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8400" yWindow="6180" windowWidth="21600" windowHeight="11560" firstSheet="2" activeTab="2"/>
  </bookViews>
  <sheets>
    <sheet name="wptime" sheetId="4" r:id="rId1"/>
    <sheet name="wptime (2)" sheetId="13" r:id="rId2"/>
    <sheet name="wptime diagrams" sheetId="12" r:id="rId3"/>
    <sheet name="8 robots" sheetId="14" r:id="rId4"/>
    <sheet name="flowtime" sheetId="15" r:id="rId5"/>
    <sheet name="makespan" sheetId="16" r:id="rId6"/>
    <sheet name="avg_flowtime" sheetId="17" r:id="rId7"/>
    <sheet name="avg_makespan" sheetId="18" r:id="rId8"/>
  </sheets>
  <definedNames>
    <definedName name="avg_flowtime_tangent" localSheetId="6">avg_flowtime!$A$2:$B$22</definedName>
    <definedName name="avg_makespan_tangent" localSheetId="7">avg_makespan!$A$2:$B$22</definedName>
    <definedName name="flowtime_tangent" localSheetId="4">flowtime!$A$2:$C$41</definedName>
    <definedName name="makespan_tangent" localSheetId="5">makespan!$A$2:$C$41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3" l="1"/>
  <c r="B161" i="4"/>
  <c r="G10" i="13"/>
  <c r="G6" i="13"/>
  <c r="G4" i="13"/>
  <c r="L12" i="14"/>
  <c r="K12" i="14"/>
  <c r="J12" i="14"/>
  <c r="I12" i="14"/>
  <c r="M11" i="14"/>
  <c r="N11" i="14"/>
  <c r="M10" i="14"/>
  <c r="N10" i="14"/>
  <c r="M9" i="14"/>
  <c r="N9" i="14"/>
  <c r="M8" i="14"/>
  <c r="N8" i="14"/>
  <c r="M7" i="14"/>
  <c r="N7" i="14"/>
  <c r="M6" i="14"/>
  <c r="N6" i="14"/>
  <c r="M5" i="14"/>
  <c r="N5" i="14"/>
  <c r="M4" i="14"/>
  <c r="N4" i="14"/>
  <c r="M12" i="14"/>
  <c r="N12" i="14"/>
  <c r="A4" i="14"/>
  <c r="A5" i="14"/>
  <c r="A2" i="14"/>
  <c r="A3" i="14"/>
  <c r="A13" i="14"/>
  <c r="A12" i="14"/>
  <c r="A10" i="14"/>
  <c r="A11" i="14"/>
  <c r="A21" i="14"/>
  <c r="A19" i="14"/>
  <c r="A18" i="14"/>
  <c r="A29" i="14"/>
  <c r="A20" i="14"/>
  <c r="A30" i="14"/>
  <c r="A31" i="14"/>
  <c r="A26" i="14"/>
  <c r="A27" i="14"/>
  <c r="A28" i="14"/>
  <c r="A32" i="14"/>
  <c r="E9" i="12"/>
  <c r="F9" i="12"/>
  <c r="G3" i="13"/>
  <c r="G5" i="13"/>
  <c r="G7" i="13"/>
  <c r="G8" i="13"/>
  <c r="G9" i="13"/>
  <c r="G11" i="13"/>
  <c r="G12" i="13"/>
  <c r="G13" i="13"/>
  <c r="G14" i="13"/>
  <c r="G16" i="13"/>
  <c r="G17" i="13"/>
  <c r="G2" i="13"/>
  <c r="E3" i="13"/>
  <c r="E4" i="13"/>
  <c r="E5" i="13"/>
  <c r="E6" i="13"/>
  <c r="E7" i="13"/>
  <c r="E8" i="13"/>
  <c r="E9" i="13"/>
  <c r="F6" i="13"/>
  <c r="E10" i="13"/>
  <c r="E11" i="13"/>
  <c r="E12" i="13"/>
  <c r="E13" i="13"/>
  <c r="E14" i="13"/>
  <c r="E15" i="13"/>
  <c r="E16" i="13"/>
  <c r="E17" i="13"/>
  <c r="F14" i="13"/>
  <c r="E2" i="13"/>
  <c r="F2" i="13"/>
  <c r="B12" i="4"/>
  <c r="B114" i="4"/>
  <c r="B132" i="4"/>
  <c r="B23" i="4"/>
  <c r="B5" i="4"/>
  <c r="B105" i="4"/>
  <c r="B68" i="4"/>
  <c r="B100" i="4"/>
  <c r="B156" i="4"/>
  <c r="B145" i="4"/>
  <c r="B29" i="4"/>
  <c r="B155" i="4"/>
  <c r="B98" i="4"/>
  <c r="B50" i="4"/>
  <c r="B121" i="4"/>
  <c r="B131" i="4"/>
  <c r="B52" i="4"/>
  <c r="B15" i="4"/>
  <c r="B142" i="4"/>
  <c r="B83" i="4"/>
  <c r="B94" i="4"/>
  <c r="B154" i="4"/>
  <c r="B118" i="4"/>
  <c r="B17" i="4"/>
  <c r="B159" i="4"/>
  <c r="B27" i="4"/>
  <c r="B6" i="4"/>
  <c r="B129" i="4"/>
  <c r="B147" i="4"/>
  <c r="B20" i="4"/>
  <c r="B111" i="4"/>
  <c r="B82" i="4"/>
  <c r="B32" i="4"/>
  <c r="B13" i="4"/>
  <c r="B4" i="4"/>
  <c r="B124" i="4"/>
  <c r="B134" i="4"/>
  <c r="B108" i="4"/>
  <c r="B110" i="4"/>
  <c r="B67" i="4"/>
  <c r="B87" i="4"/>
  <c r="B56" i="4"/>
  <c r="B99" i="4"/>
  <c r="B137" i="4"/>
  <c r="B40" i="4"/>
  <c r="B21" i="4"/>
  <c r="B112" i="4"/>
  <c r="B22" i="4"/>
  <c r="B64" i="4"/>
  <c r="B123" i="4"/>
  <c r="B45" i="4"/>
  <c r="B44" i="4"/>
  <c r="B57" i="4"/>
  <c r="B35" i="4"/>
  <c r="B107" i="4"/>
  <c r="B96" i="4"/>
  <c r="B119" i="4"/>
  <c r="B8" i="4"/>
  <c r="B9" i="4"/>
  <c r="B139" i="4"/>
  <c r="B30" i="4"/>
  <c r="B61" i="4"/>
  <c r="B122" i="4"/>
  <c r="B92" i="4"/>
  <c r="B153" i="4"/>
  <c r="B55" i="4"/>
  <c r="B113" i="4"/>
  <c r="B84" i="4"/>
  <c r="B146" i="4"/>
  <c r="B127" i="4"/>
  <c r="B135" i="4"/>
  <c r="B144" i="4"/>
  <c r="B158" i="4"/>
  <c r="B18" i="4"/>
  <c r="B149" i="4"/>
  <c r="B49" i="4"/>
  <c r="B60" i="4"/>
  <c r="B51" i="4"/>
  <c r="B151" i="4"/>
  <c r="B2" i="4"/>
  <c r="B133" i="4"/>
  <c r="B152" i="4"/>
  <c r="B34" i="4"/>
  <c r="B75" i="4"/>
  <c r="B26" i="4"/>
  <c r="B48" i="4"/>
  <c r="B7" i="4"/>
  <c r="B97" i="4"/>
  <c r="B46" i="4"/>
  <c r="B41" i="4"/>
  <c r="B69" i="4"/>
  <c r="B19" i="4"/>
  <c r="B101" i="4"/>
  <c r="B80" i="4"/>
  <c r="B33" i="4"/>
  <c r="B72" i="4"/>
  <c r="B104" i="4"/>
  <c r="B63" i="4"/>
  <c r="B14" i="4"/>
  <c r="B36" i="4"/>
  <c r="B37" i="4"/>
  <c r="B157" i="4"/>
  <c r="B85" i="4"/>
  <c r="B109" i="4"/>
  <c r="B66" i="4"/>
  <c r="B11" i="4"/>
  <c r="B39" i="4"/>
  <c r="B136" i="4"/>
  <c r="B160" i="4"/>
  <c r="B90" i="4"/>
  <c r="B3" i="4"/>
  <c r="B62" i="4"/>
  <c r="B143" i="4"/>
  <c r="B53" i="4"/>
  <c r="B125" i="4"/>
  <c r="B24" i="4"/>
  <c r="B38" i="4"/>
  <c r="B76" i="4"/>
  <c r="B47" i="4"/>
  <c r="B86" i="4"/>
  <c r="B59" i="4"/>
  <c r="B138" i="4"/>
  <c r="B70" i="4"/>
  <c r="B88" i="4"/>
  <c r="B31" i="4"/>
  <c r="B150" i="4"/>
  <c r="B73" i="4"/>
  <c r="B42" i="4"/>
  <c r="B115" i="4"/>
  <c r="B25" i="4"/>
  <c r="B74" i="4"/>
  <c r="B93" i="4"/>
  <c r="B116" i="4"/>
  <c r="B58" i="4"/>
  <c r="B28" i="4"/>
  <c r="B81" i="4"/>
  <c r="B77" i="4"/>
  <c r="B148" i="4"/>
  <c r="B106" i="4"/>
  <c r="B79" i="4"/>
  <c r="B91" i="4"/>
  <c r="B120" i="4"/>
  <c r="B102" i="4"/>
  <c r="B43" i="4"/>
  <c r="B103" i="4"/>
  <c r="B65" i="4"/>
  <c r="B54" i="4"/>
  <c r="B95" i="4"/>
  <c r="B16" i="4"/>
  <c r="B128" i="4"/>
  <c r="B71" i="4"/>
  <c r="B117" i="4"/>
  <c r="B126" i="4"/>
  <c r="B78" i="4"/>
  <c r="B10" i="4"/>
  <c r="B89" i="4"/>
  <c r="B140" i="4"/>
  <c r="B130" i="4"/>
  <c r="B141" i="4"/>
  <c r="F10" i="13"/>
  <c r="C9" i="12"/>
  <c r="D9" i="12"/>
  <c r="G9" i="12"/>
  <c r="H9" i="12"/>
  <c r="G8" i="12"/>
  <c r="H8" i="12"/>
  <c r="G7" i="12"/>
  <c r="H7" i="12"/>
  <c r="G6" i="12"/>
  <c r="H6" i="12"/>
  <c r="G5" i="12"/>
  <c r="H5" i="12"/>
</calcChain>
</file>

<file path=xl/connections.xml><?xml version="1.0" encoding="utf-8"?>
<connections xmlns="http://schemas.openxmlformats.org/spreadsheetml/2006/main">
  <connection id="1" keepAlive="1" name="Abfrage - log_flowtime" description="Verbindung mit der Abfrage 'log_flowtime' in der Arbeitsmappe." type="5" refreshedVersion="6" background="1">
    <dbPr connection="Provider=Microsoft.Mashup.OleDb.1;Data Source=$Workbook$;Location=log_flowtime;Extended Properties=&quot;&quot;" command="SELECT * FROM [log_flowtime]"/>
  </connection>
  <connection id="2" name="avg_flowtime_tangent.txt" type="6" refreshedVersion="0" background="1" saveData="1">
    <textPr fileType="mac" sourceFile="Macintosh HD:Users:robertkrebs:Desktop:Vivi:DEProject:avg_flowtime_tangent.txt" decimal="," thousands="." comma="1">
      <textFields count="2">
        <textField/>
        <textField type="text"/>
      </textFields>
    </textPr>
  </connection>
  <connection id="3" name="avg_makespan_tangent.txt" type="6" refreshedVersion="0" background="1" saveData="1">
    <textPr fileType="mac" sourceFile="Macintosh HD:Users:robertkrebs:Desktop:Vivi:DEProject:avg_makespan_tangent.txt" decimal="," thousands="." comma="1">
      <textFields count="2">
        <textField/>
        <textField type="text"/>
      </textFields>
    </textPr>
  </connection>
  <connection id="4" name="Bug2Waypoint.csv" type="6" refreshedVersion="0" background="1" saveData="1">
    <textPr sourceFile="Macintosh HD:Users:robertkrebs:Desktop:Vivi&lt;3:Bug2Waypoint.csv" decimal="," thousands="." comma="1">
      <textFields count="5">
        <textField/>
        <textField/>
        <textField/>
        <textField/>
        <textField/>
      </textFields>
    </textPr>
  </connection>
  <connection id="5" name="flowtime_tangent.txt" type="6" refreshedVersion="0" background="1" saveData="1">
    <textPr fileType="mac" sourceFile="Macintosh HD:Users:robertkrebs:Desktop:Vivi:DEProject:flowtime_tangent.txt" decimal="," thousands="." comma="1">
      <textFields count="3">
        <textField/>
        <textField/>
        <textField type="text"/>
      </textFields>
    </textPr>
  </connection>
  <connection id="6" name="makespan_tangent.txt" type="6" refreshedVersion="0" background="1" saveData="1">
    <textPr fileType="mac" sourceFile="Macintosh HD:Users:robertkrebs:Desktop:Vivi:DEProject:makespan_tangent.txt" decimal="," thousands="." comma="1">
      <textFields count="3">
        <textField/>
        <textField/>
        <textField type="text"/>
      </textFields>
    </textPr>
  </connection>
  <connection id="7" name="TangentBugWaypoint.txt" type="6" refreshedVersion="0" background="1" saveData="1">
    <textPr sourceFile="Macintosh HD:Users:robertkrebs:Desktop:Vivi&lt;3:TangentBugWaypoint.txt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<sst xmlns="http://schemas.openxmlformats.org/spreadsheetml/2006/main" count="758" uniqueCount="32">
  <si>
    <t>tb3_3</t>
  </si>
  <si>
    <t>tb3_1</t>
  </si>
  <si>
    <t>tb3_0</t>
  </si>
  <si>
    <t>tb3_2</t>
  </si>
  <si>
    <t>robot id</t>
  </si>
  <si>
    <t>from</t>
  </si>
  <si>
    <t>to</t>
  </si>
  <si>
    <t>duration [s]</t>
  </si>
  <si>
    <t>benchmark id</t>
  </si>
  <si>
    <t>deviation</t>
  </si>
  <si>
    <t>Total</t>
  </si>
  <si>
    <t>mean</t>
  </si>
  <si>
    <t>#wp</t>
  </si>
  <si>
    <t>Average</t>
  </si>
  <si>
    <t>[-1.0, -1.0, 0.0]</t>
  </si>
  <si>
    <t>[-1.0, 2.0, 0.0]</t>
  </si>
  <si>
    <t>[1.0, 2.0, 0.0]</t>
  </si>
  <si>
    <t>[1.0, -1.0, 0.0]</t>
  </si>
  <si>
    <t>#wp per robot</t>
  </si>
  <si>
    <t>From</t>
  </si>
  <si>
    <t>To</t>
  </si>
  <si>
    <t>in sec</t>
  </si>
  <si>
    <t>in min</t>
  </si>
  <si>
    <t>tb3_7</t>
  </si>
  <si>
    <t>tb3_4</t>
  </si>
  <si>
    <t>tb3_5</t>
  </si>
  <si>
    <t>tb3_6</t>
  </si>
  <si>
    <t>duration</t>
  </si>
  <si>
    <t>wp</t>
  </si>
  <si>
    <t>collvoid 2-rooms: 8</t>
  </si>
  <si>
    <t>TangentBug 2-rooms</t>
  </si>
  <si>
    <t>duration[s]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</si>
</sst>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0" fontId="0" fillId="0" borderId="3" xfId="0" applyBorder="1"/>
    <xf numFmtId="2" fontId="0" fillId="0" borderId="0" xfId="0" applyNumberFormat="1"/>
    <xf numFmtId="164" fontId="0" fillId="0" borderId="9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10" xfId="0" applyBorder="1"/>
    <xf numFmtId="2" fontId="0" fillId="0" borderId="0" xfId="0" applyNumberFormat="1" applyBorder="1"/>
    <xf numFmtId="2" fontId="0" fillId="0" borderId="1" xfId="0" applyNumberFormat="1" applyBorder="1"/>
    <xf numFmtId="0" fontId="1" fillId="0" borderId="11" xfId="0" applyFont="1" applyBorder="1"/>
    <xf numFmtId="0" fontId="1" fillId="0" borderId="12" xfId="0" applyFont="1" applyBorder="1"/>
    <xf numFmtId="165" fontId="3" fillId="0" borderId="12" xfId="0" applyNumberFormat="1" applyFont="1" applyBorder="1"/>
    <xf numFmtId="165" fontId="4" fillId="0" borderId="12" xfId="0" applyNumberFormat="1" applyFont="1" applyBorder="1"/>
    <xf numFmtId="0" fontId="4" fillId="0" borderId="12" xfId="0" applyFont="1" applyBorder="1"/>
    <xf numFmtId="0" fontId="2" fillId="0" borderId="14" xfId="0" applyFont="1" applyBorder="1"/>
    <xf numFmtId="0" fontId="0" fillId="0" borderId="14" xfId="0" applyBorder="1"/>
    <xf numFmtId="0" fontId="1" fillId="0" borderId="4" xfId="0" applyFont="1" applyBorder="1"/>
    <xf numFmtId="0" fontId="1" fillId="0" borderId="1" xfId="0" applyFont="1" applyBorder="1"/>
    <xf numFmtId="0" fontId="1" fillId="0" borderId="15" xfId="0" applyFont="1" applyBorder="1"/>
    <xf numFmtId="0" fontId="2" fillId="0" borderId="16" xfId="0" applyFont="1" applyBorder="1"/>
    <xf numFmtId="164" fontId="0" fillId="0" borderId="17" xfId="0" applyNumberFormat="1" applyBorder="1"/>
    <xf numFmtId="164" fontId="2" fillId="0" borderId="0" xfId="0" applyNumberFormat="1" applyFont="1"/>
    <xf numFmtId="164" fontId="2" fillId="2" borderId="0" xfId="0" applyNumberFormat="1" applyFont="1" applyFill="1"/>
    <xf numFmtId="0" fontId="5" fillId="3" borderId="5" xfId="0" applyFont="1" applyFill="1" applyBorder="1"/>
    <xf numFmtId="0" fontId="5" fillId="3" borderId="11" xfId="0" applyFont="1" applyFill="1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8" fillId="0" borderId="0" xfId="0" applyFont="1"/>
    <xf numFmtId="0" fontId="0" fillId="0" borderId="0" xfId="0" applyAlignment="1">
      <alignment vertical="center" wrapText="1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 textRotation="90"/>
    </xf>
    <xf numFmtId="2" fontId="2" fillId="0" borderId="0" xfId="0" applyNumberFormat="1" applyFont="1"/>
  </cellXfs>
  <cellStyles count="19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Time -</a:t>
            </a:r>
            <a:r>
              <a:rPr lang="de-DE" baseline="0"/>
              <a:t> TangentBug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diagrams'!$B$5</c:f>
              <c:strCache>
                <c:ptCount val="1"/>
                <c:pt idx="0">
                  <c:v>tb3_0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val>
            <c:numRef>
              <c:f>'wptime diagrams'!$C$5:$F$5</c:f>
              <c:numCache>
                <c:formatCode>0.0</c:formatCode>
                <c:ptCount val="4"/>
                <c:pt idx="0">
                  <c:v>89.59859999999997</c:v>
                </c:pt>
                <c:pt idx="1">
                  <c:v>63.649</c:v>
                </c:pt>
                <c:pt idx="2">
                  <c:v>68.752</c:v>
                </c:pt>
                <c:pt idx="3">
                  <c:v>38.31740000000001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AD-47BD-A9DB-44B54D2D99A5}"/>
            </c:ext>
          </c:extLst>
        </c:ser>
        <c:ser>
          <c:idx val="1"/>
          <c:order val="1"/>
          <c:tx>
            <c:strRef>
              <c:f>'wptime diagrams'!$B$6</c:f>
              <c:strCache>
                <c:ptCount val="1"/>
                <c:pt idx="0">
                  <c:v>tb3_1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val>
            <c:numRef>
              <c:f>'wptime diagrams'!$C$6:$F$6</c:f>
              <c:numCache>
                <c:formatCode>0.0</c:formatCode>
                <c:ptCount val="4"/>
                <c:pt idx="0">
                  <c:v>149.0466</c:v>
                </c:pt>
                <c:pt idx="1">
                  <c:v>43.3436</c:v>
                </c:pt>
                <c:pt idx="2">
                  <c:v>57.4942</c:v>
                </c:pt>
                <c:pt idx="3">
                  <c:v>60.96479999999999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AD-47BD-A9DB-44B54D2D99A5}"/>
            </c:ext>
          </c:extLst>
        </c:ser>
        <c:ser>
          <c:idx val="2"/>
          <c:order val="2"/>
          <c:tx>
            <c:strRef>
              <c:f>'wptime diagrams'!$B$7</c:f>
              <c:strCache>
                <c:ptCount val="1"/>
                <c:pt idx="0">
                  <c:v>tb3_2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invertIfNegative val="0"/>
          <c:val>
            <c:numRef>
              <c:f>'wptime diagrams'!$C$7:$F$7</c:f>
              <c:numCache>
                <c:formatCode>0.0</c:formatCode>
                <c:ptCount val="4"/>
                <c:pt idx="0">
                  <c:v>103.1016</c:v>
                </c:pt>
                <c:pt idx="1">
                  <c:v>88.6798</c:v>
                </c:pt>
                <c:pt idx="2">
                  <c:v>58.31700000000001</c:v>
                </c:pt>
                <c:pt idx="3">
                  <c:v>63.2052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AD-47BD-A9DB-44B54D2D99A5}"/>
            </c:ext>
          </c:extLst>
        </c:ser>
        <c:ser>
          <c:idx val="3"/>
          <c:order val="3"/>
          <c:tx>
            <c:strRef>
              <c:f>'wptime diagrams'!$B$8</c:f>
              <c:strCache>
                <c:ptCount val="1"/>
                <c:pt idx="0">
                  <c:v>tb3_3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invertIfNegative val="0"/>
          <c:val>
            <c:numRef>
              <c:f>'wptime diagrams'!$C$8:$F$8</c:f>
              <c:numCache>
                <c:formatCode>0.0</c:formatCode>
                <c:ptCount val="4"/>
                <c:pt idx="0">
                  <c:v>84.35619999999998</c:v>
                </c:pt>
                <c:pt idx="1">
                  <c:v>37.257</c:v>
                </c:pt>
                <c:pt idx="2">
                  <c:v>72.52800000000001</c:v>
                </c:pt>
                <c:pt idx="3">
                  <c:v>44.9326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AD-47BD-A9DB-44B54D2D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107640"/>
        <c:axId val="-2090096104"/>
      </c:barChart>
      <c:lineChart>
        <c:grouping val="standard"/>
        <c:varyColors val="0"/>
        <c:ser>
          <c:idx val="4"/>
          <c:order val="4"/>
          <c:tx>
            <c:strRef>
              <c:f>'wptime diagrams'!$B$9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diagrams'!$C$9:$F$9</c:f>
              <c:numCache>
                <c:formatCode>0.0</c:formatCode>
                <c:ptCount val="4"/>
                <c:pt idx="0">
                  <c:v>106.52575</c:v>
                </c:pt>
                <c:pt idx="1">
                  <c:v>58.23235</c:v>
                </c:pt>
                <c:pt idx="2">
                  <c:v>64.2728</c:v>
                </c:pt>
                <c:pt idx="3">
                  <c:v>51.85499999999999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AD-47BD-A9DB-44B54D2D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07640"/>
        <c:axId val="-2090096104"/>
      </c:lineChart>
      <c:catAx>
        <c:axId val="-214210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0096104"/>
        <c:crosses val="autoZero"/>
        <c:auto val="1"/>
        <c:lblAlgn val="ctr"/>
        <c:lblOffset val="100"/>
        <c:noMultiLvlLbl val="0"/>
      </c:catAx>
      <c:valAx>
        <c:axId val="-2090096104"/>
        <c:scaling>
          <c:orientation val="minMax"/>
          <c:max val="1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2107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TangentBug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diagrams'!$C$5:$C$8</c:f>
              <c:numCache>
                <c:formatCode>0.0</c:formatCode>
                <c:ptCount val="4"/>
                <c:pt idx="0">
                  <c:v>89.59859999999997</c:v>
                </c:pt>
                <c:pt idx="1">
                  <c:v>149.0466</c:v>
                </c:pt>
                <c:pt idx="2">
                  <c:v>103.1016</c:v>
                </c:pt>
                <c:pt idx="3">
                  <c:v>84.35619999999998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2B-4726-9F27-9B2FC05E8F70}"/>
            </c:ext>
          </c:extLst>
        </c:ser>
        <c:ser>
          <c:idx val="1"/>
          <c:order val="1"/>
          <c:tx>
            <c:strRef>
              <c:f>'wptime diagrams'!$D$4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diagrams'!$D$5:$D$8</c:f>
              <c:numCache>
                <c:formatCode>0.0</c:formatCode>
                <c:ptCount val="4"/>
                <c:pt idx="0">
                  <c:v>63.649</c:v>
                </c:pt>
                <c:pt idx="1">
                  <c:v>43.3436</c:v>
                </c:pt>
                <c:pt idx="2">
                  <c:v>88.6798</c:v>
                </c:pt>
                <c:pt idx="3">
                  <c:v>37.257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2B-4726-9F27-9B2FC05E8F70}"/>
            </c:ext>
          </c:extLst>
        </c:ser>
        <c:ser>
          <c:idx val="2"/>
          <c:order val="2"/>
          <c:tx>
            <c:strRef>
              <c:f>'wptime diagrams'!$E$4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diagrams'!$E$5:$E$8</c:f>
              <c:numCache>
                <c:formatCode>0.0</c:formatCode>
                <c:ptCount val="4"/>
                <c:pt idx="0">
                  <c:v>68.752</c:v>
                </c:pt>
                <c:pt idx="1">
                  <c:v>57.4942</c:v>
                </c:pt>
                <c:pt idx="2">
                  <c:v>58.31700000000001</c:v>
                </c:pt>
                <c:pt idx="3">
                  <c:v>72.52800000000001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2B-4726-9F27-9B2FC05E8F70}"/>
            </c:ext>
          </c:extLst>
        </c:ser>
        <c:ser>
          <c:idx val="3"/>
          <c:order val="3"/>
          <c:tx>
            <c:strRef>
              <c:f>'wptime diagrams'!$F$4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diagrams'!$B$5:$B$8</c:f>
              <c:strCache>
                <c:ptCount val="4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</c:strCache>
            </c:strRef>
          </c:cat>
          <c:val>
            <c:numRef>
              <c:f>'wptime diagrams'!$F$5:$F$8</c:f>
              <c:numCache>
                <c:formatCode>0.0</c:formatCode>
                <c:ptCount val="4"/>
                <c:pt idx="0">
                  <c:v>38.31740000000001</c:v>
                </c:pt>
                <c:pt idx="1">
                  <c:v>60.96479999999999</c:v>
                </c:pt>
                <c:pt idx="2">
                  <c:v>63.2052</c:v>
                </c:pt>
                <c:pt idx="3">
                  <c:v>44.9326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2B-4726-9F27-9B2FC05E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496952"/>
        <c:axId val="-2090069784"/>
      </c:barChart>
      <c:catAx>
        <c:axId val="-210649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0069784"/>
        <c:crosses val="autoZero"/>
        <c:auto val="1"/>
        <c:lblAlgn val="ctr"/>
        <c:lblOffset val="100"/>
        <c:noMultiLvlLbl val="0"/>
      </c:catAx>
      <c:valAx>
        <c:axId val="-2090069784"/>
        <c:scaling>
          <c:orientation val="minMax"/>
          <c:max val="3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496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TangentBug</a:t>
            </a:r>
            <a:r>
              <a:rPr lang="de-DE" b="1" baseline="0"/>
              <a:t> </a:t>
            </a:r>
            <a:r>
              <a:rPr lang="de-DE" b="1"/>
              <a:t>in 2-Rooms World</a:t>
            </a:r>
            <a:r>
              <a:rPr lang="de-DE" b="1" baseline="0"/>
              <a:t> with </a:t>
            </a:r>
            <a:r>
              <a:rPr lang="de-DE" b="1"/>
              <a:t>8 robots </a:t>
            </a:r>
          </a:p>
        </c:rich>
      </c:tx>
      <c:layout>
        <c:manualLayout>
          <c:xMode val="edge"/>
          <c:yMode val="edge"/>
          <c:x val="0.311500000060699"/>
          <c:y val="0.01407641386810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 robots'!$H$4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 robots'!$I$3:$L$3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robots'!$I$4:$L$4</c:f>
              <c:numCache>
                <c:formatCode>General</c:formatCode>
                <c:ptCount val="4"/>
                <c:pt idx="0">
                  <c:v>243.76</c:v>
                </c:pt>
                <c:pt idx="1">
                  <c:v>46.34</c:v>
                </c:pt>
                <c:pt idx="2">
                  <c:v>40.31</c:v>
                </c:pt>
                <c:pt idx="3">
                  <c:v>602.13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2AF-42EB-90AF-92FE81F646BD}"/>
            </c:ext>
          </c:extLst>
        </c:ser>
        <c:ser>
          <c:idx val="1"/>
          <c:order val="1"/>
          <c:tx>
            <c:strRef>
              <c:f>'8 robots'!$H$5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 robots'!$I$3:$L$3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robots'!$I$5:$L$5</c:f>
              <c:numCache>
                <c:formatCode>General</c:formatCode>
                <c:ptCount val="4"/>
                <c:pt idx="0">
                  <c:v>124.9</c:v>
                </c:pt>
                <c:pt idx="1">
                  <c:v>92.66</c:v>
                </c:pt>
                <c:pt idx="2">
                  <c:v>94.7</c:v>
                </c:pt>
                <c:pt idx="3">
                  <c:v>402.73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2AF-42EB-90AF-92FE81F646BD}"/>
            </c:ext>
          </c:extLst>
        </c:ser>
        <c:ser>
          <c:idx val="2"/>
          <c:order val="2"/>
          <c:tx>
            <c:strRef>
              <c:f>'8 robots'!$H$6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'8 robots'!$I$3:$L$3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robots'!$I$6:$L$6</c:f>
              <c:numCache>
                <c:formatCode>General</c:formatCode>
                <c:ptCount val="4"/>
                <c:pt idx="0">
                  <c:v>66.5</c:v>
                </c:pt>
                <c:pt idx="1">
                  <c:v>68.51</c:v>
                </c:pt>
                <c:pt idx="2">
                  <c:v>139.0</c:v>
                </c:pt>
                <c:pt idx="3">
                  <c:v>50.4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2AF-42EB-90AF-92FE81F646BD}"/>
            </c:ext>
          </c:extLst>
        </c:ser>
        <c:ser>
          <c:idx val="3"/>
          <c:order val="3"/>
          <c:tx>
            <c:strRef>
              <c:f>'8 robots'!$H$7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'8 robots'!$I$3:$L$3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robots'!$I$7:$L$7</c:f>
              <c:numCache>
                <c:formatCode>General</c:formatCode>
                <c:ptCount val="4"/>
                <c:pt idx="0">
                  <c:v>34.3</c:v>
                </c:pt>
                <c:pt idx="1">
                  <c:v>48.4</c:v>
                </c:pt>
                <c:pt idx="2">
                  <c:v>94.65000000000001</c:v>
                </c:pt>
                <c:pt idx="3">
                  <c:v>28.21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2AF-42EB-90AF-92FE81F646BD}"/>
            </c:ext>
          </c:extLst>
        </c:ser>
        <c:ser>
          <c:idx val="4"/>
          <c:order val="4"/>
          <c:tx>
            <c:strRef>
              <c:f>'8 robots'!$H$8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'8 robots'!$I$3:$L$3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robots'!$I$8:$L$8</c:f>
              <c:numCache>
                <c:formatCode>General</c:formatCode>
                <c:ptCount val="4"/>
                <c:pt idx="0">
                  <c:v>50.4</c:v>
                </c:pt>
                <c:pt idx="1">
                  <c:v>110.74</c:v>
                </c:pt>
                <c:pt idx="2">
                  <c:v>30.23</c:v>
                </c:pt>
                <c:pt idx="3">
                  <c:v>52.37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2AF-42EB-90AF-92FE81F646BD}"/>
            </c:ext>
          </c:extLst>
        </c:ser>
        <c:ser>
          <c:idx val="5"/>
          <c:order val="5"/>
          <c:tx>
            <c:strRef>
              <c:f>'8 robots'!$H$9</c:f>
              <c:strCache>
                <c:ptCount val="1"/>
                <c:pt idx="0">
                  <c:v>tb3_5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 robots'!$I$3:$L$3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robots'!$I$9:$L$9</c:f>
              <c:numCache>
                <c:formatCode>General</c:formatCode>
                <c:ptCount val="4"/>
                <c:pt idx="0">
                  <c:v>36.3</c:v>
                </c:pt>
                <c:pt idx="1">
                  <c:v>40.3</c:v>
                </c:pt>
                <c:pt idx="2">
                  <c:v>50.35</c:v>
                </c:pt>
                <c:pt idx="3">
                  <c:v>235.71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2AF-42EB-90AF-92FE81F646BD}"/>
            </c:ext>
          </c:extLst>
        </c:ser>
        <c:ser>
          <c:idx val="6"/>
          <c:order val="6"/>
          <c:tx>
            <c:strRef>
              <c:f>'8 robots'!$H$10</c:f>
              <c:strCache>
                <c:ptCount val="1"/>
                <c:pt idx="0">
                  <c:v>tb3_6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'8 robots'!$I$3:$L$3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robots'!$I$10:$L$10</c:f>
              <c:numCache>
                <c:formatCode>General</c:formatCode>
                <c:ptCount val="4"/>
                <c:pt idx="0">
                  <c:v>394.88</c:v>
                </c:pt>
                <c:pt idx="1">
                  <c:v>26.18</c:v>
                </c:pt>
                <c:pt idx="2">
                  <c:v>138.9</c:v>
                </c:pt>
                <c:pt idx="3">
                  <c:v>215.5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2AF-42EB-90AF-92FE81F646BD}"/>
            </c:ext>
          </c:extLst>
        </c:ser>
        <c:ser>
          <c:idx val="7"/>
          <c:order val="7"/>
          <c:tx>
            <c:strRef>
              <c:f>'8 robots'!$H$11</c:f>
              <c:strCache>
                <c:ptCount val="1"/>
                <c:pt idx="0">
                  <c:v>tb3_7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'8 robots'!$I$3:$L$3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'8 robots'!$I$11:$L$11</c:f>
              <c:numCache>
                <c:formatCode>General</c:formatCode>
                <c:ptCount val="4"/>
                <c:pt idx="0">
                  <c:v>104.8</c:v>
                </c:pt>
                <c:pt idx="1">
                  <c:v>263.9</c:v>
                </c:pt>
                <c:pt idx="2">
                  <c:v>120.83</c:v>
                </c:pt>
                <c:pt idx="3">
                  <c:v>46.31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2AF-42EB-90AF-92FE81F6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094856"/>
        <c:axId val="-2144838776"/>
      </c:barChart>
      <c:lineChart>
        <c:grouping val="standard"/>
        <c:varyColors val="0"/>
        <c:ser>
          <c:idx val="8"/>
          <c:order val="8"/>
          <c:tx>
            <c:strRef>
              <c:f>'8 robots'!$G$12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'8 robots'!$I$12:$L$12</c:f>
              <c:numCache>
                <c:formatCode>0.0</c:formatCode>
                <c:ptCount val="4"/>
                <c:pt idx="0">
                  <c:v>131.98</c:v>
                </c:pt>
                <c:pt idx="1">
                  <c:v>87.12875</c:v>
                </c:pt>
                <c:pt idx="2">
                  <c:v>88.62125</c:v>
                </c:pt>
                <c:pt idx="3">
                  <c:v>204.17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12AF-42EB-90AF-92FE81F6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94856"/>
        <c:axId val="-2144838776"/>
      </c:lineChart>
      <c:catAx>
        <c:axId val="-214609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838776"/>
        <c:crosses val="autoZero"/>
        <c:auto val="1"/>
        <c:lblAlgn val="ctr"/>
        <c:lblOffset val="100"/>
        <c:noMultiLvlLbl val="0"/>
      </c:catAx>
      <c:valAx>
        <c:axId val="-21448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09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10</xdr:row>
      <xdr:rowOff>169896</xdr:rowOff>
    </xdr:from>
    <xdr:to>
      <xdr:col>9</xdr:col>
      <xdr:colOff>358363</xdr:colOff>
      <xdr:row>36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68871C45-44C5-4AAC-BFD7-D3D03133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10</xdr:row>
      <xdr:rowOff>169817</xdr:rowOff>
    </xdr:from>
    <xdr:to>
      <xdr:col>19</xdr:col>
      <xdr:colOff>99059</xdr:colOff>
      <xdr:row>37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F59FE29-C2E4-4C69-9213-8080470D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14</xdr:row>
      <xdr:rowOff>38100</xdr:rowOff>
    </xdr:from>
    <xdr:to>
      <xdr:col>16</xdr:col>
      <xdr:colOff>20413</xdr:colOff>
      <xdr:row>49</xdr:row>
      <xdr:rowOff>130629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FB7BBC84-26A0-4737-B648-E3D376F10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owtime_tangent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kespan_tangent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g_flowtime_tangent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vg_makespan_tangen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topLeftCell="A98" zoomScale="85" zoomScaleNormal="85" zoomScalePageLayoutView="85" workbookViewId="0">
      <selection activeCell="F151" sqref="F151:F160"/>
    </sheetView>
  </sheetViews>
  <sheetFormatPr baseColWidth="10" defaultRowHeight="14" x14ac:dyDescent="0"/>
  <cols>
    <col min="1" max="1" width="13.33203125" bestFit="1" customWidth="1"/>
    <col min="2" max="2" width="13.33203125" customWidth="1"/>
    <col min="3" max="4" width="13.83203125" bestFit="1" customWidth="1"/>
    <col min="5" max="5" width="8.5" bestFit="1" customWidth="1"/>
    <col min="6" max="6" width="12.33203125" bestFit="1" customWidth="1"/>
    <col min="7" max="7" width="11.6640625" style="2" bestFit="1" customWidth="1"/>
  </cols>
  <sheetData>
    <row r="1" spans="1:7">
      <c r="A1" s="3" t="s">
        <v>8</v>
      </c>
      <c r="B1" s="3" t="s">
        <v>18</v>
      </c>
      <c r="C1" s="3" t="s">
        <v>5</v>
      </c>
      <c r="D1" s="3" t="s">
        <v>6</v>
      </c>
      <c r="E1" s="3" t="s">
        <v>4</v>
      </c>
      <c r="F1" s="4" t="s">
        <v>7</v>
      </c>
    </row>
    <row r="2" spans="1:7">
      <c r="A2" s="39">
        <v>1595788074</v>
      </c>
      <c r="B2">
        <f t="shared" ref="B2:B33" si="0">IF(OR(AND(E2="tb3_0",C2="[-1.0, -1.0, 0.0]"),AND(E2="tb3_1",C2="[1.0, 2.0, 0.0]"),AND(E2="tb3_2",C2="[1.0, -1.0, 0.0]"),AND(E2="tb3_3",C2="[-1.0, 2.0, 0.0]")),1,
(IF(OR(AND(E2="tb3_0",C2="[-1.0, 2.0, 0.0]"), AND(E2="tb3_1",C2="[1.0, -1.0, 0.0]"), AND(E2="tb3_2",C2="[1.0, 2.0, 0.0]"), AND(E2="tb3_3",C2="[-1.0, -1.0, 0.0]")),2,
(IF(OR(AND(E2="tb3_0",C2="[1.0, -1.0, 0.0]"),AND(E2="tb3_1",C2="[-1.0, 2.0, 0.0]"),AND(E2="tb3_2",C2="[-1.0, -1.0, 0.0]"),AND(E2="tb3_3",C2="[1.0, 2.0, 0.0]")),3,
4)))))</f>
        <v>1</v>
      </c>
      <c r="C2" s="39" t="s">
        <v>14</v>
      </c>
      <c r="D2" s="39" t="s">
        <v>15</v>
      </c>
      <c r="E2" s="39" t="s">
        <v>2</v>
      </c>
      <c r="F2" s="39">
        <v>114.72</v>
      </c>
      <c r="G2" s="1"/>
    </row>
    <row r="3" spans="1:7">
      <c r="A3" s="39">
        <v>1595789353</v>
      </c>
      <c r="B3">
        <f t="shared" si="0"/>
        <v>1</v>
      </c>
      <c r="C3" s="39" t="s">
        <v>14</v>
      </c>
      <c r="D3" s="39" t="s">
        <v>15</v>
      </c>
      <c r="E3" s="39" t="s">
        <v>2</v>
      </c>
      <c r="F3" s="39">
        <v>52.366</v>
      </c>
      <c r="G3" s="1"/>
    </row>
    <row r="4" spans="1:7">
      <c r="A4" s="39">
        <v>1595790436</v>
      </c>
      <c r="B4">
        <f t="shared" si="0"/>
        <v>1</v>
      </c>
      <c r="C4" s="39" t="s">
        <v>14</v>
      </c>
      <c r="D4" s="39" t="s">
        <v>15</v>
      </c>
      <c r="E4" s="39" t="s">
        <v>2</v>
      </c>
      <c r="F4" s="39">
        <v>28.26</v>
      </c>
      <c r="G4" s="1"/>
    </row>
    <row r="5" spans="1:7">
      <c r="A5" s="39">
        <v>1595790965</v>
      </c>
      <c r="B5">
        <f t="shared" si="0"/>
        <v>1</v>
      </c>
      <c r="C5" s="39" t="s">
        <v>14</v>
      </c>
      <c r="D5" s="39" t="s">
        <v>15</v>
      </c>
      <c r="E5" s="39" t="s">
        <v>2</v>
      </c>
      <c r="F5" s="39">
        <v>74.522000000000006</v>
      </c>
      <c r="G5" s="1"/>
    </row>
    <row r="6" spans="1:7">
      <c r="A6" s="39">
        <v>1595791586</v>
      </c>
      <c r="B6">
        <f t="shared" si="0"/>
        <v>1</v>
      </c>
      <c r="C6" s="39" t="s">
        <v>14</v>
      </c>
      <c r="D6" s="39" t="s">
        <v>15</v>
      </c>
      <c r="E6" s="39" t="s">
        <v>2</v>
      </c>
      <c r="F6" s="39">
        <v>211.43199999999999</v>
      </c>
      <c r="G6" s="1"/>
    </row>
    <row r="7" spans="1:7">
      <c r="A7" s="39">
        <v>1595792311</v>
      </c>
      <c r="B7">
        <f t="shared" si="0"/>
        <v>1</v>
      </c>
      <c r="C7" s="39" t="s">
        <v>14</v>
      </c>
      <c r="D7" s="39" t="s">
        <v>15</v>
      </c>
      <c r="E7" s="39" t="s">
        <v>2</v>
      </c>
      <c r="F7" s="39">
        <v>144.958</v>
      </c>
      <c r="G7" s="1"/>
    </row>
    <row r="8" spans="1:7">
      <c r="A8" s="39">
        <v>1595792996</v>
      </c>
      <c r="B8">
        <f t="shared" si="0"/>
        <v>1</v>
      </c>
      <c r="C8" s="39" t="s">
        <v>14</v>
      </c>
      <c r="D8" s="39" t="s">
        <v>15</v>
      </c>
      <c r="E8" s="39" t="s">
        <v>2</v>
      </c>
      <c r="F8" s="39">
        <v>138.892</v>
      </c>
      <c r="G8" s="1"/>
    </row>
    <row r="9" spans="1:7">
      <c r="A9" s="39">
        <v>1595794054</v>
      </c>
      <c r="B9">
        <f t="shared" si="0"/>
        <v>1</v>
      </c>
      <c r="C9" s="39" t="s">
        <v>14</v>
      </c>
      <c r="D9" s="39" t="s">
        <v>15</v>
      </c>
      <c r="E9" s="39" t="s">
        <v>2</v>
      </c>
      <c r="F9" s="39">
        <v>44.28</v>
      </c>
      <c r="G9" s="1"/>
    </row>
    <row r="10" spans="1:7">
      <c r="A10" s="39">
        <v>1595795215</v>
      </c>
      <c r="B10">
        <f t="shared" si="0"/>
        <v>1</v>
      </c>
      <c r="C10" s="39" t="s">
        <v>14</v>
      </c>
      <c r="D10" s="39" t="s">
        <v>15</v>
      </c>
      <c r="E10" s="39" t="s">
        <v>2</v>
      </c>
      <c r="F10" s="39">
        <v>44.31</v>
      </c>
      <c r="G10" s="1"/>
    </row>
    <row r="11" spans="1:7">
      <c r="A11" s="39">
        <v>1595795858</v>
      </c>
      <c r="B11">
        <f t="shared" si="0"/>
        <v>1</v>
      </c>
      <c r="C11" s="39" t="s">
        <v>14</v>
      </c>
      <c r="D11" s="39" t="s">
        <v>15</v>
      </c>
      <c r="E11" s="39" t="s">
        <v>2</v>
      </c>
      <c r="F11" s="39">
        <v>42.246000000000002</v>
      </c>
      <c r="G11" s="1"/>
    </row>
    <row r="12" spans="1:7">
      <c r="A12" s="39">
        <v>1595788074</v>
      </c>
      <c r="B12">
        <f t="shared" si="0"/>
        <v>1</v>
      </c>
      <c r="C12" s="39" t="s">
        <v>16</v>
      </c>
      <c r="D12" s="39" t="s">
        <v>17</v>
      </c>
      <c r="E12" s="39" t="s">
        <v>1</v>
      </c>
      <c r="F12" s="39">
        <v>48.302</v>
      </c>
      <c r="G12" s="1"/>
    </row>
    <row r="13" spans="1:7">
      <c r="A13" s="39">
        <v>1595789353</v>
      </c>
      <c r="B13">
        <f t="shared" si="0"/>
        <v>1</v>
      </c>
      <c r="C13" s="39" t="s">
        <v>16</v>
      </c>
      <c r="D13" s="39" t="s">
        <v>17</v>
      </c>
      <c r="E13" s="39" t="s">
        <v>1</v>
      </c>
      <c r="F13" s="39">
        <v>173.19</v>
      </c>
      <c r="G13" s="1"/>
    </row>
    <row r="14" spans="1:7">
      <c r="A14" s="39">
        <v>1595790436</v>
      </c>
      <c r="B14">
        <f t="shared" si="0"/>
        <v>1</v>
      </c>
      <c r="C14" s="39" t="s">
        <v>16</v>
      </c>
      <c r="D14" s="39" t="s">
        <v>17</v>
      </c>
      <c r="E14" s="39" t="s">
        <v>1</v>
      </c>
      <c r="F14" s="39">
        <v>126.94</v>
      </c>
      <c r="G14" s="1"/>
    </row>
    <row r="15" spans="1:7">
      <c r="A15" s="39">
        <v>1595790965</v>
      </c>
      <c r="B15">
        <f t="shared" si="0"/>
        <v>1</v>
      </c>
      <c r="C15" s="39" t="s">
        <v>16</v>
      </c>
      <c r="D15" s="39" t="s">
        <v>17</v>
      </c>
      <c r="E15" s="39" t="s">
        <v>1</v>
      </c>
      <c r="F15" s="39">
        <v>96.677999999999997</v>
      </c>
      <c r="G15" s="1"/>
    </row>
    <row r="16" spans="1:7">
      <c r="A16" s="39">
        <v>1595791586</v>
      </c>
      <c r="B16">
        <f t="shared" si="0"/>
        <v>1</v>
      </c>
      <c r="C16" s="39" t="s">
        <v>16</v>
      </c>
      <c r="D16" s="39" t="s">
        <v>17</v>
      </c>
      <c r="E16" s="39" t="s">
        <v>1</v>
      </c>
      <c r="F16" s="39">
        <v>201.36600000000001</v>
      </c>
      <c r="G16" s="1"/>
    </row>
    <row r="17" spans="1:7">
      <c r="A17" s="39">
        <v>1595792311</v>
      </c>
      <c r="B17">
        <f t="shared" si="0"/>
        <v>1</v>
      </c>
      <c r="C17" s="39" t="s">
        <v>16</v>
      </c>
      <c r="D17" s="39" t="s">
        <v>17</v>
      </c>
      <c r="E17" s="39" t="s">
        <v>1</v>
      </c>
      <c r="F17" s="39">
        <v>296.35199999999998</v>
      </c>
      <c r="G17" s="1"/>
    </row>
    <row r="18" spans="1:7">
      <c r="A18" s="39">
        <v>1595792996</v>
      </c>
      <c r="B18">
        <f t="shared" si="0"/>
        <v>1</v>
      </c>
      <c r="C18" s="39" t="s">
        <v>16</v>
      </c>
      <c r="D18" s="39" t="s">
        <v>17</v>
      </c>
      <c r="E18" s="39" t="s">
        <v>1</v>
      </c>
      <c r="F18" s="39">
        <v>167.10400000000001</v>
      </c>
      <c r="G18" s="1"/>
    </row>
    <row r="19" spans="1:7">
      <c r="A19" s="39">
        <v>1595794054</v>
      </c>
      <c r="B19">
        <f t="shared" si="0"/>
        <v>1</v>
      </c>
      <c r="C19" s="39" t="s">
        <v>16</v>
      </c>
      <c r="D19" s="39" t="s">
        <v>17</v>
      </c>
      <c r="E19" s="39" t="s">
        <v>1</v>
      </c>
      <c r="F19" s="39">
        <v>106.694</v>
      </c>
      <c r="G19" s="1"/>
    </row>
    <row r="20" spans="1:7">
      <c r="A20" s="39">
        <v>1595795215</v>
      </c>
      <c r="B20">
        <f t="shared" si="0"/>
        <v>1</v>
      </c>
      <c r="C20" s="39" t="s">
        <v>16</v>
      </c>
      <c r="D20" s="39" t="s">
        <v>17</v>
      </c>
      <c r="E20" s="39" t="s">
        <v>1</v>
      </c>
      <c r="F20" s="39">
        <v>106.744</v>
      </c>
      <c r="G20" s="1"/>
    </row>
    <row r="21" spans="1:7">
      <c r="A21" s="39">
        <v>1595795858</v>
      </c>
      <c r="B21">
        <f t="shared" si="0"/>
        <v>1</v>
      </c>
      <c r="C21" s="39" t="s">
        <v>16</v>
      </c>
      <c r="D21" s="39" t="s">
        <v>17</v>
      </c>
      <c r="E21" s="39" t="s">
        <v>1</v>
      </c>
      <c r="F21" s="39">
        <v>167.096</v>
      </c>
      <c r="G21" s="1"/>
    </row>
    <row r="22" spans="1:7">
      <c r="A22" s="39">
        <v>1595788074</v>
      </c>
      <c r="B22">
        <f t="shared" si="0"/>
        <v>1</v>
      </c>
      <c r="C22" s="39" t="s">
        <v>17</v>
      </c>
      <c r="D22" s="39" t="s">
        <v>16</v>
      </c>
      <c r="E22" s="39" t="s">
        <v>3</v>
      </c>
      <c r="F22" s="39">
        <v>108.696</v>
      </c>
      <c r="G22" s="1"/>
    </row>
    <row r="23" spans="1:7">
      <c r="A23" s="39">
        <v>1595789353</v>
      </c>
      <c r="B23">
        <f t="shared" si="0"/>
        <v>1</v>
      </c>
      <c r="C23" s="39" t="s">
        <v>17</v>
      </c>
      <c r="D23" s="39" t="s">
        <v>16</v>
      </c>
      <c r="E23" s="39" t="s">
        <v>3</v>
      </c>
      <c r="F23" s="39">
        <v>144.982</v>
      </c>
      <c r="G23" s="1"/>
    </row>
    <row r="24" spans="1:7">
      <c r="A24" s="39">
        <v>1595790436</v>
      </c>
      <c r="B24">
        <f t="shared" si="0"/>
        <v>1</v>
      </c>
      <c r="C24" s="39" t="s">
        <v>17</v>
      </c>
      <c r="D24" s="39" t="s">
        <v>16</v>
      </c>
      <c r="E24" s="39" t="s">
        <v>3</v>
      </c>
      <c r="F24" s="39">
        <v>128.95599999999999</v>
      </c>
      <c r="G24" s="1"/>
    </row>
    <row r="25" spans="1:7">
      <c r="A25" s="39">
        <v>1595790965</v>
      </c>
      <c r="B25">
        <f t="shared" si="0"/>
        <v>1</v>
      </c>
      <c r="C25" s="39" t="s">
        <v>17</v>
      </c>
      <c r="D25" s="39" t="s">
        <v>16</v>
      </c>
      <c r="E25" s="39" t="s">
        <v>3</v>
      </c>
      <c r="F25" s="39">
        <v>50.37</v>
      </c>
      <c r="G25" s="1"/>
    </row>
    <row r="26" spans="1:7">
      <c r="A26" s="39">
        <v>1595791586</v>
      </c>
      <c r="B26">
        <f t="shared" si="0"/>
        <v>1</v>
      </c>
      <c r="C26" s="39" t="s">
        <v>17</v>
      </c>
      <c r="D26" s="39" t="s">
        <v>16</v>
      </c>
      <c r="E26" s="39" t="s">
        <v>3</v>
      </c>
      <c r="F26" s="39">
        <v>82.558000000000007</v>
      </c>
      <c r="G26" s="1"/>
    </row>
    <row r="27" spans="1:7">
      <c r="A27" s="39">
        <v>1595792311</v>
      </c>
      <c r="B27">
        <f t="shared" si="0"/>
        <v>1</v>
      </c>
      <c r="C27" s="39" t="s">
        <v>17</v>
      </c>
      <c r="D27" s="39" t="s">
        <v>16</v>
      </c>
      <c r="E27" s="39" t="s">
        <v>3</v>
      </c>
      <c r="F27" s="39">
        <v>54.36</v>
      </c>
      <c r="G27" s="1"/>
    </row>
    <row r="28" spans="1:7">
      <c r="A28" s="39">
        <v>1595792996</v>
      </c>
      <c r="B28">
        <f t="shared" si="0"/>
        <v>1</v>
      </c>
      <c r="C28" s="39" t="s">
        <v>17</v>
      </c>
      <c r="D28" s="39" t="s">
        <v>16</v>
      </c>
      <c r="E28" s="39" t="s">
        <v>3</v>
      </c>
      <c r="F28" s="39">
        <v>58.386000000000003</v>
      </c>
      <c r="G28" s="1"/>
    </row>
    <row r="29" spans="1:7">
      <c r="A29" s="39">
        <v>1595794054</v>
      </c>
      <c r="B29">
        <f t="shared" si="0"/>
        <v>1</v>
      </c>
      <c r="C29" s="39" t="s">
        <v>17</v>
      </c>
      <c r="D29" s="39" t="s">
        <v>16</v>
      </c>
      <c r="E29" s="39" t="s">
        <v>3</v>
      </c>
      <c r="F29" s="39">
        <v>193.322</v>
      </c>
      <c r="G29" s="1"/>
    </row>
    <row r="30" spans="1:7">
      <c r="A30" s="39">
        <v>1595795215</v>
      </c>
      <c r="B30">
        <f t="shared" si="0"/>
        <v>1</v>
      </c>
      <c r="C30" s="39" t="s">
        <v>17</v>
      </c>
      <c r="D30" s="39" t="s">
        <v>16</v>
      </c>
      <c r="E30" s="39" t="s">
        <v>3</v>
      </c>
      <c r="F30" s="39">
        <v>130.88800000000001</v>
      </c>
      <c r="G30" s="1"/>
    </row>
    <row r="31" spans="1:7">
      <c r="A31" s="39">
        <v>1595795858</v>
      </c>
      <c r="B31">
        <f t="shared" si="0"/>
        <v>1</v>
      </c>
      <c r="C31" s="39" t="s">
        <v>17</v>
      </c>
      <c r="D31" s="39" t="s">
        <v>16</v>
      </c>
      <c r="E31" s="39" t="s">
        <v>3</v>
      </c>
      <c r="F31" s="39">
        <v>78.498000000000005</v>
      </c>
      <c r="G31" s="1"/>
    </row>
    <row r="32" spans="1:7">
      <c r="A32" s="39">
        <v>1595788074</v>
      </c>
      <c r="B32">
        <f t="shared" si="0"/>
        <v>1</v>
      </c>
      <c r="C32" s="39" t="s">
        <v>15</v>
      </c>
      <c r="D32" s="39" t="s">
        <v>14</v>
      </c>
      <c r="E32" s="39" t="s">
        <v>0</v>
      </c>
      <c r="F32" s="39">
        <v>96.585999999999999</v>
      </c>
      <c r="G32" s="1"/>
    </row>
    <row r="33" spans="1:7">
      <c r="A33" s="39">
        <v>1595789353</v>
      </c>
      <c r="B33">
        <f t="shared" si="0"/>
        <v>1</v>
      </c>
      <c r="C33" s="39" t="s">
        <v>15</v>
      </c>
      <c r="D33" s="39" t="s">
        <v>14</v>
      </c>
      <c r="E33" s="39" t="s">
        <v>0</v>
      </c>
      <c r="F33" s="39">
        <v>48.33</v>
      </c>
      <c r="G33" s="1"/>
    </row>
    <row r="34" spans="1:7">
      <c r="A34" s="39">
        <v>1595790436</v>
      </c>
      <c r="B34">
        <f t="shared" ref="B34:B65" si="1">IF(OR(AND(E34="tb3_0",C34="[-1.0, -1.0, 0.0]"),AND(E34="tb3_1",C34="[1.0, 2.0, 0.0]"),AND(E34="tb3_2",C34="[1.0, -1.0, 0.0]"),AND(E34="tb3_3",C34="[-1.0, 2.0, 0.0]")),1,
(IF(OR(AND(E34="tb3_0",C34="[-1.0, 2.0, 0.0]"), AND(E34="tb3_1",C34="[1.0, -1.0, 0.0]"), AND(E34="tb3_2",C34="[1.0, 2.0, 0.0]"), AND(E34="tb3_3",C34="[-1.0, -1.0, 0.0]")),2,
(IF(OR(AND(E34="tb3_0",C34="[1.0, -1.0, 0.0]"),AND(E34="tb3_1",C34="[-1.0, 2.0, 0.0]"),AND(E34="tb3_2",C34="[-1.0, -1.0, 0.0]"),AND(E34="tb3_3",C34="[1.0, 2.0, 0.0]")),3,
4)))))</f>
        <v>1</v>
      </c>
      <c r="C34" s="39" t="s">
        <v>15</v>
      </c>
      <c r="D34" s="39" t="s">
        <v>14</v>
      </c>
      <c r="E34" s="39" t="s">
        <v>0</v>
      </c>
      <c r="F34" s="39">
        <v>100.73399999999999</v>
      </c>
      <c r="G34" s="1"/>
    </row>
    <row r="35" spans="1:7">
      <c r="A35" s="39">
        <v>1595790965</v>
      </c>
      <c r="B35">
        <f t="shared" si="1"/>
        <v>1</v>
      </c>
      <c r="C35" s="39" t="s">
        <v>15</v>
      </c>
      <c r="D35" s="39" t="s">
        <v>14</v>
      </c>
      <c r="E35" s="39" t="s">
        <v>0</v>
      </c>
      <c r="F35" s="39">
        <v>48.293999999999997</v>
      </c>
      <c r="G35" s="1"/>
    </row>
    <row r="36" spans="1:7">
      <c r="A36" s="39">
        <v>1595791586</v>
      </c>
      <c r="B36">
        <f t="shared" si="1"/>
        <v>1</v>
      </c>
      <c r="C36" s="39" t="s">
        <v>15</v>
      </c>
      <c r="D36" s="39" t="s">
        <v>14</v>
      </c>
      <c r="E36" s="39" t="s">
        <v>0</v>
      </c>
      <c r="F36" s="39">
        <v>102.682</v>
      </c>
      <c r="G36" s="1"/>
    </row>
    <row r="37" spans="1:7">
      <c r="A37" s="39">
        <v>1595792311</v>
      </c>
      <c r="B37">
        <f t="shared" si="1"/>
        <v>1</v>
      </c>
      <c r="C37" s="39" t="s">
        <v>15</v>
      </c>
      <c r="D37" s="39" t="s">
        <v>14</v>
      </c>
      <c r="E37" s="39" t="s">
        <v>0</v>
      </c>
      <c r="F37" s="39">
        <v>157.07400000000001</v>
      </c>
      <c r="G37" s="1"/>
    </row>
    <row r="38" spans="1:7">
      <c r="A38" s="39">
        <v>1595792996</v>
      </c>
      <c r="B38">
        <f t="shared" si="1"/>
        <v>1</v>
      </c>
      <c r="C38" s="39" t="s">
        <v>15</v>
      </c>
      <c r="D38" s="39" t="s">
        <v>14</v>
      </c>
      <c r="E38" s="39" t="s">
        <v>0</v>
      </c>
      <c r="F38" s="39">
        <v>32.213999999999999</v>
      </c>
      <c r="G38" s="1"/>
    </row>
    <row r="39" spans="1:7">
      <c r="A39" s="39">
        <v>1595794054</v>
      </c>
      <c r="B39">
        <f t="shared" si="1"/>
        <v>1</v>
      </c>
      <c r="C39" s="39" t="s">
        <v>15</v>
      </c>
      <c r="D39" s="39" t="s">
        <v>14</v>
      </c>
      <c r="E39" s="39" t="s">
        <v>0</v>
      </c>
      <c r="F39" s="39">
        <v>104.666</v>
      </c>
      <c r="G39" s="1"/>
    </row>
    <row r="40" spans="1:7">
      <c r="A40" s="39">
        <v>1595795215</v>
      </c>
      <c r="B40">
        <f t="shared" si="1"/>
        <v>1</v>
      </c>
      <c r="C40" s="39" t="s">
        <v>15</v>
      </c>
      <c r="D40" s="39" t="s">
        <v>14</v>
      </c>
      <c r="E40" s="39" t="s">
        <v>0</v>
      </c>
      <c r="F40" s="39">
        <v>112.762</v>
      </c>
      <c r="G40" s="1"/>
    </row>
    <row r="41" spans="1:7">
      <c r="A41" s="39">
        <v>1595795858</v>
      </c>
      <c r="B41">
        <f t="shared" si="1"/>
        <v>1</v>
      </c>
      <c r="C41" s="39" t="s">
        <v>15</v>
      </c>
      <c r="D41" s="39" t="s">
        <v>14</v>
      </c>
      <c r="E41" s="39" t="s">
        <v>0</v>
      </c>
      <c r="F41" s="39">
        <v>40.22</v>
      </c>
      <c r="G41" s="1"/>
    </row>
    <row r="42" spans="1:7">
      <c r="A42" s="39">
        <v>1595788074</v>
      </c>
      <c r="B42">
        <f t="shared" si="1"/>
        <v>2</v>
      </c>
      <c r="C42" s="39" t="s">
        <v>15</v>
      </c>
      <c r="D42" s="39" t="s">
        <v>17</v>
      </c>
      <c r="E42" s="39" t="s">
        <v>2</v>
      </c>
      <c r="F42" s="39">
        <v>110.72799999999999</v>
      </c>
      <c r="G42" s="1"/>
    </row>
    <row r="43" spans="1:7">
      <c r="A43" s="39">
        <v>1595789353</v>
      </c>
      <c r="B43">
        <f t="shared" si="1"/>
        <v>2</v>
      </c>
      <c r="C43" s="39" t="s">
        <v>15</v>
      </c>
      <c r="D43" s="39" t="s">
        <v>17</v>
      </c>
      <c r="E43" s="39" t="s">
        <v>2</v>
      </c>
      <c r="F43" s="39">
        <v>52.323999999999998</v>
      </c>
      <c r="G43" s="1"/>
    </row>
    <row r="44" spans="1:7">
      <c r="A44" s="39">
        <v>1595790436</v>
      </c>
      <c r="B44">
        <f t="shared" si="1"/>
        <v>2</v>
      </c>
      <c r="C44" s="39" t="s">
        <v>15</v>
      </c>
      <c r="D44" s="39" t="s">
        <v>17</v>
      </c>
      <c r="E44" s="39" t="s">
        <v>2</v>
      </c>
      <c r="F44" s="39">
        <v>28.186</v>
      </c>
      <c r="G44" s="1"/>
    </row>
    <row r="45" spans="1:7">
      <c r="A45" s="39">
        <v>1595790965</v>
      </c>
      <c r="B45">
        <f t="shared" si="1"/>
        <v>2</v>
      </c>
      <c r="C45" s="39" t="s">
        <v>15</v>
      </c>
      <c r="D45" s="39" t="s">
        <v>17</v>
      </c>
      <c r="E45" s="39" t="s">
        <v>2</v>
      </c>
      <c r="F45" s="39">
        <v>32.218000000000004</v>
      </c>
      <c r="G45" s="1"/>
    </row>
    <row r="46" spans="1:7">
      <c r="A46" s="39">
        <v>1595791586</v>
      </c>
      <c r="B46">
        <f t="shared" si="1"/>
        <v>2</v>
      </c>
      <c r="C46" s="39" t="s">
        <v>15</v>
      </c>
      <c r="D46" s="39" t="s">
        <v>17</v>
      </c>
      <c r="E46" s="39" t="s">
        <v>2</v>
      </c>
      <c r="F46" s="39">
        <v>112.974</v>
      </c>
      <c r="G46" s="1"/>
    </row>
    <row r="47" spans="1:7">
      <c r="A47" s="39">
        <v>1595792311</v>
      </c>
      <c r="B47">
        <f t="shared" si="1"/>
        <v>2</v>
      </c>
      <c r="C47" s="39" t="s">
        <v>15</v>
      </c>
      <c r="D47" s="39" t="s">
        <v>17</v>
      </c>
      <c r="E47" s="39" t="s">
        <v>2</v>
      </c>
      <c r="F47" s="39">
        <v>24.207999999999998</v>
      </c>
      <c r="G47" s="1"/>
    </row>
    <row r="48" spans="1:7">
      <c r="A48" s="39">
        <v>1595792996</v>
      </c>
      <c r="B48">
        <f t="shared" si="1"/>
        <v>2</v>
      </c>
      <c r="C48" s="39" t="s">
        <v>15</v>
      </c>
      <c r="D48" s="39" t="s">
        <v>17</v>
      </c>
      <c r="E48" s="39" t="s">
        <v>2</v>
      </c>
      <c r="F48" s="39">
        <v>40.271999999999998</v>
      </c>
      <c r="G48" s="1"/>
    </row>
    <row r="49" spans="1:7">
      <c r="A49" s="39">
        <v>1595794054</v>
      </c>
      <c r="B49">
        <f t="shared" si="1"/>
        <v>2</v>
      </c>
      <c r="C49" s="39" t="s">
        <v>15</v>
      </c>
      <c r="D49" s="39" t="s">
        <v>17</v>
      </c>
      <c r="E49" s="39" t="s">
        <v>2</v>
      </c>
      <c r="F49" s="39">
        <v>28.172000000000001</v>
      </c>
      <c r="G49" s="1"/>
    </row>
    <row r="50" spans="1:7">
      <c r="A50" s="39">
        <v>1595795215</v>
      </c>
      <c r="B50">
        <f t="shared" si="1"/>
        <v>2</v>
      </c>
      <c r="C50" s="39" t="s">
        <v>15</v>
      </c>
      <c r="D50" s="39" t="s">
        <v>17</v>
      </c>
      <c r="E50" s="39" t="s">
        <v>2</v>
      </c>
      <c r="F50" s="39">
        <v>28.198</v>
      </c>
      <c r="G50" s="1"/>
    </row>
    <row r="51" spans="1:7">
      <c r="A51" s="39">
        <v>1595795858</v>
      </c>
      <c r="B51">
        <f t="shared" si="1"/>
        <v>2</v>
      </c>
      <c r="C51" s="39" t="s">
        <v>15</v>
      </c>
      <c r="D51" s="39" t="s">
        <v>17</v>
      </c>
      <c r="E51" s="39" t="s">
        <v>2</v>
      </c>
      <c r="F51" s="39">
        <v>179.21</v>
      </c>
      <c r="G51" s="1"/>
    </row>
    <row r="52" spans="1:7">
      <c r="A52" s="39">
        <v>1595788074</v>
      </c>
      <c r="B52">
        <f t="shared" si="1"/>
        <v>2</v>
      </c>
      <c r="C52" s="39" t="s">
        <v>17</v>
      </c>
      <c r="D52" s="39" t="s">
        <v>15</v>
      </c>
      <c r="E52" s="39" t="s">
        <v>1</v>
      </c>
      <c r="F52" s="39">
        <v>28.167999999999999</v>
      </c>
      <c r="G52" s="1"/>
    </row>
    <row r="53" spans="1:7">
      <c r="A53" s="39">
        <v>1595789353</v>
      </c>
      <c r="B53">
        <f t="shared" si="1"/>
        <v>2</v>
      </c>
      <c r="C53" s="39" t="s">
        <v>17</v>
      </c>
      <c r="D53" s="39" t="s">
        <v>15</v>
      </c>
      <c r="E53" s="39" t="s">
        <v>1</v>
      </c>
      <c r="F53" s="39">
        <v>115.054</v>
      </c>
      <c r="G53" s="1"/>
    </row>
    <row r="54" spans="1:7">
      <c r="A54" s="39">
        <v>1595790436</v>
      </c>
      <c r="B54">
        <f t="shared" si="1"/>
        <v>2</v>
      </c>
      <c r="C54" s="39" t="s">
        <v>17</v>
      </c>
      <c r="D54" s="39" t="s">
        <v>15</v>
      </c>
      <c r="E54" s="39" t="s">
        <v>1</v>
      </c>
      <c r="F54" s="39">
        <v>30.19</v>
      </c>
      <c r="G54" s="1"/>
    </row>
    <row r="55" spans="1:7">
      <c r="A55" s="39">
        <v>1595790965</v>
      </c>
      <c r="B55">
        <f t="shared" si="1"/>
        <v>2</v>
      </c>
      <c r="C55" s="39" t="s">
        <v>17</v>
      </c>
      <c r="D55" s="39" t="s">
        <v>15</v>
      </c>
      <c r="E55" s="39" t="s">
        <v>1</v>
      </c>
      <c r="F55" s="39">
        <v>32.207999999999998</v>
      </c>
      <c r="G55" s="1"/>
    </row>
    <row r="56" spans="1:7">
      <c r="A56" s="39">
        <v>1595791586</v>
      </c>
      <c r="B56">
        <f t="shared" si="1"/>
        <v>2</v>
      </c>
      <c r="C56" s="39" t="s">
        <v>17</v>
      </c>
      <c r="D56" s="39" t="s">
        <v>15</v>
      </c>
      <c r="E56" s="39" t="s">
        <v>1</v>
      </c>
      <c r="F56" s="39">
        <v>34.25</v>
      </c>
      <c r="G56" s="1"/>
    </row>
    <row r="57" spans="1:7">
      <c r="A57" s="39">
        <v>1595792311</v>
      </c>
      <c r="B57">
        <f t="shared" si="1"/>
        <v>2</v>
      </c>
      <c r="C57" s="39" t="s">
        <v>17</v>
      </c>
      <c r="D57" s="39" t="s">
        <v>15</v>
      </c>
      <c r="E57" s="39" t="s">
        <v>1</v>
      </c>
      <c r="F57" s="39">
        <v>28.38</v>
      </c>
      <c r="G57" s="1"/>
    </row>
    <row r="58" spans="1:7">
      <c r="A58" s="39">
        <v>1595792996</v>
      </c>
      <c r="B58">
        <f t="shared" si="1"/>
        <v>2</v>
      </c>
      <c r="C58" s="39" t="s">
        <v>17</v>
      </c>
      <c r="D58" s="39" t="s">
        <v>15</v>
      </c>
      <c r="E58" s="39" t="s">
        <v>1</v>
      </c>
      <c r="F58" s="39">
        <v>58.473999999999997</v>
      </c>
      <c r="G58" s="1"/>
    </row>
    <row r="59" spans="1:7">
      <c r="A59" s="39">
        <v>1595794054</v>
      </c>
      <c r="B59">
        <f t="shared" si="1"/>
        <v>2</v>
      </c>
      <c r="C59" s="39" t="s">
        <v>17</v>
      </c>
      <c r="D59" s="39" t="s">
        <v>15</v>
      </c>
      <c r="E59" s="39" t="s">
        <v>1</v>
      </c>
      <c r="F59" s="39">
        <v>30.231999999999999</v>
      </c>
      <c r="G59" s="1"/>
    </row>
    <row r="60" spans="1:7">
      <c r="A60" s="39">
        <v>1595795215</v>
      </c>
      <c r="B60">
        <f t="shared" si="1"/>
        <v>2</v>
      </c>
      <c r="C60" s="39" t="s">
        <v>17</v>
      </c>
      <c r="D60" s="39" t="s">
        <v>15</v>
      </c>
      <c r="E60" s="39" t="s">
        <v>1</v>
      </c>
      <c r="F60" s="39">
        <v>34.213999999999999</v>
      </c>
      <c r="G60" s="1"/>
    </row>
    <row r="61" spans="1:7">
      <c r="A61" s="39">
        <v>1595795858</v>
      </c>
      <c r="B61">
        <f t="shared" si="1"/>
        <v>2</v>
      </c>
      <c r="C61" s="39" t="s">
        <v>17</v>
      </c>
      <c r="D61" s="39" t="s">
        <v>15</v>
      </c>
      <c r="E61" s="39" t="s">
        <v>1</v>
      </c>
      <c r="F61" s="39">
        <v>42.265999999999998</v>
      </c>
      <c r="G61" s="1"/>
    </row>
    <row r="62" spans="1:7">
      <c r="A62" s="39">
        <v>1595788074</v>
      </c>
      <c r="B62">
        <f t="shared" si="1"/>
        <v>2</v>
      </c>
      <c r="C62" s="39" t="s">
        <v>16</v>
      </c>
      <c r="D62" s="39" t="s">
        <v>14</v>
      </c>
      <c r="E62" s="39" t="s">
        <v>3</v>
      </c>
      <c r="F62" s="39">
        <v>116.736</v>
      </c>
      <c r="G62" s="1"/>
    </row>
    <row r="63" spans="1:7">
      <c r="A63" s="39">
        <v>1595789353</v>
      </c>
      <c r="B63">
        <f t="shared" si="1"/>
        <v>2</v>
      </c>
      <c r="C63" s="39" t="s">
        <v>16</v>
      </c>
      <c r="D63" s="39" t="s">
        <v>14</v>
      </c>
      <c r="E63" s="39" t="s">
        <v>3</v>
      </c>
      <c r="F63" s="39">
        <v>137.19399999999999</v>
      </c>
      <c r="G63" s="1"/>
    </row>
    <row r="64" spans="1:7">
      <c r="A64" s="39">
        <v>1595790436</v>
      </c>
      <c r="B64">
        <f t="shared" si="1"/>
        <v>2</v>
      </c>
      <c r="C64" s="39" t="s">
        <v>16</v>
      </c>
      <c r="D64" s="39" t="s">
        <v>14</v>
      </c>
      <c r="E64" s="39" t="s">
        <v>3</v>
      </c>
      <c r="F64" s="39">
        <v>84.597999999999999</v>
      </c>
      <c r="G64" s="1"/>
    </row>
    <row r="65" spans="1:7">
      <c r="A65" s="39">
        <v>1595790965</v>
      </c>
      <c r="B65">
        <f t="shared" si="1"/>
        <v>2</v>
      </c>
      <c r="C65" s="39" t="s">
        <v>16</v>
      </c>
      <c r="D65" s="39" t="s">
        <v>14</v>
      </c>
      <c r="E65" s="39" t="s">
        <v>3</v>
      </c>
      <c r="F65" s="39">
        <v>30.175999999999998</v>
      </c>
      <c r="G65" s="1"/>
    </row>
    <row r="66" spans="1:7">
      <c r="A66" s="39">
        <v>1595791586</v>
      </c>
      <c r="B66">
        <f t="shared" ref="B66:B97" si="2">IF(OR(AND(E66="tb3_0",C66="[-1.0, -1.0, 0.0]"),AND(E66="tb3_1",C66="[1.0, 2.0, 0.0]"),AND(E66="tb3_2",C66="[1.0, -1.0, 0.0]"),AND(E66="tb3_3",C66="[-1.0, 2.0, 0.0]")),1,
(IF(OR(AND(E66="tb3_0",C66="[-1.0, 2.0, 0.0]"), AND(E66="tb3_1",C66="[1.0, -1.0, 0.0]"), AND(E66="tb3_2",C66="[1.0, 2.0, 0.0]"), AND(E66="tb3_3",C66="[-1.0, -1.0, 0.0]")),2,
(IF(OR(AND(E66="tb3_0",C66="[1.0, -1.0, 0.0]"),AND(E66="tb3_1",C66="[-1.0, 2.0, 0.0]"),AND(E66="tb3_2",C66="[-1.0, -1.0, 0.0]"),AND(E66="tb3_3",C66="[1.0, 2.0, 0.0]")),3,
4)))))</f>
        <v>2</v>
      </c>
      <c r="C66" s="39" t="s">
        <v>16</v>
      </c>
      <c r="D66" s="39" t="s">
        <v>14</v>
      </c>
      <c r="E66" s="39" t="s">
        <v>3</v>
      </c>
      <c r="F66" s="39">
        <v>276.20800000000003</v>
      </c>
      <c r="G66" s="1"/>
    </row>
    <row r="67" spans="1:7">
      <c r="A67" s="39">
        <v>1595792311</v>
      </c>
      <c r="B67">
        <f t="shared" si="2"/>
        <v>2</v>
      </c>
      <c r="C67" s="39" t="s">
        <v>16</v>
      </c>
      <c r="D67" s="39" t="s">
        <v>14</v>
      </c>
      <c r="E67" s="39" t="s">
        <v>3</v>
      </c>
      <c r="F67" s="39">
        <v>30.206</v>
      </c>
      <c r="G67" s="1"/>
    </row>
    <row r="68" spans="1:7">
      <c r="A68" s="39">
        <v>1595792996</v>
      </c>
      <c r="B68">
        <f t="shared" si="2"/>
        <v>2</v>
      </c>
      <c r="C68" s="39" t="s">
        <v>16</v>
      </c>
      <c r="D68" s="39" t="s">
        <v>14</v>
      </c>
      <c r="E68" s="39" t="s">
        <v>3</v>
      </c>
      <c r="F68" s="39">
        <v>30.202000000000002</v>
      </c>
      <c r="G68" s="1"/>
    </row>
    <row r="69" spans="1:7">
      <c r="A69" s="39">
        <v>1595794054</v>
      </c>
      <c r="B69">
        <f t="shared" si="2"/>
        <v>2</v>
      </c>
      <c r="C69" s="39" t="s">
        <v>16</v>
      </c>
      <c r="D69" s="39" t="s">
        <v>14</v>
      </c>
      <c r="E69" s="39" t="s">
        <v>3</v>
      </c>
      <c r="F69" s="39">
        <v>92.837999999999994</v>
      </c>
      <c r="G69" s="1"/>
    </row>
    <row r="70" spans="1:7">
      <c r="A70" s="39">
        <v>1595795215</v>
      </c>
      <c r="B70">
        <f t="shared" si="2"/>
        <v>2</v>
      </c>
      <c r="C70" s="39" t="s">
        <v>16</v>
      </c>
      <c r="D70" s="39" t="s">
        <v>14</v>
      </c>
      <c r="E70" s="39" t="s">
        <v>3</v>
      </c>
      <c r="F70" s="39">
        <v>56.432000000000002</v>
      </c>
      <c r="G70" s="1"/>
    </row>
    <row r="71" spans="1:7">
      <c r="A71" s="39">
        <v>1595795858</v>
      </c>
      <c r="B71">
        <f t="shared" si="2"/>
        <v>2</v>
      </c>
      <c r="C71" s="39" t="s">
        <v>16</v>
      </c>
      <c r="D71" s="39" t="s">
        <v>14</v>
      </c>
      <c r="E71" s="39" t="s">
        <v>3</v>
      </c>
      <c r="F71" s="39">
        <v>32.207999999999998</v>
      </c>
      <c r="G71" s="1"/>
    </row>
    <row r="72" spans="1:7">
      <c r="A72" s="39">
        <v>1595788074</v>
      </c>
      <c r="B72">
        <f t="shared" si="2"/>
        <v>2</v>
      </c>
      <c r="C72" s="39" t="s">
        <v>14</v>
      </c>
      <c r="D72" s="39" t="s">
        <v>16</v>
      </c>
      <c r="E72" s="39" t="s">
        <v>0</v>
      </c>
      <c r="F72" s="39">
        <v>36.22</v>
      </c>
      <c r="G72" s="1"/>
    </row>
    <row r="73" spans="1:7">
      <c r="A73" s="39">
        <v>1595789353</v>
      </c>
      <c r="B73">
        <f t="shared" si="2"/>
        <v>2</v>
      </c>
      <c r="C73" s="39" t="s">
        <v>14</v>
      </c>
      <c r="D73" s="39" t="s">
        <v>16</v>
      </c>
      <c r="E73" s="39" t="s">
        <v>0</v>
      </c>
      <c r="F73" s="39">
        <v>36.216000000000001</v>
      </c>
      <c r="G73" s="1"/>
    </row>
    <row r="74" spans="1:7">
      <c r="A74" s="39">
        <v>1595790436</v>
      </c>
      <c r="B74">
        <f t="shared" si="2"/>
        <v>2</v>
      </c>
      <c r="C74" s="39" t="s">
        <v>14</v>
      </c>
      <c r="D74" s="39" t="s">
        <v>16</v>
      </c>
      <c r="E74" s="39" t="s">
        <v>0</v>
      </c>
      <c r="F74" s="39">
        <v>42.283999999999999</v>
      </c>
      <c r="G74" s="1"/>
    </row>
    <row r="75" spans="1:7">
      <c r="A75" s="39">
        <v>1595790965</v>
      </c>
      <c r="B75">
        <f t="shared" si="2"/>
        <v>2</v>
      </c>
      <c r="C75" s="39" t="s">
        <v>14</v>
      </c>
      <c r="D75" s="39" t="s">
        <v>16</v>
      </c>
      <c r="E75" s="39" t="s">
        <v>0</v>
      </c>
      <c r="F75" s="39">
        <v>34.258000000000003</v>
      </c>
      <c r="G75" s="1"/>
    </row>
    <row r="76" spans="1:7">
      <c r="A76" s="39">
        <v>1595791586</v>
      </c>
      <c r="B76">
        <f t="shared" si="2"/>
        <v>2</v>
      </c>
      <c r="C76" s="39" t="s">
        <v>14</v>
      </c>
      <c r="D76" s="39" t="s">
        <v>16</v>
      </c>
      <c r="E76" s="39" t="s">
        <v>0</v>
      </c>
      <c r="F76" s="39">
        <v>32.241999999999997</v>
      </c>
      <c r="G76" s="1"/>
    </row>
    <row r="77" spans="1:7">
      <c r="A77" s="39">
        <v>1595792311</v>
      </c>
      <c r="B77">
        <f t="shared" si="2"/>
        <v>2</v>
      </c>
      <c r="C77" s="39" t="s">
        <v>14</v>
      </c>
      <c r="D77" s="39" t="s">
        <v>16</v>
      </c>
      <c r="E77" s="39" t="s">
        <v>0</v>
      </c>
      <c r="F77" s="39">
        <v>24.196000000000002</v>
      </c>
      <c r="G77" s="1"/>
    </row>
    <row r="78" spans="1:7">
      <c r="A78" s="39">
        <v>1595792996</v>
      </c>
      <c r="B78">
        <f t="shared" si="2"/>
        <v>2</v>
      </c>
      <c r="C78" s="39" t="s">
        <v>14</v>
      </c>
      <c r="D78" s="39" t="s">
        <v>16</v>
      </c>
      <c r="E78" s="39" t="s">
        <v>0</v>
      </c>
      <c r="F78" s="39">
        <v>32.216000000000001</v>
      </c>
      <c r="G78" s="1"/>
    </row>
    <row r="79" spans="1:7">
      <c r="A79" s="39">
        <v>1595794054</v>
      </c>
      <c r="B79">
        <f t="shared" si="2"/>
        <v>2</v>
      </c>
      <c r="C79" s="39" t="s">
        <v>14</v>
      </c>
      <c r="D79" s="39" t="s">
        <v>16</v>
      </c>
      <c r="E79" s="39" t="s">
        <v>0</v>
      </c>
      <c r="F79" s="39">
        <v>40.298000000000002</v>
      </c>
      <c r="G79" s="1"/>
    </row>
    <row r="80" spans="1:7">
      <c r="A80" s="39">
        <v>1595795215</v>
      </c>
      <c r="B80">
        <f t="shared" si="2"/>
        <v>2</v>
      </c>
      <c r="C80" s="39" t="s">
        <v>14</v>
      </c>
      <c r="D80" s="39" t="s">
        <v>16</v>
      </c>
      <c r="E80" s="39" t="s">
        <v>0</v>
      </c>
      <c r="F80" s="39">
        <v>32.213999999999999</v>
      </c>
      <c r="G80" s="1"/>
    </row>
    <row r="81" spans="1:7">
      <c r="A81" s="39">
        <v>1595795858</v>
      </c>
      <c r="B81">
        <f t="shared" si="2"/>
        <v>2</v>
      </c>
      <c r="C81" s="39" t="s">
        <v>14</v>
      </c>
      <c r="D81" s="39" t="s">
        <v>16</v>
      </c>
      <c r="E81" s="39" t="s">
        <v>0</v>
      </c>
      <c r="F81" s="39">
        <v>62.426000000000002</v>
      </c>
      <c r="G81" s="1"/>
    </row>
    <row r="82" spans="1:7">
      <c r="A82" s="39">
        <v>1595788074</v>
      </c>
      <c r="B82">
        <f t="shared" si="2"/>
        <v>3</v>
      </c>
      <c r="C82" s="39" t="s">
        <v>17</v>
      </c>
      <c r="D82" s="39" t="s">
        <v>16</v>
      </c>
      <c r="E82" s="39" t="s">
        <v>2</v>
      </c>
      <c r="F82" s="39">
        <v>121.006</v>
      </c>
      <c r="G82" s="1"/>
    </row>
    <row r="83" spans="1:7">
      <c r="A83" s="39">
        <v>1595789353</v>
      </c>
      <c r="B83">
        <f t="shared" si="2"/>
        <v>3</v>
      </c>
      <c r="C83" s="39" t="s">
        <v>17</v>
      </c>
      <c r="D83" s="39" t="s">
        <v>16</v>
      </c>
      <c r="E83" s="39" t="s">
        <v>2</v>
      </c>
      <c r="F83" s="39">
        <v>44.32</v>
      </c>
      <c r="G83" s="1"/>
    </row>
    <row r="84" spans="1:7">
      <c r="A84" s="39">
        <v>1595790436</v>
      </c>
      <c r="B84">
        <f t="shared" si="2"/>
        <v>3</v>
      </c>
      <c r="C84" s="39" t="s">
        <v>17</v>
      </c>
      <c r="D84" s="39" t="s">
        <v>16</v>
      </c>
      <c r="E84" s="39" t="s">
        <v>2</v>
      </c>
      <c r="F84" s="39">
        <v>34.216000000000001</v>
      </c>
      <c r="G84" s="1"/>
    </row>
    <row r="85" spans="1:7">
      <c r="A85" s="39">
        <v>1595790965</v>
      </c>
      <c r="B85">
        <f t="shared" si="2"/>
        <v>3</v>
      </c>
      <c r="C85" s="39" t="s">
        <v>17</v>
      </c>
      <c r="D85" s="39" t="s">
        <v>16</v>
      </c>
      <c r="E85" s="39" t="s">
        <v>2</v>
      </c>
      <c r="F85" s="39">
        <v>56.39</v>
      </c>
      <c r="G85" s="1"/>
    </row>
    <row r="86" spans="1:7">
      <c r="A86" s="39">
        <v>1595791586</v>
      </c>
      <c r="B86">
        <f t="shared" si="2"/>
        <v>3</v>
      </c>
      <c r="C86" s="39" t="s">
        <v>17</v>
      </c>
      <c r="D86" s="39" t="s">
        <v>16</v>
      </c>
      <c r="E86" s="39" t="s">
        <v>2</v>
      </c>
      <c r="F86" s="39">
        <v>42.47</v>
      </c>
      <c r="G86" s="1"/>
    </row>
    <row r="87" spans="1:7">
      <c r="A87" s="39">
        <v>1595792311</v>
      </c>
      <c r="B87">
        <f t="shared" si="2"/>
        <v>3</v>
      </c>
      <c r="C87" s="39" t="s">
        <v>17</v>
      </c>
      <c r="D87" s="39" t="s">
        <v>16</v>
      </c>
      <c r="E87" s="39" t="s">
        <v>2</v>
      </c>
      <c r="F87" s="39">
        <v>133.26599999999999</v>
      </c>
      <c r="G87" s="1"/>
    </row>
    <row r="88" spans="1:7">
      <c r="A88" s="39">
        <v>1595792996</v>
      </c>
      <c r="B88">
        <f t="shared" si="2"/>
        <v>3</v>
      </c>
      <c r="C88" s="39" t="s">
        <v>17</v>
      </c>
      <c r="D88" s="39" t="s">
        <v>16</v>
      </c>
      <c r="E88" s="39" t="s">
        <v>2</v>
      </c>
      <c r="F88" s="39">
        <v>34.31</v>
      </c>
      <c r="G88" s="1"/>
    </row>
    <row r="89" spans="1:7">
      <c r="A89" s="39">
        <v>1595794054</v>
      </c>
      <c r="B89">
        <f t="shared" si="2"/>
        <v>3</v>
      </c>
      <c r="C89" s="39" t="s">
        <v>17</v>
      </c>
      <c r="D89" s="39" t="s">
        <v>16</v>
      </c>
      <c r="E89" s="39" t="s">
        <v>2</v>
      </c>
      <c r="F89" s="39">
        <v>96.677999999999997</v>
      </c>
      <c r="G89" s="1"/>
    </row>
    <row r="90" spans="1:7">
      <c r="A90" s="39">
        <v>1595795215</v>
      </c>
      <c r="B90">
        <f t="shared" si="2"/>
        <v>3</v>
      </c>
      <c r="C90" s="39" t="s">
        <v>17</v>
      </c>
      <c r="D90" s="39" t="s">
        <v>16</v>
      </c>
      <c r="E90" s="39" t="s">
        <v>2</v>
      </c>
      <c r="F90" s="39">
        <v>86.567999999999998</v>
      </c>
      <c r="G90" s="1"/>
    </row>
    <row r="91" spans="1:7">
      <c r="A91" s="39">
        <v>1595795858</v>
      </c>
      <c r="B91">
        <f t="shared" si="2"/>
        <v>3</v>
      </c>
      <c r="C91" s="39" t="s">
        <v>17</v>
      </c>
      <c r="D91" s="39" t="s">
        <v>16</v>
      </c>
      <c r="E91" s="39" t="s">
        <v>2</v>
      </c>
      <c r="F91" s="39">
        <v>38.295999999999999</v>
      </c>
      <c r="G91" s="1"/>
    </row>
    <row r="92" spans="1:7">
      <c r="A92" s="39">
        <v>1595788074</v>
      </c>
      <c r="B92">
        <f t="shared" si="2"/>
        <v>3</v>
      </c>
      <c r="C92" s="39" t="s">
        <v>15</v>
      </c>
      <c r="D92" s="39" t="s">
        <v>14</v>
      </c>
      <c r="E92" s="39" t="s">
        <v>1</v>
      </c>
      <c r="F92" s="39">
        <v>36.228000000000002</v>
      </c>
      <c r="G92" s="1"/>
    </row>
    <row r="93" spans="1:7">
      <c r="A93" s="39">
        <v>1595789353</v>
      </c>
      <c r="B93">
        <f t="shared" si="2"/>
        <v>3</v>
      </c>
      <c r="C93" s="39" t="s">
        <v>15</v>
      </c>
      <c r="D93" s="39" t="s">
        <v>14</v>
      </c>
      <c r="E93" s="39" t="s">
        <v>1</v>
      </c>
      <c r="F93" s="39">
        <v>97.093999999999994</v>
      </c>
      <c r="G93" s="1"/>
    </row>
    <row r="94" spans="1:7">
      <c r="A94" s="39">
        <v>1595790436</v>
      </c>
      <c r="B94">
        <f t="shared" si="2"/>
        <v>3</v>
      </c>
      <c r="C94" s="39" t="s">
        <v>15</v>
      </c>
      <c r="D94" s="39" t="s">
        <v>14</v>
      </c>
      <c r="E94" s="39" t="s">
        <v>1</v>
      </c>
      <c r="F94" s="39">
        <v>32.229999999999997</v>
      </c>
      <c r="G94" s="1"/>
    </row>
    <row r="95" spans="1:7">
      <c r="A95" s="39">
        <v>1595790965</v>
      </c>
      <c r="B95">
        <f t="shared" si="2"/>
        <v>3</v>
      </c>
      <c r="C95" s="39" t="s">
        <v>15</v>
      </c>
      <c r="D95" s="39" t="s">
        <v>14</v>
      </c>
      <c r="E95" s="39" t="s">
        <v>1</v>
      </c>
      <c r="F95" s="39">
        <v>116.79600000000001</v>
      </c>
      <c r="G95" s="1"/>
    </row>
    <row r="96" spans="1:7">
      <c r="A96" s="39">
        <v>1595791586</v>
      </c>
      <c r="B96">
        <f t="shared" si="2"/>
        <v>3</v>
      </c>
      <c r="C96" s="39" t="s">
        <v>15</v>
      </c>
      <c r="D96" s="39" t="s">
        <v>14</v>
      </c>
      <c r="E96" s="39" t="s">
        <v>1</v>
      </c>
      <c r="F96" s="39">
        <v>32.26</v>
      </c>
      <c r="G96" s="1"/>
    </row>
    <row r="97" spans="1:7">
      <c r="A97" s="39">
        <v>1595792311</v>
      </c>
      <c r="B97">
        <f t="shared" si="2"/>
        <v>3</v>
      </c>
      <c r="C97" s="39" t="s">
        <v>15</v>
      </c>
      <c r="D97" s="39" t="s">
        <v>14</v>
      </c>
      <c r="E97" s="39" t="s">
        <v>1</v>
      </c>
      <c r="F97" s="39">
        <v>32.542000000000002</v>
      </c>
      <c r="G97" s="1"/>
    </row>
    <row r="98" spans="1:7">
      <c r="A98" s="39">
        <v>1595792996</v>
      </c>
      <c r="B98">
        <f t="shared" ref="B98:B129" si="3">IF(OR(AND(E98="tb3_0",C98="[-1.0, -1.0, 0.0]"),AND(E98="tb3_1",C98="[1.0, 2.0, 0.0]"),AND(E98="tb3_2",C98="[1.0, -1.0, 0.0]"),AND(E98="tb3_3",C98="[-1.0, 2.0, 0.0]")),1,
(IF(OR(AND(E98="tb3_0",C98="[-1.0, 2.0, 0.0]"), AND(E98="tb3_1",C98="[1.0, -1.0, 0.0]"), AND(E98="tb3_2",C98="[1.0, 2.0, 0.0]"), AND(E98="tb3_3",C98="[-1.0, -1.0, 0.0]")),2,
(IF(OR(AND(E98="tb3_0",C98="[1.0, -1.0, 0.0]"),AND(E98="tb3_1",C98="[-1.0, 2.0, 0.0]"),AND(E98="tb3_2",C98="[-1.0, -1.0, 0.0]"),AND(E98="tb3_3",C98="[1.0, 2.0, 0.0]")),3,
4)))))</f>
        <v>3</v>
      </c>
      <c r="C98" s="39" t="s">
        <v>15</v>
      </c>
      <c r="D98" s="39" t="s">
        <v>14</v>
      </c>
      <c r="E98" s="39" t="s">
        <v>1</v>
      </c>
      <c r="F98" s="39">
        <v>32.332000000000001</v>
      </c>
      <c r="G98" s="1"/>
    </row>
    <row r="99" spans="1:7">
      <c r="A99" s="39">
        <v>1595794054</v>
      </c>
      <c r="B99">
        <f t="shared" si="3"/>
        <v>3</v>
      </c>
      <c r="C99" s="39" t="s">
        <v>15</v>
      </c>
      <c r="D99" s="39" t="s">
        <v>14</v>
      </c>
      <c r="E99" s="39" t="s">
        <v>1</v>
      </c>
      <c r="F99" s="39">
        <v>78.548000000000002</v>
      </c>
      <c r="G99" s="1"/>
    </row>
    <row r="100" spans="1:7">
      <c r="A100" s="39">
        <v>1595795215</v>
      </c>
      <c r="B100">
        <f t="shared" si="3"/>
        <v>3</v>
      </c>
      <c r="C100" s="39" t="s">
        <v>15</v>
      </c>
      <c r="D100" s="39" t="s">
        <v>14</v>
      </c>
      <c r="E100" s="39" t="s">
        <v>1</v>
      </c>
      <c r="F100" s="39">
        <v>86.656000000000006</v>
      </c>
      <c r="G100" s="1"/>
    </row>
    <row r="101" spans="1:7">
      <c r="A101" s="39">
        <v>1595795858</v>
      </c>
      <c r="B101">
        <f t="shared" si="3"/>
        <v>3</v>
      </c>
      <c r="C101" s="39" t="s">
        <v>15</v>
      </c>
      <c r="D101" s="39" t="s">
        <v>14</v>
      </c>
      <c r="E101" s="39" t="s">
        <v>1</v>
      </c>
      <c r="F101" s="39">
        <v>30.256</v>
      </c>
      <c r="G101" s="1"/>
    </row>
    <row r="102" spans="1:7">
      <c r="A102" s="39">
        <v>1595788074</v>
      </c>
      <c r="B102">
        <f t="shared" si="3"/>
        <v>3</v>
      </c>
      <c r="C102" s="39" t="s">
        <v>14</v>
      </c>
      <c r="D102" s="39" t="s">
        <v>15</v>
      </c>
      <c r="E102" s="39" t="s">
        <v>3</v>
      </c>
      <c r="F102" s="39">
        <v>34.218000000000004</v>
      </c>
      <c r="G102" s="1"/>
    </row>
    <row r="103" spans="1:7">
      <c r="A103" s="39">
        <v>1595789353</v>
      </c>
      <c r="B103">
        <f t="shared" si="3"/>
        <v>3</v>
      </c>
      <c r="C103" s="39" t="s">
        <v>14</v>
      </c>
      <c r="D103" s="39" t="s">
        <v>15</v>
      </c>
      <c r="E103" s="39" t="s">
        <v>3</v>
      </c>
      <c r="F103" s="39">
        <v>109.256</v>
      </c>
      <c r="G103" s="1"/>
    </row>
    <row r="104" spans="1:7">
      <c r="A104" s="39">
        <v>1595790436</v>
      </c>
      <c r="B104">
        <f t="shared" si="3"/>
        <v>3</v>
      </c>
      <c r="C104" s="39" t="s">
        <v>14</v>
      </c>
      <c r="D104" s="39" t="s">
        <v>15</v>
      </c>
      <c r="E104" s="39" t="s">
        <v>3</v>
      </c>
      <c r="F104" s="39">
        <v>38.496000000000002</v>
      </c>
      <c r="G104" s="1"/>
    </row>
    <row r="105" spans="1:7">
      <c r="A105" s="39">
        <v>1595790965</v>
      </c>
      <c r="B105">
        <f t="shared" si="3"/>
        <v>3</v>
      </c>
      <c r="C105" s="39" t="s">
        <v>14</v>
      </c>
      <c r="D105" s="39" t="s">
        <v>15</v>
      </c>
      <c r="E105" s="39" t="s">
        <v>3</v>
      </c>
      <c r="F105" s="39">
        <v>169.15600000000001</v>
      </c>
      <c r="G105" s="1"/>
    </row>
    <row r="106" spans="1:7">
      <c r="A106" s="39">
        <v>1595791586</v>
      </c>
      <c r="B106">
        <f t="shared" si="3"/>
        <v>3</v>
      </c>
      <c r="C106" s="39" t="s">
        <v>14</v>
      </c>
      <c r="D106" s="39" t="s">
        <v>15</v>
      </c>
      <c r="E106" s="39" t="s">
        <v>3</v>
      </c>
      <c r="F106" s="39">
        <v>38.463999999999999</v>
      </c>
      <c r="G106" s="1"/>
    </row>
    <row r="107" spans="1:7">
      <c r="A107" s="39">
        <v>1595792311</v>
      </c>
      <c r="B107">
        <f t="shared" si="3"/>
        <v>3</v>
      </c>
      <c r="C107" s="39" t="s">
        <v>14</v>
      </c>
      <c r="D107" s="39" t="s">
        <v>15</v>
      </c>
      <c r="E107" s="39" t="s">
        <v>3</v>
      </c>
      <c r="F107" s="39">
        <v>36.25</v>
      </c>
      <c r="G107" s="1"/>
    </row>
    <row r="108" spans="1:7">
      <c r="A108" s="39">
        <v>1595792996</v>
      </c>
      <c r="B108">
        <f t="shared" si="3"/>
        <v>3</v>
      </c>
      <c r="C108" s="39" t="s">
        <v>14</v>
      </c>
      <c r="D108" s="39" t="s">
        <v>15</v>
      </c>
      <c r="E108" s="39" t="s">
        <v>3</v>
      </c>
      <c r="F108" s="39">
        <v>32.218000000000004</v>
      </c>
      <c r="G108" s="1"/>
    </row>
    <row r="109" spans="1:7">
      <c r="A109" s="39">
        <v>1595794054</v>
      </c>
      <c r="B109">
        <f t="shared" si="3"/>
        <v>3</v>
      </c>
      <c r="C109" s="39" t="s">
        <v>14</v>
      </c>
      <c r="D109" s="39" t="s">
        <v>15</v>
      </c>
      <c r="E109" s="39" t="s">
        <v>3</v>
      </c>
      <c r="F109" s="39">
        <v>32.363999999999997</v>
      </c>
      <c r="G109" s="1"/>
    </row>
    <row r="110" spans="1:7">
      <c r="A110" s="39">
        <v>1595795215</v>
      </c>
      <c r="B110">
        <f t="shared" si="3"/>
        <v>3</v>
      </c>
      <c r="C110" s="39" t="s">
        <v>14</v>
      </c>
      <c r="D110" s="39" t="s">
        <v>15</v>
      </c>
      <c r="E110" s="39" t="s">
        <v>3</v>
      </c>
      <c r="F110" s="39">
        <v>62.558</v>
      </c>
      <c r="G110" s="1"/>
    </row>
    <row r="111" spans="1:7">
      <c r="A111" s="39">
        <v>1595795858</v>
      </c>
      <c r="B111">
        <f t="shared" si="3"/>
        <v>3</v>
      </c>
      <c r="C111" s="39" t="s">
        <v>14</v>
      </c>
      <c r="D111" s="39" t="s">
        <v>15</v>
      </c>
      <c r="E111" s="39" t="s">
        <v>3</v>
      </c>
      <c r="F111" s="39">
        <v>30.19</v>
      </c>
      <c r="G111" s="1"/>
    </row>
    <row r="112" spans="1:7">
      <c r="A112" s="39">
        <v>1595788074</v>
      </c>
      <c r="B112">
        <f t="shared" si="3"/>
        <v>3</v>
      </c>
      <c r="C112" s="39" t="s">
        <v>16</v>
      </c>
      <c r="D112" s="39" t="s">
        <v>17</v>
      </c>
      <c r="E112" s="39" t="s">
        <v>0</v>
      </c>
      <c r="F112" s="39">
        <v>221.72200000000001</v>
      </c>
      <c r="G112" s="1"/>
    </row>
    <row r="113" spans="1:7">
      <c r="A113" s="39">
        <v>1595789353</v>
      </c>
      <c r="B113">
        <f t="shared" si="3"/>
        <v>3</v>
      </c>
      <c r="C113" s="39" t="s">
        <v>16</v>
      </c>
      <c r="D113" s="39" t="s">
        <v>17</v>
      </c>
      <c r="E113" s="39" t="s">
        <v>0</v>
      </c>
      <c r="F113" s="39">
        <v>112.854</v>
      </c>
      <c r="G113" s="1"/>
    </row>
    <row r="114" spans="1:7">
      <c r="A114" s="39">
        <v>1595790436</v>
      </c>
      <c r="B114">
        <f t="shared" si="3"/>
        <v>3</v>
      </c>
      <c r="C114" s="39" t="s">
        <v>16</v>
      </c>
      <c r="D114" s="39" t="s">
        <v>17</v>
      </c>
      <c r="E114" s="39" t="s">
        <v>0</v>
      </c>
      <c r="F114" s="39">
        <v>32.218000000000004</v>
      </c>
      <c r="G114" s="1"/>
    </row>
    <row r="115" spans="1:7">
      <c r="A115" s="39">
        <v>1595790965</v>
      </c>
      <c r="B115">
        <f t="shared" si="3"/>
        <v>3</v>
      </c>
      <c r="C115" s="39" t="s">
        <v>16</v>
      </c>
      <c r="D115" s="39" t="s">
        <v>17</v>
      </c>
      <c r="E115" s="39" t="s">
        <v>0</v>
      </c>
      <c r="F115" s="39">
        <v>78.498000000000005</v>
      </c>
      <c r="G115" s="1"/>
    </row>
    <row r="116" spans="1:7">
      <c r="A116" s="39">
        <v>1595791586</v>
      </c>
      <c r="B116">
        <f t="shared" si="3"/>
        <v>3</v>
      </c>
      <c r="C116" s="39" t="s">
        <v>16</v>
      </c>
      <c r="D116" s="39" t="s">
        <v>17</v>
      </c>
      <c r="E116" s="39" t="s">
        <v>0</v>
      </c>
      <c r="F116" s="39">
        <v>32.195999999999998</v>
      </c>
      <c r="G116" s="1"/>
    </row>
    <row r="117" spans="1:7">
      <c r="A117" s="39">
        <v>1595792311</v>
      </c>
      <c r="B117">
        <f t="shared" si="3"/>
        <v>3</v>
      </c>
      <c r="C117" s="39" t="s">
        <v>16</v>
      </c>
      <c r="D117" s="39" t="s">
        <v>17</v>
      </c>
      <c r="E117" s="39" t="s">
        <v>0</v>
      </c>
      <c r="F117" s="39">
        <v>46.363999999999997</v>
      </c>
      <c r="G117" s="1"/>
    </row>
    <row r="118" spans="1:7">
      <c r="A118" s="39">
        <v>1595792996</v>
      </c>
      <c r="B118">
        <f t="shared" si="3"/>
        <v>3</v>
      </c>
      <c r="C118" s="39" t="s">
        <v>16</v>
      </c>
      <c r="D118" s="39" t="s">
        <v>17</v>
      </c>
      <c r="E118" s="39" t="s">
        <v>0</v>
      </c>
      <c r="F118" s="39">
        <v>48.32</v>
      </c>
      <c r="G118" s="1"/>
    </row>
    <row r="119" spans="1:7">
      <c r="A119" s="39">
        <v>1595794054</v>
      </c>
      <c r="B119">
        <f t="shared" si="3"/>
        <v>3</v>
      </c>
      <c r="C119" s="39" t="s">
        <v>16</v>
      </c>
      <c r="D119" s="39" t="s">
        <v>17</v>
      </c>
      <c r="E119" s="39" t="s">
        <v>0</v>
      </c>
      <c r="F119" s="39">
        <v>74.543999999999997</v>
      </c>
      <c r="G119" s="1"/>
    </row>
    <row r="120" spans="1:7">
      <c r="A120" s="39">
        <v>1595795215</v>
      </c>
      <c r="B120">
        <f t="shared" si="3"/>
        <v>3</v>
      </c>
      <c r="C120" s="39" t="s">
        <v>16</v>
      </c>
      <c r="D120" s="39" t="s">
        <v>17</v>
      </c>
      <c r="E120" s="39" t="s">
        <v>0</v>
      </c>
      <c r="F120" s="39">
        <v>50.38</v>
      </c>
      <c r="G120" s="1"/>
    </row>
    <row r="121" spans="1:7">
      <c r="A121" s="39">
        <v>1595795858</v>
      </c>
      <c r="B121">
        <f t="shared" si="3"/>
        <v>3</v>
      </c>
      <c r="C121" s="39" t="s">
        <v>16</v>
      </c>
      <c r="D121" s="39" t="s">
        <v>17</v>
      </c>
      <c r="E121" s="39" t="s">
        <v>0</v>
      </c>
      <c r="F121" s="39">
        <v>28.184000000000001</v>
      </c>
      <c r="G121" s="1"/>
    </row>
    <row r="122" spans="1:7">
      <c r="A122" s="39">
        <v>1595788074</v>
      </c>
      <c r="B122">
        <f t="shared" si="3"/>
        <v>4</v>
      </c>
      <c r="C122" s="39" t="s">
        <v>16</v>
      </c>
      <c r="D122" s="39" t="s">
        <v>14</v>
      </c>
      <c r="E122" s="39" t="s">
        <v>2</v>
      </c>
      <c r="F122" s="39">
        <v>28.302</v>
      </c>
      <c r="G122" s="1"/>
    </row>
    <row r="123" spans="1:7">
      <c r="A123" s="39">
        <v>1595789353</v>
      </c>
      <c r="B123">
        <f t="shared" si="3"/>
        <v>4</v>
      </c>
      <c r="C123" s="39" t="s">
        <v>16</v>
      </c>
      <c r="D123" s="39" t="s">
        <v>14</v>
      </c>
      <c r="E123" s="39" t="s">
        <v>2</v>
      </c>
      <c r="F123" s="39">
        <v>28.228000000000002</v>
      </c>
      <c r="G123" s="1"/>
    </row>
    <row r="124" spans="1:7">
      <c r="A124" s="39">
        <v>1595790436</v>
      </c>
      <c r="B124">
        <f t="shared" si="3"/>
        <v>4</v>
      </c>
      <c r="C124" s="39" t="s">
        <v>16</v>
      </c>
      <c r="D124" s="39" t="s">
        <v>14</v>
      </c>
      <c r="E124" s="39" t="s">
        <v>2</v>
      </c>
      <c r="F124" s="39">
        <v>98.682000000000002</v>
      </c>
      <c r="G124" s="1"/>
    </row>
    <row r="125" spans="1:7">
      <c r="A125" s="39">
        <v>1595790965</v>
      </c>
      <c r="B125">
        <f t="shared" si="3"/>
        <v>4</v>
      </c>
      <c r="C125" s="39" t="s">
        <v>16</v>
      </c>
      <c r="D125" s="39" t="s">
        <v>14</v>
      </c>
      <c r="E125" s="39" t="s">
        <v>2</v>
      </c>
      <c r="F125" s="39">
        <v>28.178000000000001</v>
      </c>
      <c r="G125" s="1"/>
    </row>
    <row r="126" spans="1:7">
      <c r="A126" s="39">
        <v>1595791586</v>
      </c>
      <c r="B126">
        <f t="shared" si="3"/>
        <v>4</v>
      </c>
      <c r="C126" s="39" t="s">
        <v>16</v>
      </c>
      <c r="D126" s="39" t="s">
        <v>14</v>
      </c>
      <c r="E126" s="39" t="s">
        <v>2</v>
      </c>
      <c r="F126" s="39">
        <v>30.373999999999999</v>
      </c>
      <c r="G126" s="1"/>
    </row>
    <row r="127" spans="1:7">
      <c r="A127" s="39">
        <v>1595792311</v>
      </c>
      <c r="B127">
        <f t="shared" si="3"/>
        <v>4</v>
      </c>
      <c r="C127" s="39" t="s">
        <v>16</v>
      </c>
      <c r="D127" s="39" t="s">
        <v>14</v>
      </c>
      <c r="E127" s="39" t="s">
        <v>2</v>
      </c>
      <c r="F127" s="39">
        <v>30.41</v>
      </c>
      <c r="G127" s="1"/>
    </row>
    <row r="128" spans="1:7">
      <c r="A128" s="39">
        <v>1595792996</v>
      </c>
      <c r="B128">
        <f t="shared" si="3"/>
        <v>4</v>
      </c>
      <c r="C128" s="39" t="s">
        <v>16</v>
      </c>
      <c r="D128" s="39" t="s">
        <v>14</v>
      </c>
      <c r="E128" s="39" t="s">
        <v>2</v>
      </c>
      <c r="F128" s="39">
        <v>28.23</v>
      </c>
      <c r="G128" s="1"/>
    </row>
    <row r="129" spans="1:7">
      <c r="A129" s="39">
        <v>1595794054</v>
      </c>
      <c r="B129">
        <f t="shared" si="3"/>
        <v>4</v>
      </c>
      <c r="C129" s="39" t="s">
        <v>16</v>
      </c>
      <c r="D129" s="39" t="s">
        <v>14</v>
      </c>
      <c r="E129" s="39" t="s">
        <v>2</v>
      </c>
      <c r="F129" s="39">
        <v>26.187999999999999</v>
      </c>
      <c r="G129" s="1"/>
    </row>
    <row r="130" spans="1:7">
      <c r="A130" s="39">
        <v>1595795215</v>
      </c>
      <c r="B130">
        <f t="shared" ref="B130:B161" si="4">IF(OR(AND(E130="tb3_0",C130="[-1.0, -1.0, 0.0]"),AND(E130="tb3_1",C130="[1.0, 2.0, 0.0]"),AND(E130="tb3_2",C130="[1.0, -1.0, 0.0]"),AND(E130="tb3_3",C130="[-1.0, 2.0, 0.0]")),1,
(IF(OR(AND(E130="tb3_0",C130="[-1.0, 2.0, 0.0]"), AND(E130="tb3_1",C130="[1.0, -1.0, 0.0]"), AND(E130="tb3_2",C130="[1.0, 2.0, 0.0]"), AND(E130="tb3_3",C130="[-1.0, -1.0, 0.0]")),2,
(IF(OR(AND(E130="tb3_0",C130="[1.0, -1.0, 0.0]"),AND(E130="tb3_1",C130="[-1.0, 2.0, 0.0]"),AND(E130="tb3_2",C130="[-1.0, -1.0, 0.0]"),AND(E130="tb3_3",C130="[1.0, 2.0, 0.0]")),3,
4)))))</f>
        <v>4</v>
      </c>
      <c r="C130" s="39" t="s">
        <v>16</v>
      </c>
      <c r="D130" s="39" t="s">
        <v>14</v>
      </c>
      <c r="E130" s="39" t="s">
        <v>2</v>
      </c>
      <c r="F130" s="39">
        <v>40.316000000000003</v>
      </c>
      <c r="G130" s="1"/>
    </row>
    <row r="131" spans="1:7">
      <c r="A131" s="39">
        <v>1595788074</v>
      </c>
      <c r="B131">
        <f t="shared" si="4"/>
        <v>4</v>
      </c>
      <c r="C131" s="39" t="s">
        <v>14</v>
      </c>
      <c r="D131" s="39" t="s">
        <v>16</v>
      </c>
      <c r="E131" s="39" t="s">
        <v>1</v>
      </c>
      <c r="F131" s="39">
        <v>179.13399999999999</v>
      </c>
      <c r="G131" s="1"/>
    </row>
    <row r="132" spans="1:7">
      <c r="A132" s="39">
        <v>1595789353</v>
      </c>
      <c r="B132">
        <f t="shared" si="4"/>
        <v>4</v>
      </c>
      <c r="C132" s="39" t="s">
        <v>14</v>
      </c>
      <c r="D132" s="39" t="s">
        <v>16</v>
      </c>
      <c r="E132" s="39" t="s">
        <v>1</v>
      </c>
      <c r="F132" s="39">
        <v>30.347999999999999</v>
      </c>
      <c r="G132" s="1"/>
    </row>
    <row r="133" spans="1:7">
      <c r="A133" s="39">
        <v>1595790436</v>
      </c>
      <c r="B133">
        <f t="shared" si="4"/>
        <v>4</v>
      </c>
      <c r="C133" s="39" t="s">
        <v>14</v>
      </c>
      <c r="D133" s="39" t="s">
        <v>16</v>
      </c>
      <c r="E133" s="39" t="s">
        <v>1</v>
      </c>
      <c r="F133" s="39">
        <v>54.531999999999996</v>
      </c>
      <c r="G133" s="1"/>
    </row>
    <row r="134" spans="1:7">
      <c r="A134" s="39">
        <v>1595790965</v>
      </c>
      <c r="B134">
        <f t="shared" si="4"/>
        <v>4</v>
      </c>
      <c r="C134" s="39" t="s">
        <v>14</v>
      </c>
      <c r="D134" s="39" t="s">
        <v>16</v>
      </c>
      <c r="E134" s="39" t="s">
        <v>1</v>
      </c>
      <c r="F134" s="39">
        <v>50.322000000000003</v>
      </c>
      <c r="G134" s="1"/>
    </row>
    <row r="135" spans="1:7">
      <c r="A135" s="39">
        <v>1595791586</v>
      </c>
      <c r="B135">
        <f t="shared" si="4"/>
        <v>4</v>
      </c>
      <c r="C135" s="39" t="s">
        <v>14</v>
      </c>
      <c r="D135" s="39" t="s">
        <v>16</v>
      </c>
      <c r="E135" s="39" t="s">
        <v>1</v>
      </c>
      <c r="F135" s="39">
        <v>40.314</v>
      </c>
      <c r="G135" s="1"/>
    </row>
    <row r="136" spans="1:7">
      <c r="A136" s="39">
        <v>1595792311</v>
      </c>
      <c r="B136">
        <f t="shared" si="4"/>
        <v>4</v>
      </c>
      <c r="C136" s="39" t="s">
        <v>14</v>
      </c>
      <c r="D136" s="39" t="s">
        <v>16</v>
      </c>
      <c r="E136" s="39" t="s">
        <v>1</v>
      </c>
      <c r="F136" s="39">
        <v>28.596</v>
      </c>
      <c r="G136" s="1"/>
    </row>
    <row r="137" spans="1:7">
      <c r="A137" s="39">
        <v>1595792996</v>
      </c>
      <c r="B137">
        <f t="shared" si="4"/>
        <v>4</v>
      </c>
      <c r="C137" s="39" t="s">
        <v>14</v>
      </c>
      <c r="D137" s="39" t="s">
        <v>16</v>
      </c>
      <c r="E137" s="39" t="s">
        <v>1</v>
      </c>
      <c r="F137" s="39">
        <v>28.544</v>
      </c>
      <c r="G137" s="1"/>
    </row>
    <row r="138" spans="1:7">
      <c r="A138" s="39">
        <v>1595794054</v>
      </c>
      <c r="B138">
        <f t="shared" si="4"/>
        <v>4</v>
      </c>
      <c r="C138" s="39" t="s">
        <v>14</v>
      </c>
      <c r="D138" s="39" t="s">
        <v>16</v>
      </c>
      <c r="E138" s="39" t="s">
        <v>1</v>
      </c>
      <c r="F138" s="39">
        <v>117.208</v>
      </c>
      <c r="G138" s="1"/>
    </row>
    <row r="139" spans="1:7">
      <c r="A139" s="39">
        <v>1595795215</v>
      </c>
      <c r="B139">
        <f t="shared" si="4"/>
        <v>4</v>
      </c>
      <c r="C139" s="39" t="s">
        <v>14</v>
      </c>
      <c r="D139" s="39" t="s">
        <v>16</v>
      </c>
      <c r="E139" s="39" t="s">
        <v>1</v>
      </c>
      <c r="F139" s="39">
        <v>28.332000000000001</v>
      </c>
      <c r="G139" s="1"/>
    </row>
    <row r="140" spans="1:7">
      <c r="A140" s="39">
        <v>1595795858</v>
      </c>
      <c r="B140">
        <f t="shared" si="4"/>
        <v>4</v>
      </c>
      <c r="C140" s="39" t="s">
        <v>14</v>
      </c>
      <c r="D140" s="39" t="s">
        <v>16</v>
      </c>
      <c r="E140" s="39" t="s">
        <v>1</v>
      </c>
      <c r="F140" s="39">
        <v>52.317999999999998</v>
      </c>
      <c r="G140" s="1"/>
    </row>
    <row r="141" spans="1:7">
      <c r="A141" s="39">
        <v>1595788074</v>
      </c>
      <c r="B141">
        <f t="shared" si="4"/>
        <v>4</v>
      </c>
      <c r="C141" s="39" t="s">
        <v>15</v>
      </c>
      <c r="D141" s="39" t="s">
        <v>17</v>
      </c>
      <c r="E141" s="39" t="s">
        <v>3</v>
      </c>
      <c r="F141" s="39">
        <v>28.166</v>
      </c>
      <c r="G141" s="1"/>
    </row>
    <row r="142" spans="1:7">
      <c r="A142" s="39">
        <v>1595789353</v>
      </c>
      <c r="B142">
        <f t="shared" si="4"/>
        <v>4</v>
      </c>
      <c r="C142" s="39" t="s">
        <v>15</v>
      </c>
      <c r="D142" s="39" t="s">
        <v>17</v>
      </c>
      <c r="E142" s="39" t="s">
        <v>3</v>
      </c>
      <c r="F142" s="39">
        <v>28.358000000000001</v>
      </c>
      <c r="G142" s="1"/>
    </row>
    <row r="143" spans="1:7">
      <c r="A143" s="39">
        <v>1595790436</v>
      </c>
      <c r="B143">
        <f t="shared" si="4"/>
        <v>4</v>
      </c>
      <c r="C143" s="39" t="s">
        <v>15</v>
      </c>
      <c r="D143" s="39" t="s">
        <v>17</v>
      </c>
      <c r="E143" s="39" t="s">
        <v>3</v>
      </c>
      <c r="F143" s="39">
        <v>32.625999999999998</v>
      </c>
      <c r="G143" s="1"/>
    </row>
    <row r="144" spans="1:7">
      <c r="A144" s="39">
        <v>1595790965</v>
      </c>
      <c r="B144">
        <f t="shared" si="4"/>
        <v>4</v>
      </c>
      <c r="C144" s="39" t="s">
        <v>15</v>
      </c>
      <c r="D144" s="39" t="s">
        <v>17</v>
      </c>
      <c r="E144" s="39" t="s">
        <v>3</v>
      </c>
      <c r="F144" s="39">
        <v>144.94800000000001</v>
      </c>
      <c r="G144" s="1"/>
    </row>
    <row r="145" spans="1:7">
      <c r="A145" s="39">
        <v>1595791586</v>
      </c>
      <c r="B145">
        <f t="shared" si="4"/>
        <v>4</v>
      </c>
      <c r="C145" s="39" t="s">
        <v>15</v>
      </c>
      <c r="D145" s="39" t="s">
        <v>17</v>
      </c>
      <c r="E145" s="39" t="s">
        <v>3</v>
      </c>
      <c r="F145" s="39">
        <v>30.648</v>
      </c>
      <c r="G145" s="1"/>
    </row>
    <row r="146" spans="1:7">
      <c r="A146" s="39">
        <v>1595792311</v>
      </c>
      <c r="B146">
        <f t="shared" si="4"/>
        <v>4</v>
      </c>
      <c r="C146" s="39" t="s">
        <v>15</v>
      </c>
      <c r="D146" s="39" t="s">
        <v>17</v>
      </c>
      <c r="E146" s="39" t="s">
        <v>3</v>
      </c>
      <c r="F146" s="39">
        <v>28.18</v>
      </c>
      <c r="G146" s="1"/>
    </row>
    <row r="147" spans="1:7">
      <c r="A147" s="39">
        <v>1595792996</v>
      </c>
      <c r="B147">
        <f t="shared" si="4"/>
        <v>4</v>
      </c>
      <c r="C147" s="39" t="s">
        <v>15</v>
      </c>
      <c r="D147" s="39" t="s">
        <v>17</v>
      </c>
      <c r="E147" s="39" t="s">
        <v>3</v>
      </c>
      <c r="F147" s="39">
        <v>153.328</v>
      </c>
      <c r="G147" s="1"/>
    </row>
    <row r="148" spans="1:7">
      <c r="A148" s="39">
        <v>1595794054</v>
      </c>
      <c r="B148">
        <f t="shared" si="4"/>
        <v>4</v>
      </c>
      <c r="C148" s="39" t="s">
        <v>15</v>
      </c>
      <c r="D148" s="39" t="s">
        <v>17</v>
      </c>
      <c r="E148" s="39" t="s">
        <v>3</v>
      </c>
      <c r="F148" s="39">
        <v>32.520000000000003</v>
      </c>
      <c r="G148" s="1"/>
    </row>
    <row r="149" spans="1:7">
      <c r="A149" s="39">
        <v>1595795215</v>
      </c>
      <c r="B149">
        <f t="shared" si="4"/>
        <v>4</v>
      </c>
      <c r="C149" s="39" t="s">
        <v>15</v>
      </c>
      <c r="D149" s="39" t="s">
        <v>17</v>
      </c>
      <c r="E149" s="39" t="s">
        <v>3</v>
      </c>
      <c r="F149" s="39">
        <v>30.42</v>
      </c>
      <c r="G149" s="1"/>
    </row>
    <row r="150" spans="1:7">
      <c r="A150" s="39">
        <v>1595795858</v>
      </c>
      <c r="B150">
        <f t="shared" si="4"/>
        <v>4</v>
      </c>
      <c r="C150" s="39" t="s">
        <v>15</v>
      </c>
      <c r="D150" s="39" t="s">
        <v>17</v>
      </c>
      <c r="E150" s="39" t="s">
        <v>3</v>
      </c>
      <c r="F150" s="39">
        <v>122.858</v>
      </c>
      <c r="G150" s="1"/>
    </row>
    <row r="151" spans="1:7">
      <c r="A151" s="39">
        <v>1595788074</v>
      </c>
      <c r="B151">
        <f t="shared" si="4"/>
        <v>4</v>
      </c>
      <c r="C151" s="39" t="s">
        <v>17</v>
      </c>
      <c r="D151" s="39" t="s">
        <v>15</v>
      </c>
      <c r="E151" s="39" t="s">
        <v>0</v>
      </c>
      <c r="F151" s="39">
        <v>24.283999999999999</v>
      </c>
      <c r="G151" s="1"/>
    </row>
    <row r="152" spans="1:7">
      <c r="A152" s="39">
        <v>1595789353</v>
      </c>
      <c r="B152">
        <f t="shared" si="4"/>
        <v>4</v>
      </c>
      <c r="C152" s="39" t="s">
        <v>17</v>
      </c>
      <c r="D152" s="39" t="s">
        <v>15</v>
      </c>
      <c r="E152" s="39" t="s">
        <v>0</v>
      </c>
      <c r="F152" s="39">
        <v>38.235999999999997</v>
      </c>
      <c r="G152" s="1"/>
    </row>
    <row r="153" spans="1:7">
      <c r="A153" s="39">
        <v>1595790436</v>
      </c>
      <c r="B153">
        <f t="shared" si="4"/>
        <v>4</v>
      </c>
      <c r="C153" s="39" t="s">
        <v>17</v>
      </c>
      <c r="D153" s="39" t="s">
        <v>15</v>
      </c>
      <c r="E153" s="39" t="s">
        <v>0</v>
      </c>
      <c r="F153" s="39">
        <v>32.258000000000003</v>
      </c>
      <c r="G153" s="1"/>
    </row>
    <row r="154" spans="1:7">
      <c r="A154" s="39">
        <v>1595790965</v>
      </c>
      <c r="B154">
        <f t="shared" si="4"/>
        <v>4</v>
      </c>
      <c r="C154" s="39" t="s">
        <v>17</v>
      </c>
      <c r="D154" s="39" t="s">
        <v>15</v>
      </c>
      <c r="E154" s="39" t="s">
        <v>0</v>
      </c>
      <c r="F154" s="39">
        <v>46.326000000000001</v>
      </c>
      <c r="G154" s="1"/>
    </row>
    <row r="155" spans="1:7">
      <c r="A155" s="39">
        <v>1595791586</v>
      </c>
      <c r="B155">
        <f t="shared" si="4"/>
        <v>4</v>
      </c>
      <c r="C155" s="39" t="s">
        <v>17</v>
      </c>
      <c r="D155" s="39" t="s">
        <v>15</v>
      </c>
      <c r="E155" s="39" t="s">
        <v>0</v>
      </c>
      <c r="F155" s="39">
        <v>38.247999999999998</v>
      </c>
      <c r="G155" s="1"/>
    </row>
    <row r="156" spans="1:7">
      <c r="A156" s="39">
        <v>1595792311</v>
      </c>
      <c r="B156">
        <f t="shared" si="4"/>
        <v>4</v>
      </c>
      <c r="C156" s="39" t="s">
        <v>17</v>
      </c>
      <c r="D156" s="39" t="s">
        <v>15</v>
      </c>
      <c r="E156" s="39" t="s">
        <v>0</v>
      </c>
      <c r="F156" s="39">
        <v>28.207999999999998</v>
      </c>
      <c r="G156" s="1"/>
    </row>
    <row r="157" spans="1:7">
      <c r="A157" s="39">
        <v>1595792996</v>
      </c>
      <c r="B157">
        <f t="shared" si="4"/>
        <v>4</v>
      </c>
      <c r="C157" s="39" t="s">
        <v>17</v>
      </c>
      <c r="D157" s="39" t="s">
        <v>15</v>
      </c>
      <c r="E157" s="39" t="s">
        <v>0</v>
      </c>
      <c r="F157" s="39">
        <v>70.453999999999994</v>
      </c>
      <c r="G157" s="1"/>
    </row>
    <row r="158" spans="1:7">
      <c r="A158" s="39">
        <v>1595794054</v>
      </c>
      <c r="B158">
        <f t="shared" si="4"/>
        <v>4</v>
      </c>
      <c r="C158" s="39" t="s">
        <v>17</v>
      </c>
      <c r="D158" s="39" t="s">
        <v>15</v>
      </c>
      <c r="E158" s="39" t="s">
        <v>0</v>
      </c>
      <c r="F158" s="39">
        <v>32.292000000000002</v>
      </c>
      <c r="G158" s="1"/>
    </row>
    <row r="159" spans="1:7">
      <c r="A159" s="39">
        <v>1595795215</v>
      </c>
      <c r="B159">
        <f t="shared" si="4"/>
        <v>4</v>
      </c>
      <c r="C159" s="39" t="s">
        <v>17</v>
      </c>
      <c r="D159" s="39" t="s">
        <v>15</v>
      </c>
      <c r="E159" s="39" t="s">
        <v>0</v>
      </c>
      <c r="F159" s="39">
        <v>30.24</v>
      </c>
      <c r="G159" s="1"/>
    </row>
    <row r="160" spans="1:7">
      <c r="A160" s="39">
        <v>1595795858</v>
      </c>
      <c r="B160">
        <f t="shared" si="4"/>
        <v>4</v>
      </c>
      <c r="C160" s="39" t="s">
        <v>17</v>
      </c>
      <c r="D160" s="39" t="s">
        <v>15</v>
      </c>
      <c r="E160" s="39" t="s">
        <v>0</v>
      </c>
      <c r="F160" s="39">
        <v>108.78</v>
      </c>
      <c r="G160" s="1"/>
    </row>
    <row r="161" spans="1:7">
      <c r="A161" s="39">
        <v>1595795858</v>
      </c>
      <c r="B161">
        <f t="shared" si="4"/>
        <v>4</v>
      </c>
      <c r="C161" s="39" t="s">
        <v>16</v>
      </c>
      <c r="D161" s="39" t="s">
        <v>14</v>
      </c>
      <c r="E161" s="39" t="s">
        <v>2</v>
      </c>
      <c r="F161" s="39">
        <v>44.265999999999998</v>
      </c>
      <c r="G161" s="1"/>
    </row>
    <row r="162" spans="1:7">
      <c r="G162" s="1"/>
    </row>
    <row r="163" spans="1:7">
      <c r="G163" s="1"/>
    </row>
    <row r="164" spans="1:7">
      <c r="G164" s="1"/>
    </row>
    <row r="165" spans="1:7">
      <c r="G165" s="1"/>
    </row>
    <row r="166" spans="1:7">
      <c r="G166" s="1"/>
    </row>
    <row r="167" spans="1:7">
      <c r="G167" s="1"/>
    </row>
    <row r="168" spans="1:7">
      <c r="G168" s="1"/>
    </row>
    <row r="169" spans="1:7">
      <c r="G169" s="1"/>
    </row>
    <row r="170" spans="1:7">
      <c r="G170" s="1"/>
    </row>
    <row r="171" spans="1:7">
      <c r="G171" s="1"/>
    </row>
    <row r="172" spans="1:7">
      <c r="G172" s="1"/>
    </row>
    <row r="173" spans="1:7">
      <c r="G173" s="1"/>
    </row>
    <row r="174" spans="1:7">
      <c r="G174" s="1"/>
    </row>
    <row r="175" spans="1:7">
      <c r="G175" s="1"/>
    </row>
    <row r="176" spans="1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2:7">
      <c r="G225" s="1"/>
    </row>
    <row r="226" spans="2:7">
      <c r="G226" s="1"/>
    </row>
    <row r="227" spans="2:7">
      <c r="G227" s="1"/>
    </row>
    <row r="228" spans="2:7">
      <c r="G228" s="1"/>
    </row>
    <row r="229" spans="2:7">
      <c r="G229" s="1"/>
    </row>
    <row r="230" spans="2:7">
      <c r="G230" s="1"/>
    </row>
    <row r="232" spans="2:7">
      <c r="B232" s="5"/>
      <c r="G232" s="5"/>
    </row>
  </sheetData>
  <sortState ref="A2:F233">
    <sortCondition ref="B2:B233"/>
    <sortCondition ref="E2:E233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zoomScale="85" zoomScaleNormal="85" zoomScalePageLayoutView="85" workbookViewId="0">
      <selection activeCell="E14" sqref="E14:E17"/>
    </sheetView>
  </sheetViews>
  <sheetFormatPr baseColWidth="10" defaultRowHeight="14" x14ac:dyDescent="0"/>
  <cols>
    <col min="1" max="2" width="13.33203125" customWidth="1"/>
    <col min="3" max="4" width="12.6640625" bestFit="1" customWidth="1"/>
    <col min="5" max="5" width="13.33203125" customWidth="1"/>
    <col min="6" max="6" width="10" customWidth="1"/>
    <col min="7" max="7" width="12" customWidth="1"/>
    <col min="8" max="8" width="12" bestFit="1" customWidth="1"/>
    <col min="9" max="9" width="11.6640625" style="2" bestFit="1" customWidth="1"/>
  </cols>
  <sheetData>
    <row r="1" spans="1:18" ht="15" thickBot="1">
      <c r="A1" s="18" t="s">
        <v>19</v>
      </c>
      <c r="B1" s="19" t="s">
        <v>20</v>
      </c>
      <c r="C1" s="19" t="s">
        <v>4</v>
      </c>
      <c r="D1" s="19" t="s">
        <v>12</v>
      </c>
      <c r="E1" s="41" t="s">
        <v>11</v>
      </c>
      <c r="F1" s="41"/>
      <c r="G1" s="19" t="s">
        <v>9</v>
      </c>
      <c r="H1" s="20" t="s">
        <v>7</v>
      </c>
      <c r="I1" s="21"/>
      <c r="J1" s="22"/>
      <c r="K1" s="22"/>
      <c r="L1" s="22"/>
      <c r="M1" s="22"/>
      <c r="N1" s="22"/>
      <c r="O1" s="22"/>
      <c r="P1" s="22"/>
      <c r="Q1" s="22"/>
    </row>
    <row r="2" spans="1:18">
      <c r="A2" s="15" t="s">
        <v>14</v>
      </c>
      <c r="B2" s="7" t="s">
        <v>15</v>
      </c>
      <c r="C2" s="7" t="s">
        <v>2</v>
      </c>
      <c r="D2" s="7">
        <v>1</v>
      </c>
      <c r="E2" s="16">
        <f t="shared" ref="E2:E17" si="0">AVERAGE(H2:Q2)</f>
        <v>89.598599999999976</v>
      </c>
      <c r="F2" s="16">
        <f>AVERAGE(E2:E5)</f>
        <v>106.52574999999999</v>
      </c>
      <c r="G2" s="16">
        <f t="shared" ref="G2:G17" si="1">AVEDEV(H2:Q2)</f>
        <v>50.321519999999992</v>
      </c>
      <c r="H2" s="39">
        <v>114.72</v>
      </c>
      <c r="I2" s="39">
        <v>52.366</v>
      </c>
      <c r="J2" s="39">
        <v>28.26</v>
      </c>
      <c r="K2" s="39">
        <v>74.522000000000006</v>
      </c>
      <c r="L2" s="39">
        <v>211.43199999999999</v>
      </c>
      <c r="M2" s="39">
        <v>144.958</v>
      </c>
      <c r="N2" s="39">
        <v>138.892</v>
      </c>
      <c r="O2" s="39">
        <v>44.28</v>
      </c>
      <c r="P2" s="39">
        <v>44.31</v>
      </c>
      <c r="Q2" s="39">
        <v>42.246000000000002</v>
      </c>
    </row>
    <row r="3" spans="1:18">
      <c r="A3" s="15" t="s">
        <v>16</v>
      </c>
      <c r="B3" s="7" t="s">
        <v>17</v>
      </c>
      <c r="C3" s="7" t="s">
        <v>1</v>
      </c>
      <c r="D3" s="7">
        <v>1</v>
      </c>
      <c r="E3" s="16">
        <f t="shared" si="0"/>
        <v>149.04659999999998</v>
      </c>
      <c r="F3" s="16"/>
      <c r="G3" s="16">
        <f t="shared" si="1"/>
        <v>51.975000000000001</v>
      </c>
      <c r="H3" s="39">
        <v>48.302</v>
      </c>
      <c r="I3" s="39">
        <v>173.19</v>
      </c>
      <c r="J3" s="39">
        <v>126.94</v>
      </c>
      <c r="K3" s="39">
        <v>96.677999999999997</v>
      </c>
      <c r="L3" s="39">
        <v>201.36600000000001</v>
      </c>
      <c r="M3" s="39">
        <v>296.35199999999998</v>
      </c>
      <c r="N3" s="39">
        <v>167.10400000000001</v>
      </c>
      <c r="O3" s="39">
        <v>106.694</v>
      </c>
      <c r="P3" s="39">
        <v>106.744</v>
      </c>
      <c r="Q3" s="39">
        <v>167.096</v>
      </c>
    </row>
    <row r="4" spans="1:18">
      <c r="A4" s="15" t="s">
        <v>15</v>
      </c>
      <c r="B4" s="7" t="s">
        <v>14</v>
      </c>
      <c r="C4" s="7" t="s">
        <v>3</v>
      </c>
      <c r="D4" s="7">
        <v>1</v>
      </c>
      <c r="E4" s="16">
        <f t="shared" si="0"/>
        <v>103.1016</v>
      </c>
      <c r="F4" s="16"/>
      <c r="G4" s="16">
        <f t="shared" si="1"/>
        <v>38.267200000000003</v>
      </c>
      <c r="H4" s="39">
        <v>108.696</v>
      </c>
      <c r="I4" s="39">
        <v>144.982</v>
      </c>
      <c r="J4" s="39">
        <v>128.95599999999999</v>
      </c>
      <c r="K4" s="39">
        <v>50.37</v>
      </c>
      <c r="L4" s="39">
        <v>82.558000000000007</v>
      </c>
      <c r="M4" s="39">
        <v>54.36</v>
      </c>
      <c r="N4" s="39">
        <v>58.386000000000003</v>
      </c>
      <c r="O4" s="39">
        <v>193.322</v>
      </c>
      <c r="P4" s="39">
        <v>130.88800000000001</v>
      </c>
      <c r="Q4" s="39">
        <v>78.498000000000005</v>
      </c>
    </row>
    <row r="5" spans="1:18">
      <c r="A5" s="9" t="s">
        <v>17</v>
      </c>
      <c r="B5" s="6" t="s">
        <v>16</v>
      </c>
      <c r="C5" s="6" t="s">
        <v>0</v>
      </c>
      <c r="D5" s="6">
        <v>1</v>
      </c>
      <c r="E5" s="17">
        <f t="shared" si="0"/>
        <v>84.356199999999987</v>
      </c>
      <c r="F5" s="17"/>
      <c r="G5" s="16">
        <f t="shared" si="1"/>
        <v>33.673360000000002</v>
      </c>
      <c r="H5" s="39">
        <v>96.585999999999999</v>
      </c>
      <c r="I5" s="39">
        <v>48.33</v>
      </c>
      <c r="J5" s="39">
        <v>100.73399999999999</v>
      </c>
      <c r="K5" s="39">
        <v>48.293999999999997</v>
      </c>
      <c r="L5" s="39">
        <v>102.682</v>
      </c>
      <c r="M5" s="39">
        <v>157.07400000000001</v>
      </c>
      <c r="N5" s="39">
        <v>32.213999999999999</v>
      </c>
      <c r="O5" s="39">
        <v>104.666</v>
      </c>
      <c r="P5" s="39">
        <v>112.762</v>
      </c>
      <c r="Q5" s="39">
        <v>40.22</v>
      </c>
      <c r="R5" s="39">
        <v>40.22</v>
      </c>
    </row>
    <row r="6" spans="1:18">
      <c r="A6" s="13" t="s">
        <v>15</v>
      </c>
      <c r="B6" s="10" t="s">
        <v>17</v>
      </c>
      <c r="C6" s="10" t="s">
        <v>2</v>
      </c>
      <c r="D6" s="10">
        <v>2</v>
      </c>
      <c r="E6" s="14">
        <f t="shared" si="0"/>
        <v>63.649000000000001</v>
      </c>
      <c r="F6" s="14">
        <f>AVERAGE(E6:E9)</f>
        <v>58.232350000000004</v>
      </c>
      <c r="G6" s="16">
        <f t="shared" si="1"/>
        <v>42.393000000000008</v>
      </c>
      <c r="H6" s="39">
        <v>110.72799999999999</v>
      </c>
      <c r="I6" s="39">
        <v>52.323999999999998</v>
      </c>
      <c r="J6" s="39">
        <v>28.186</v>
      </c>
      <c r="K6" s="39">
        <v>32.218000000000004</v>
      </c>
      <c r="L6" s="39">
        <v>112.974</v>
      </c>
      <c r="M6" s="39">
        <v>24.207999999999998</v>
      </c>
      <c r="N6" s="39">
        <v>40.271999999999998</v>
      </c>
      <c r="O6" s="39">
        <v>28.172000000000001</v>
      </c>
      <c r="P6" s="39">
        <v>28.198</v>
      </c>
      <c r="Q6" s="39">
        <v>179.21</v>
      </c>
    </row>
    <row r="7" spans="1:18">
      <c r="A7" s="15" t="s">
        <v>17</v>
      </c>
      <c r="B7" s="7" t="s">
        <v>15</v>
      </c>
      <c r="C7" s="7" t="s">
        <v>1</v>
      </c>
      <c r="D7" s="7">
        <v>2</v>
      </c>
      <c r="E7" s="16">
        <f t="shared" si="0"/>
        <v>43.343600000000002</v>
      </c>
      <c r="F7" s="16"/>
      <c r="G7" s="16">
        <f t="shared" si="1"/>
        <v>17.36816</v>
      </c>
      <c r="H7" s="39">
        <v>28.167999999999999</v>
      </c>
      <c r="I7" s="39">
        <v>115.054</v>
      </c>
      <c r="J7" s="39">
        <v>30.19</v>
      </c>
      <c r="K7" s="39">
        <v>32.207999999999998</v>
      </c>
      <c r="L7" s="39">
        <v>34.25</v>
      </c>
      <c r="M7" s="39">
        <v>28.38</v>
      </c>
      <c r="N7" s="39">
        <v>58.473999999999997</v>
      </c>
      <c r="O7" s="39">
        <v>30.231999999999999</v>
      </c>
      <c r="P7" s="39">
        <v>34.213999999999999</v>
      </c>
      <c r="Q7" s="39">
        <v>42.265999999999998</v>
      </c>
    </row>
    <row r="8" spans="1:18">
      <c r="A8" s="15" t="s">
        <v>14</v>
      </c>
      <c r="B8" s="7" t="s">
        <v>16</v>
      </c>
      <c r="C8" s="7" t="s">
        <v>3</v>
      </c>
      <c r="D8" s="7">
        <v>2</v>
      </c>
      <c r="E8" s="16">
        <f t="shared" si="0"/>
        <v>88.6798</v>
      </c>
      <c r="F8" s="16"/>
      <c r="G8" s="16">
        <f t="shared" si="1"/>
        <v>53.651359999999997</v>
      </c>
      <c r="H8" s="39">
        <v>116.736</v>
      </c>
      <c r="I8" s="39">
        <v>137.19399999999999</v>
      </c>
      <c r="J8" s="39">
        <v>84.597999999999999</v>
      </c>
      <c r="K8" s="39">
        <v>30.175999999999998</v>
      </c>
      <c r="L8" s="39">
        <v>276.20800000000003</v>
      </c>
      <c r="M8" s="39">
        <v>30.206</v>
      </c>
      <c r="N8" s="39">
        <v>30.202000000000002</v>
      </c>
      <c r="O8" s="39">
        <v>92.837999999999994</v>
      </c>
      <c r="P8" s="39">
        <v>56.432000000000002</v>
      </c>
      <c r="Q8" s="39">
        <v>32.207999999999998</v>
      </c>
    </row>
    <row r="9" spans="1:18">
      <c r="A9" s="9" t="s">
        <v>16</v>
      </c>
      <c r="B9" s="6" t="s">
        <v>14</v>
      </c>
      <c r="C9" s="6" t="s">
        <v>0</v>
      </c>
      <c r="D9" s="6">
        <v>2</v>
      </c>
      <c r="E9" s="17">
        <f t="shared" si="0"/>
        <v>37.256999999999998</v>
      </c>
      <c r="F9" s="17"/>
      <c r="G9" s="16">
        <f t="shared" si="1"/>
        <v>6.6473999999999993</v>
      </c>
      <c r="H9" s="39">
        <v>36.22</v>
      </c>
      <c r="I9" s="39">
        <v>36.216000000000001</v>
      </c>
      <c r="J9" s="39">
        <v>42.283999999999999</v>
      </c>
      <c r="K9" s="39">
        <v>34.258000000000003</v>
      </c>
      <c r="L9" s="39">
        <v>32.241999999999997</v>
      </c>
      <c r="M9" s="39">
        <v>24.196000000000002</v>
      </c>
      <c r="N9" s="39">
        <v>32.216000000000001</v>
      </c>
      <c r="O9" s="39">
        <v>40.298000000000002</v>
      </c>
      <c r="P9" s="39">
        <v>32.213999999999999</v>
      </c>
      <c r="Q9" s="39">
        <v>62.426000000000002</v>
      </c>
    </row>
    <row r="10" spans="1:18">
      <c r="A10" s="13" t="s">
        <v>17</v>
      </c>
      <c r="B10" s="10" t="s">
        <v>16</v>
      </c>
      <c r="C10" s="10" t="s">
        <v>2</v>
      </c>
      <c r="D10" s="10">
        <v>3</v>
      </c>
      <c r="E10" s="14">
        <f t="shared" si="0"/>
        <v>68.751999999999995</v>
      </c>
      <c r="F10" s="14">
        <f>AVERAGE(E10:E13)</f>
        <v>64.272800000000004</v>
      </c>
      <c r="G10" s="16">
        <f t="shared" si="1"/>
        <v>32.501999999999995</v>
      </c>
      <c r="H10" s="39">
        <v>121.006</v>
      </c>
      <c r="I10" s="39">
        <v>44.32</v>
      </c>
      <c r="J10" s="39">
        <v>34.216000000000001</v>
      </c>
      <c r="K10" s="39">
        <v>56.39</v>
      </c>
      <c r="L10" s="39">
        <v>42.47</v>
      </c>
      <c r="M10" s="39">
        <v>133.26599999999999</v>
      </c>
      <c r="N10" s="39">
        <v>34.31</v>
      </c>
      <c r="O10" s="39">
        <v>96.677999999999997</v>
      </c>
      <c r="P10" s="39">
        <v>86.567999999999998</v>
      </c>
      <c r="Q10" s="39">
        <v>38.295999999999999</v>
      </c>
    </row>
    <row r="11" spans="1:18">
      <c r="A11" s="15" t="s">
        <v>14</v>
      </c>
      <c r="B11" s="7" t="s">
        <v>15</v>
      </c>
      <c r="C11" s="7" t="s">
        <v>1</v>
      </c>
      <c r="D11" s="7">
        <v>3</v>
      </c>
      <c r="E11" s="16">
        <f t="shared" si="0"/>
        <v>57.494199999999992</v>
      </c>
      <c r="F11" s="16"/>
      <c r="G11" s="16">
        <f t="shared" si="1"/>
        <v>29.823440000000005</v>
      </c>
      <c r="H11" s="39">
        <v>36.228000000000002</v>
      </c>
      <c r="I11" s="39">
        <v>97.093999999999994</v>
      </c>
      <c r="J11" s="39">
        <v>32.229999999999997</v>
      </c>
      <c r="K11" s="39">
        <v>116.79600000000001</v>
      </c>
      <c r="L11" s="39">
        <v>32.26</v>
      </c>
      <c r="M11" s="39">
        <v>32.542000000000002</v>
      </c>
      <c r="N11" s="39">
        <v>32.332000000000001</v>
      </c>
      <c r="O11" s="39">
        <v>78.548000000000002</v>
      </c>
      <c r="P11" s="39">
        <v>86.656000000000006</v>
      </c>
      <c r="Q11" s="39">
        <v>30.256</v>
      </c>
    </row>
    <row r="12" spans="1:18">
      <c r="A12" s="15" t="s">
        <v>15</v>
      </c>
      <c r="B12" s="7" t="s">
        <v>14</v>
      </c>
      <c r="C12" s="7" t="s">
        <v>3</v>
      </c>
      <c r="D12" s="7">
        <v>3</v>
      </c>
      <c r="E12" s="16">
        <f t="shared" si="0"/>
        <v>58.317000000000007</v>
      </c>
      <c r="F12" s="16"/>
      <c r="G12" s="16">
        <f t="shared" si="1"/>
        <v>33.203800000000008</v>
      </c>
      <c r="H12" s="39">
        <v>34.218000000000004</v>
      </c>
      <c r="I12" s="39">
        <v>109.256</v>
      </c>
      <c r="J12" s="39">
        <v>38.496000000000002</v>
      </c>
      <c r="K12" s="39">
        <v>169.15600000000001</v>
      </c>
      <c r="L12" s="39">
        <v>38.463999999999999</v>
      </c>
      <c r="M12" s="39">
        <v>36.25</v>
      </c>
      <c r="N12" s="39">
        <v>32.218000000000004</v>
      </c>
      <c r="O12" s="39">
        <v>32.363999999999997</v>
      </c>
      <c r="P12" s="39">
        <v>62.558</v>
      </c>
      <c r="Q12" s="39">
        <v>30.19</v>
      </c>
    </row>
    <row r="13" spans="1:18">
      <c r="A13" s="9" t="s">
        <v>16</v>
      </c>
      <c r="B13" s="6" t="s">
        <v>17</v>
      </c>
      <c r="C13" s="6" t="s">
        <v>0</v>
      </c>
      <c r="D13" s="6">
        <v>3</v>
      </c>
      <c r="E13" s="17">
        <f t="shared" si="0"/>
        <v>72.528000000000006</v>
      </c>
      <c r="F13" s="17"/>
      <c r="G13" s="16">
        <f t="shared" si="1"/>
        <v>39.501199999999997</v>
      </c>
      <c r="H13" s="39">
        <v>221.72200000000001</v>
      </c>
      <c r="I13" s="39">
        <v>112.854</v>
      </c>
      <c r="J13" s="39">
        <v>32.218000000000004</v>
      </c>
      <c r="K13" s="39">
        <v>78.498000000000005</v>
      </c>
      <c r="L13" s="39">
        <v>32.195999999999998</v>
      </c>
      <c r="M13" s="39">
        <v>46.363999999999997</v>
      </c>
      <c r="N13" s="39">
        <v>48.32</v>
      </c>
      <c r="O13" s="39">
        <v>74.543999999999997</v>
      </c>
      <c r="P13" s="39">
        <v>50.38</v>
      </c>
      <c r="Q13" s="39">
        <v>28.184000000000001</v>
      </c>
    </row>
    <row r="14" spans="1:18">
      <c r="A14" s="13" t="s">
        <v>16</v>
      </c>
      <c r="B14" s="10" t="s">
        <v>14</v>
      </c>
      <c r="C14" s="10" t="s">
        <v>2</v>
      </c>
      <c r="D14" s="10">
        <v>4</v>
      </c>
      <c r="E14" s="14">
        <f t="shared" si="0"/>
        <v>38.317400000000006</v>
      </c>
      <c r="F14" s="14">
        <f>AVERAGE(E14:E17)</f>
        <v>51.85499999999999</v>
      </c>
      <c r="G14" s="16">
        <f t="shared" si="1"/>
        <v>13.662360000000007</v>
      </c>
      <c r="H14" s="39">
        <v>28.302</v>
      </c>
      <c r="I14" s="39">
        <v>28.228000000000002</v>
      </c>
      <c r="J14" s="39">
        <v>98.682000000000002</v>
      </c>
      <c r="K14" s="39">
        <v>28.178000000000001</v>
      </c>
      <c r="L14" s="39">
        <v>30.373999999999999</v>
      </c>
      <c r="M14" s="39">
        <v>30.41</v>
      </c>
      <c r="N14" s="39">
        <v>28.23</v>
      </c>
      <c r="O14" s="39">
        <v>26.187999999999999</v>
      </c>
      <c r="P14" s="39">
        <v>40.316000000000003</v>
      </c>
      <c r="Q14" s="39">
        <v>44.265999999999998</v>
      </c>
    </row>
    <row r="15" spans="1:18">
      <c r="A15" s="15" t="s">
        <v>14</v>
      </c>
      <c r="B15" s="7" t="s">
        <v>16</v>
      </c>
      <c r="C15" s="7" t="s">
        <v>1</v>
      </c>
      <c r="D15" s="7">
        <v>4</v>
      </c>
      <c r="E15" s="16">
        <f t="shared" si="0"/>
        <v>60.96479999999999</v>
      </c>
      <c r="F15" s="16"/>
      <c r="G15" s="16">
        <f t="shared" si="1"/>
        <v>34.882479999999994</v>
      </c>
      <c r="H15" s="39">
        <v>179.13399999999999</v>
      </c>
      <c r="I15" s="39">
        <v>30.347999999999999</v>
      </c>
      <c r="J15" s="39">
        <v>54.531999999999996</v>
      </c>
      <c r="K15" s="39">
        <v>50.322000000000003</v>
      </c>
      <c r="L15" s="39">
        <v>40.314</v>
      </c>
      <c r="M15" s="39">
        <v>28.596</v>
      </c>
      <c r="N15" s="39">
        <v>28.544</v>
      </c>
      <c r="O15" s="39">
        <v>117.208</v>
      </c>
      <c r="P15" s="39">
        <v>28.332000000000001</v>
      </c>
      <c r="Q15" s="39">
        <v>52.317999999999998</v>
      </c>
    </row>
    <row r="16" spans="1:18">
      <c r="A16" s="15" t="s">
        <v>15</v>
      </c>
      <c r="B16" s="7" t="s">
        <v>17</v>
      </c>
      <c r="C16" s="7" t="s">
        <v>3</v>
      </c>
      <c r="D16" s="7">
        <v>4</v>
      </c>
      <c r="E16" s="16">
        <f t="shared" si="0"/>
        <v>63.205200000000005</v>
      </c>
      <c r="F16" s="16"/>
      <c r="G16" s="16">
        <f t="shared" si="1"/>
        <v>46.303680000000014</v>
      </c>
      <c r="H16" s="39">
        <v>28.166</v>
      </c>
      <c r="I16" s="39">
        <v>28.358000000000001</v>
      </c>
      <c r="J16" s="39">
        <v>32.625999999999998</v>
      </c>
      <c r="K16" s="39">
        <v>144.94800000000001</v>
      </c>
      <c r="L16" s="39">
        <v>30.648</v>
      </c>
      <c r="M16" s="39">
        <v>28.18</v>
      </c>
      <c r="N16" s="39">
        <v>153.328</v>
      </c>
      <c r="O16" s="39">
        <v>32.520000000000003</v>
      </c>
      <c r="P16" s="39">
        <v>30.42</v>
      </c>
      <c r="Q16" s="39">
        <v>122.858</v>
      </c>
    </row>
    <row r="17" spans="1:17">
      <c r="A17" s="9" t="s">
        <v>17</v>
      </c>
      <c r="B17" s="6" t="s">
        <v>15</v>
      </c>
      <c r="C17" s="6" t="s">
        <v>0</v>
      </c>
      <c r="D17" s="6">
        <v>4</v>
      </c>
      <c r="E17" s="17">
        <f t="shared" si="0"/>
        <v>44.932599999999994</v>
      </c>
      <c r="F17" s="17"/>
      <c r="G17" s="16">
        <f t="shared" si="1"/>
        <v>18.152439999999999</v>
      </c>
      <c r="H17" s="39">
        <v>24.283999999999999</v>
      </c>
      <c r="I17" s="39">
        <v>38.235999999999997</v>
      </c>
      <c r="J17" s="39">
        <v>32.258000000000003</v>
      </c>
      <c r="K17" s="39">
        <v>46.326000000000001</v>
      </c>
      <c r="L17" s="39">
        <v>38.247999999999998</v>
      </c>
      <c r="M17" s="39">
        <v>28.207999999999998</v>
      </c>
      <c r="N17" s="39">
        <v>70.453999999999994</v>
      </c>
      <c r="O17" s="39">
        <v>32.292000000000002</v>
      </c>
      <c r="P17" s="39">
        <v>30.24</v>
      </c>
      <c r="Q17" s="39">
        <v>108.78</v>
      </c>
    </row>
    <row r="18" spans="1:17">
      <c r="H18" s="11"/>
      <c r="I18" s="1"/>
    </row>
    <row r="19" spans="1:17">
      <c r="E19" s="11"/>
      <c r="F19" s="11"/>
      <c r="G19" s="11"/>
      <c r="I19" s="1"/>
    </row>
    <row r="20" spans="1:17">
      <c r="I20" s="1"/>
    </row>
    <row r="21" spans="1:17">
      <c r="I21" s="1"/>
    </row>
    <row r="22" spans="1:17">
      <c r="I22" s="1"/>
    </row>
    <row r="23" spans="1:17">
      <c r="I23" s="1"/>
    </row>
    <row r="24" spans="1:17">
      <c r="I24" s="1"/>
    </row>
    <row r="25" spans="1:17">
      <c r="I25" s="1"/>
    </row>
    <row r="26" spans="1:17">
      <c r="I26" s="1"/>
    </row>
    <row r="27" spans="1:17">
      <c r="I27" s="1"/>
    </row>
    <row r="28" spans="1:17">
      <c r="I28" s="1"/>
    </row>
    <row r="29" spans="1:17">
      <c r="I29" s="1"/>
    </row>
    <row r="30" spans="1:17">
      <c r="I30" s="1"/>
    </row>
    <row r="31" spans="1:17">
      <c r="I31" s="1"/>
    </row>
    <row r="32" spans="1:17">
      <c r="I32" s="1"/>
    </row>
    <row r="33" spans="9:9">
      <c r="I33" s="1"/>
    </row>
    <row r="34" spans="9:9">
      <c r="I34" s="1"/>
    </row>
    <row r="35" spans="9:9">
      <c r="I35" s="1"/>
    </row>
    <row r="36" spans="9:9">
      <c r="I36" s="1"/>
    </row>
    <row r="37" spans="9:9">
      <c r="I37" s="1"/>
    </row>
    <row r="38" spans="9:9">
      <c r="I38" s="1"/>
    </row>
    <row r="39" spans="9:9">
      <c r="I39" s="1"/>
    </row>
    <row r="40" spans="9:9">
      <c r="I40" s="1"/>
    </row>
    <row r="41" spans="9:9">
      <c r="I41" s="1"/>
    </row>
    <row r="42" spans="9:9">
      <c r="I42" s="1"/>
    </row>
    <row r="43" spans="9:9">
      <c r="I43" s="1"/>
    </row>
    <row r="44" spans="9:9">
      <c r="I44" s="1"/>
    </row>
    <row r="45" spans="9:9">
      <c r="I45" s="1"/>
    </row>
    <row r="46" spans="9:9">
      <c r="I46" s="1"/>
    </row>
    <row r="47" spans="9:9">
      <c r="I47" s="1"/>
    </row>
    <row r="49" spans="1:9">
      <c r="A49" s="5"/>
      <c r="B49" s="5"/>
      <c r="D49" s="5"/>
      <c r="E49" s="5"/>
      <c r="F49" s="5"/>
      <c r="G49" s="5"/>
      <c r="H49" s="5"/>
      <c r="I49" s="5"/>
    </row>
  </sheetData>
  <sortState ref="A2:H18">
    <sortCondition ref="C2:C18"/>
  </sortState>
  <mergeCells count="1">
    <mergeCell ref="E1:F1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zoomScale="70" zoomScaleNormal="70" zoomScalePageLayoutView="70" workbookViewId="0">
      <selection activeCell="B4" sqref="B4"/>
    </sheetView>
  </sheetViews>
  <sheetFormatPr baseColWidth="10" defaultRowHeight="14" x14ac:dyDescent="0"/>
  <cols>
    <col min="1" max="1" width="12.5" customWidth="1"/>
    <col min="2" max="2" width="20.6640625" bestFit="1" customWidth="1"/>
    <col min="3" max="3" width="6.6640625" bestFit="1" customWidth="1"/>
    <col min="4" max="4" width="8.6640625" bestFit="1" customWidth="1"/>
    <col min="5" max="5" width="6.5" bestFit="1" customWidth="1"/>
    <col min="6" max="6" width="8.33203125" style="2" customWidth="1"/>
    <col min="7" max="8" width="6.83203125" bestFit="1" customWidth="1"/>
    <col min="9" max="16" width="11.6640625" bestFit="1" customWidth="1"/>
    <col min="17" max="17" width="7.33203125" bestFit="1" customWidth="1"/>
  </cols>
  <sheetData>
    <row r="2" spans="2:8" ht="15" thickBot="1"/>
    <row r="3" spans="2:8">
      <c r="B3" s="32" t="s">
        <v>30</v>
      </c>
      <c r="C3" s="44" t="s">
        <v>12</v>
      </c>
      <c r="D3" s="44"/>
      <c r="E3" s="44"/>
      <c r="F3" s="45"/>
      <c r="G3" s="42" t="s">
        <v>10</v>
      </c>
      <c r="H3" s="43"/>
    </row>
    <row r="4" spans="2:8">
      <c r="B4" s="23" t="s">
        <v>4</v>
      </c>
      <c r="C4" s="25">
        <v>1</v>
      </c>
      <c r="D4" s="26">
        <v>2</v>
      </c>
      <c r="E4" s="26">
        <v>3</v>
      </c>
      <c r="F4" s="27">
        <v>4</v>
      </c>
      <c r="G4" t="s">
        <v>21</v>
      </c>
      <c r="H4" t="s">
        <v>22</v>
      </c>
    </row>
    <row r="5" spans="2:8">
      <c r="B5" s="24" t="s">
        <v>2</v>
      </c>
      <c r="C5" s="8">
        <v>89.598599999999976</v>
      </c>
      <c r="D5" s="8">
        <v>63.649000000000001</v>
      </c>
      <c r="E5" s="8">
        <v>68.751999999999995</v>
      </c>
      <c r="F5" s="12">
        <v>38.317400000000006</v>
      </c>
      <c r="G5" s="1">
        <f>SUM(C5:F5)</f>
        <v>260.31700000000001</v>
      </c>
      <c r="H5" s="30">
        <f>G5/60</f>
        <v>4.3386166666666668</v>
      </c>
    </row>
    <row r="6" spans="2:8">
      <c r="B6" s="24" t="s">
        <v>1</v>
      </c>
      <c r="C6" s="8">
        <v>149.04659999999998</v>
      </c>
      <c r="D6" s="8">
        <v>43.343600000000002</v>
      </c>
      <c r="E6" s="8">
        <v>57.494199999999992</v>
      </c>
      <c r="F6" s="12">
        <v>60.96479999999999</v>
      </c>
      <c r="G6" s="1">
        <f t="shared" ref="G6:G9" si="0">SUM(C6:F6)</f>
        <v>310.84919999999994</v>
      </c>
      <c r="H6" s="30">
        <f t="shared" ref="H6:H9" si="1">G6/60</f>
        <v>5.1808199999999989</v>
      </c>
    </row>
    <row r="7" spans="2:8">
      <c r="B7" s="24" t="s">
        <v>3</v>
      </c>
      <c r="C7" s="8">
        <v>103.1016</v>
      </c>
      <c r="D7" s="8">
        <v>88.6798</v>
      </c>
      <c r="E7" s="8">
        <v>58.317000000000007</v>
      </c>
      <c r="F7" s="12">
        <v>63.205200000000005</v>
      </c>
      <c r="G7" s="1">
        <f t="shared" si="0"/>
        <v>313.30360000000002</v>
      </c>
      <c r="H7" s="30">
        <f t="shared" si="1"/>
        <v>5.2217266666666671</v>
      </c>
    </row>
    <row r="8" spans="2:8">
      <c r="B8" s="24" t="s">
        <v>0</v>
      </c>
      <c r="C8" s="8">
        <v>84.356199999999987</v>
      </c>
      <c r="D8" s="8">
        <v>37.256999999999998</v>
      </c>
      <c r="E8" s="8">
        <v>72.528000000000006</v>
      </c>
      <c r="F8" s="12">
        <v>44.932599999999994</v>
      </c>
      <c r="G8" s="1">
        <f t="shared" si="0"/>
        <v>239.07379999999995</v>
      </c>
      <c r="H8" s="30">
        <f t="shared" si="1"/>
        <v>3.9845633333333326</v>
      </c>
    </row>
    <row r="9" spans="2:8" ht="15" thickBot="1">
      <c r="B9" s="28" t="s">
        <v>13</v>
      </c>
      <c r="C9" s="29">
        <f>AVERAGE(C5:C8)</f>
        <v>106.52574999999999</v>
      </c>
      <c r="D9" s="29">
        <f t="shared" ref="D9:F9" si="2">AVERAGE(D5:D8)</f>
        <v>58.232350000000004</v>
      </c>
      <c r="E9" s="29">
        <f t="shared" si="2"/>
        <v>64.272800000000004</v>
      </c>
      <c r="F9" s="29">
        <f t="shared" si="2"/>
        <v>51.85499999999999</v>
      </c>
      <c r="G9" s="1">
        <f t="shared" si="0"/>
        <v>280.88589999999999</v>
      </c>
      <c r="H9" s="31">
        <f t="shared" si="1"/>
        <v>4.6814316666666667</v>
      </c>
    </row>
  </sheetData>
  <mergeCells count="2">
    <mergeCell ref="G3:H3"/>
    <mergeCell ref="C3:F3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R16" sqref="R16"/>
    </sheetView>
  </sheetViews>
  <sheetFormatPr baseColWidth="10" defaultRowHeight="14" x14ac:dyDescent="0"/>
  <cols>
    <col min="2" max="3" width="13.5" bestFit="1" customWidth="1"/>
  </cols>
  <sheetData>
    <row r="1" spans="1:14" ht="15" thickBot="1">
      <c r="A1" s="3" t="s">
        <v>12</v>
      </c>
      <c r="B1" s="3" t="s">
        <v>5</v>
      </c>
      <c r="C1" s="3" t="s">
        <v>6</v>
      </c>
      <c r="D1" s="3" t="s">
        <v>4</v>
      </c>
      <c r="E1" s="3" t="s">
        <v>27</v>
      </c>
    </row>
    <row r="2" spans="1:14" ht="15" thickBot="1">
      <c r="A2">
        <f>IF(OR(AND(D2="tb3_0",B2="[-1.0, -1.0, 0.0]"),AND(D2="tb3_1",B2="[1.0, 2.0, 0.0]"),AND(D2="tb3_2",B2="[1.0, -1.0, 0.0]"),AND(D2="tb3_3",B2="[-1.0, 2.0, 0.0]")),1,
(IF(OR(AND(D2="tb3_0",B2="[-1.0, 2.0, 0.0]"), AND(D2="tb3_1",B2="[1.0, -1.0, 0.0]"), AND(D2="tb3_2",B2="[1.0, 2.0, 0.0]"), AND(D2="tb3_3",B2="[-1.0, -1.0, 0.0]")),2,
(IF(OR(AND(D2="tb3_0",B2="[1.0, -1.0, 0.0]"),AND(D2="tb3_1",B2="[-1.0, 2.0, 0.0]"),AND(D2="tb3_2",B2="[-1.0, -1.0, 0.0]"),AND(D2="tb3_3",B2="[1.0, 2.0, 0.0]")),3,
4)))))</f>
        <v>1</v>
      </c>
      <c r="B2" t="s">
        <v>14</v>
      </c>
      <c r="C2" t="s">
        <v>15</v>
      </c>
      <c r="D2" t="s">
        <v>2</v>
      </c>
      <c r="E2" s="40">
        <v>243.76</v>
      </c>
      <c r="G2" s="33" t="s">
        <v>29</v>
      </c>
      <c r="H2" s="34"/>
      <c r="I2" s="46" t="s">
        <v>28</v>
      </c>
      <c r="J2" s="46"/>
      <c r="K2" s="46"/>
      <c r="L2" s="47"/>
      <c r="M2" t="s">
        <v>10</v>
      </c>
    </row>
    <row r="3" spans="1:14">
      <c r="A3">
        <f>IF(OR(AND(D3="tb3_0",B3="[-1.0, -1.0, 0.0]"),AND(D3="tb3_1",B3="[1.0, 2.0, 0.0]"),AND(D3="tb3_2",B3="[1.0, -1.0, 0.0]"),AND(D3="tb3_3",B3="[-1.0, 2.0, 0.0]")),1,
(IF(OR(AND(D3="tb3_0",B3="[-1.0, 2.0, 0.0]"), AND(D3="tb3_1",B3="[1.0, -1.0, 0.0]"), AND(D3="tb3_2",B3="[1.0, 2.0, 0.0]"), AND(D3="tb3_3",B3="[-1.0, -1.0, 0.0]")),2,
(IF(OR(AND(D3="tb3_0",B3="[1.0, -1.0, 0.0]"),AND(D3="tb3_1",B3="[-1.0, 2.0, 0.0]"),AND(D3="tb3_2",B3="[-1.0, -1.0, 0.0]"),AND(D3="tb3_3",B3="[1.0, 2.0, 0.0]")),3,
4)))))</f>
        <v>1</v>
      </c>
      <c r="B3" t="s">
        <v>16</v>
      </c>
      <c r="C3" t="s">
        <v>17</v>
      </c>
      <c r="D3" t="s">
        <v>1</v>
      </c>
      <c r="E3" s="40">
        <v>124.9</v>
      </c>
      <c r="G3" s="35"/>
      <c r="H3" s="35"/>
      <c r="I3" s="7">
        <v>1</v>
      </c>
      <c r="J3" s="7">
        <v>2</v>
      </c>
      <c r="K3" s="7">
        <v>3</v>
      </c>
      <c r="L3" s="36">
        <v>4</v>
      </c>
      <c r="M3" t="s">
        <v>21</v>
      </c>
      <c r="N3" t="s">
        <v>22</v>
      </c>
    </row>
    <row r="4" spans="1:14">
      <c r="A4">
        <f>IF(OR(AND(D4="tb3_0",B4="[-1.0, -1.0, 0.0]"),AND(D4="tb3_1",B4="[1.0, 2.0, 0.0]"),AND(D4="tb3_2",B4="[1.0, -1.0, 0.0]"),AND(D4="tb3_3",B4="[-1.0, 2.0, 0.0]")),1,
(IF(OR(AND(D4="tb3_0",B4="[-1.0, 2.0, 0.0]"), AND(D4="tb3_1",B4="[1.0, -1.0, 0.0]"), AND(D4="tb3_2",B4="[1.0, 2.0, 0.0]"), AND(D4="tb3_3",B4="[-1.0, -1.0, 0.0]")),2,
(IF(OR(AND(D4="tb3_0",B4="[1.0, -1.0, 0.0]"),AND(D4="tb3_1",B4="[-1.0, 2.0, 0.0]"),AND(D4="tb3_2",B4="[-1.0, -1.0, 0.0]"),AND(D4="tb3_3",B4="[1.0, 2.0, 0.0]")),3,
4)))))</f>
        <v>1</v>
      </c>
      <c r="B4" t="s">
        <v>17</v>
      </c>
      <c r="C4" t="s">
        <v>16</v>
      </c>
      <c r="D4" t="s">
        <v>3</v>
      </c>
      <c r="E4" s="40">
        <v>66.5</v>
      </c>
      <c r="G4" s="48" t="s">
        <v>4</v>
      </c>
      <c r="H4" s="35" t="s">
        <v>2</v>
      </c>
      <c r="I4" s="40">
        <v>243.76</v>
      </c>
      <c r="J4" s="40">
        <v>46.34</v>
      </c>
      <c r="K4" s="40">
        <v>40.31</v>
      </c>
      <c r="L4" s="40">
        <v>602.13</v>
      </c>
      <c r="M4" s="1">
        <f>SUM(I4:L4)</f>
        <v>932.54</v>
      </c>
      <c r="N4" s="30">
        <f>M4/60</f>
        <v>15.542333333333334</v>
      </c>
    </row>
    <row r="5" spans="1:14">
      <c r="A5">
        <f>IF(OR(AND(D5="tb3_0",B5="[-1.0, -1.0, 0.0]"),AND(D5="tb3_1",B5="[1.0, 2.0, 0.0]"),AND(D5="tb3_2",B5="[1.0, -1.0, 0.0]"),AND(D5="tb3_3",B5="[-1.0, 2.0, 0.0]")),1,
(IF(OR(AND(D5="tb3_0",B5="[-1.0, 2.0, 0.0]"), AND(D5="tb3_1",B5="[1.0, -1.0, 0.0]"), AND(D5="tb3_2",B5="[1.0, 2.0, 0.0]"), AND(D5="tb3_3",B5="[-1.0, -1.0, 0.0]")),2,
(IF(OR(AND(D5="tb3_0",B5="[1.0, -1.0, 0.0]"),AND(D5="tb3_1",B5="[-1.0, 2.0, 0.0]"),AND(D5="tb3_2",B5="[-1.0, -1.0, 0.0]"),AND(D5="tb3_3",B5="[1.0, 2.0, 0.0]")),3,
4)))))</f>
        <v>1</v>
      </c>
      <c r="B5" t="s">
        <v>15</v>
      </c>
      <c r="C5" t="s">
        <v>14</v>
      </c>
      <c r="D5" t="s">
        <v>0</v>
      </c>
      <c r="E5" s="40">
        <v>34.299999999999997</v>
      </c>
      <c r="G5" s="48"/>
      <c r="H5" s="35" t="s">
        <v>1</v>
      </c>
      <c r="I5" s="40">
        <v>124.9</v>
      </c>
      <c r="J5" s="40">
        <v>92.66</v>
      </c>
      <c r="K5" s="40">
        <v>94.7</v>
      </c>
      <c r="L5" s="40">
        <v>402.73</v>
      </c>
      <c r="M5" s="1">
        <f t="shared" ref="M5:M12" si="0">SUM(I5:L5)</f>
        <v>714.99</v>
      </c>
      <c r="N5" s="30">
        <f t="shared" ref="N5:N12" si="1">M5/60</f>
        <v>11.916500000000001</v>
      </c>
    </row>
    <row r="6" spans="1:14">
      <c r="A6">
        <v>1</v>
      </c>
      <c r="B6" t="s">
        <v>14</v>
      </c>
      <c r="C6" t="s">
        <v>15</v>
      </c>
      <c r="D6" t="s">
        <v>24</v>
      </c>
      <c r="E6" s="40">
        <v>50.4</v>
      </c>
      <c r="G6" s="48"/>
      <c r="H6" s="35" t="s">
        <v>3</v>
      </c>
      <c r="I6" s="40">
        <v>66.5</v>
      </c>
      <c r="J6" s="40">
        <v>68.510000000000005</v>
      </c>
      <c r="K6" s="40">
        <v>139</v>
      </c>
      <c r="L6" s="40">
        <v>50.4</v>
      </c>
      <c r="M6" s="1">
        <f t="shared" si="0"/>
        <v>324.40999999999997</v>
      </c>
      <c r="N6" s="30">
        <f t="shared" si="1"/>
        <v>5.4068333333333332</v>
      </c>
    </row>
    <row r="7" spans="1:14">
      <c r="A7">
        <v>1</v>
      </c>
      <c r="B7" t="s">
        <v>16</v>
      </c>
      <c r="C7" t="s">
        <v>17</v>
      </c>
      <c r="D7" t="s">
        <v>25</v>
      </c>
      <c r="E7" s="40">
        <v>36.299999999999997</v>
      </c>
      <c r="G7" s="48"/>
      <c r="H7" s="35" t="s">
        <v>0</v>
      </c>
      <c r="I7" s="40">
        <v>34.299999999999997</v>
      </c>
      <c r="J7" s="40">
        <v>48.4</v>
      </c>
      <c r="K7" s="40">
        <v>94.65</v>
      </c>
      <c r="L7" s="40">
        <v>28.21</v>
      </c>
      <c r="M7" s="1">
        <f t="shared" si="0"/>
        <v>205.56</v>
      </c>
      <c r="N7" s="30">
        <f t="shared" si="1"/>
        <v>3.4260000000000002</v>
      </c>
    </row>
    <row r="8" spans="1:14">
      <c r="A8">
        <v>1</v>
      </c>
      <c r="B8" t="s">
        <v>17</v>
      </c>
      <c r="C8" t="s">
        <v>16</v>
      </c>
      <c r="D8" t="s">
        <v>26</v>
      </c>
      <c r="E8" s="40">
        <v>394.88</v>
      </c>
      <c r="G8" s="48"/>
      <c r="H8" s="35" t="s">
        <v>24</v>
      </c>
      <c r="I8" s="40">
        <v>50.4</v>
      </c>
      <c r="J8" s="40">
        <v>110.74</v>
      </c>
      <c r="K8" s="40">
        <v>30.23</v>
      </c>
      <c r="L8" s="40">
        <v>52.37</v>
      </c>
      <c r="M8" s="1">
        <f t="shared" si="0"/>
        <v>243.73999999999998</v>
      </c>
      <c r="N8" s="30">
        <f t="shared" si="1"/>
        <v>4.0623333333333331</v>
      </c>
    </row>
    <row r="9" spans="1:14">
      <c r="A9">
        <v>1</v>
      </c>
      <c r="B9" t="s">
        <v>15</v>
      </c>
      <c r="C9" t="s">
        <v>14</v>
      </c>
      <c r="D9" t="s">
        <v>23</v>
      </c>
      <c r="E9" s="40">
        <v>104.8</v>
      </c>
      <c r="G9" s="48"/>
      <c r="H9" s="35" t="s">
        <v>25</v>
      </c>
      <c r="I9" s="40">
        <v>36.299999999999997</v>
      </c>
      <c r="J9" s="40">
        <v>40.299999999999997</v>
      </c>
      <c r="K9" s="40">
        <v>50.35</v>
      </c>
      <c r="L9" s="40">
        <v>235.71</v>
      </c>
      <c r="M9" s="1">
        <f t="shared" si="0"/>
        <v>362.65999999999997</v>
      </c>
      <c r="N9" s="30">
        <f t="shared" si="1"/>
        <v>6.0443333333333324</v>
      </c>
    </row>
    <row r="10" spans="1:14">
      <c r="A10">
        <f>IF(OR(AND(D10="tb3_0",B10="[-1.0, -1.0, 0.0]"),AND(D10="tb3_1",B10="[1.0, 2.0, 0.0]"),AND(D10="tb3_2",B10="[1.0, -1.0, 0.0]"),AND(D10="tb3_3",B10="[-1.0, 2.0, 0.0]")),1,
(IF(OR(AND(D10="tb3_0",B10="[-1.0, 2.0, 0.0]"), AND(D10="tb3_1",B10="[1.0, -1.0, 0.0]"), AND(D10="tb3_2",B10="[1.0, 2.0, 0.0]"), AND(D10="tb3_3",B10="[-1.0, -1.0, 0.0]")),2,
(IF(OR(AND(D10="tb3_0",B10="[1.0, -1.0, 0.0]"),AND(D10="tb3_1",B10="[-1.0, 2.0, 0.0]"),AND(D10="tb3_2",B10="[-1.0, -1.0, 0.0]"),AND(D10="tb3_3",B10="[1.0, 2.0, 0.0]")),3,
4)))))</f>
        <v>2</v>
      </c>
      <c r="B10" t="s">
        <v>15</v>
      </c>
      <c r="C10" t="s">
        <v>17</v>
      </c>
      <c r="D10" t="s">
        <v>2</v>
      </c>
      <c r="E10" s="40">
        <v>46.34</v>
      </c>
      <c r="G10" s="48"/>
      <c r="H10" s="35" t="s">
        <v>26</v>
      </c>
      <c r="I10" s="40">
        <v>394.88</v>
      </c>
      <c r="J10" s="40">
        <v>26.18</v>
      </c>
      <c r="K10" s="40">
        <v>138.9</v>
      </c>
      <c r="L10" s="40">
        <v>215.5</v>
      </c>
      <c r="M10" s="1">
        <f t="shared" si="0"/>
        <v>775.46</v>
      </c>
      <c r="N10" s="30">
        <f t="shared" si="1"/>
        <v>12.924333333333333</v>
      </c>
    </row>
    <row r="11" spans="1:14" ht="15" thickBot="1">
      <c r="A11">
        <f>IF(OR(AND(D11="tb3_0",B11="[-1.0, -1.0, 0.0]"),AND(D11="tb3_1",B11="[1.0, 2.0, 0.0]"),AND(D11="tb3_2",B11="[1.0, -1.0, 0.0]"),AND(D11="tb3_3",B11="[-1.0, 2.0, 0.0]")),1,
(IF(OR(AND(D11="tb3_0",B11="[-1.0, 2.0, 0.0]"), AND(D11="tb3_1",B11="[1.0, -1.0, 0.0]"), AND(D11="tb3_2",B11="[1.0, 2.0, 0.0]"), AND(D11="tb3_3",B11="[-1.0, -1.0, 0.0]")),2,
(IF(OR(AND(D11="tb3_0",B11="[1.0, -1.0, 0.0]"),AND(D11="tb3_1",B11="[-1.0, 2.0, 0.0]"),AND(D11="tb3_2",B11="[-1.0, -1.0, 0.0]"),AND(D11="tb3_3",B11="[1.0, 2.0, 0.0]")),3,
4)))))</f>
        <v>2</v>
      </c>
      <c r="B11" t="s">
        <v>17</v>
      </c>
      <c r="C11" t="s">
        <v>15</v>
      </c>
      <c r="D11" t="s">
        <v>1</v>
      </c>
      <c r="E11" s="40">
        <v>92.66</v>
      </c>
      <c r="G11" s="48"/>
      <c r="H11" s="35" t="s">
        <v>23</v>
      </c>
      <c r="I11" s="40">
        <v>104.8</v>
      </c>
      <c r="J11" s="40">
        <v>263.89999999999998</v>
      </c>
      <c r="K11" s="40">
        <v>120.83</v>
      </c>
      <c r="L11" s="40">
        <v>46.31</v>
      </c>
      <c r="M11" s="1">
        <f t="shared" si="0"/>
        <v>535.83999999999992</v>
      </c>
      <c r="N11" s="30">
        <f t="shared" si="1"/>
        <v>8.9306666666666654</v>
      </c>
    </row>
    <row r="12" spans="1:14" ht="15" thickBot="1">
      <c r="A12">
        <f>IF(OR(AND(D12="tb3_0",B12="[-1.0, -1.0, 0.0]"),AND(D12="tb3_1",B12="[1.0, 2.0, 0.0]"),AND(D12="tb3_2",B12="[1.0, -1.0, 0.0]"),AND(D12="tb3_3",B12="[-1.0, 2.0, 0.0]")),1,
(IF(OR(AND(D12="tb3_0",B12="[-1.0, 2.0, 0.0]"), AND(D12="tb3_1",B12="[1.0, -1.0, 0.0]"), AND(D12="tb3_2",B12="[1.0, 2.0, 0.0]"), AND(D12="tb3_3",B12="[-1.0, -1.0, 0.0]")),2,
(IF(OR(AND(D12="tb3_0",B12="[1.0, -1.0, 0.0]"),AND(D12="tb3_1",B12="[-1.0, 2.0, 0.0]"),AND(D12="tb3_2",B12="[-1.0, -1.0, 0.0]"),AND(D12="tb3_3",B12="[1.0, 2.0, 0.0]")),3,
4)))))</f>
        <v>2</v>
      </c>
      <c r="B12" t="s">
        <v>16</v>
      </c>
      <c r="C12" t="s">
        <v>14</v>
      </c>
      <c r="D12" t="s">
        <v>3</v>
      </c>
      <c r="E12" s="40">
        <v>68.510000000000005</v>
      </c>
      <c r="G12" s="18" t="s">
        <v>13</v>
      </c>
      <c r="H12" s="19"/>
      <c r="I12" s="37">
        <f>AVERAGE(I4:I11)</f>
        <v>131.97999999999999</v>
      </c>
      <c r="J12" s="37">
        <f t="shared" ref="J12:L12" si="2">AVERAGE(J4:J11)</f>
        <v>87.128749999999997</v>
      </c>
      <c r="K12" s="37">
        <f t="shared" si="2"/>
        <v>88.621250000000003</v>
      </c>
      <c r="L12" s="38">
        <f t="shared" si="2"/>
        <v>204.17</v>
      </c>
      <c r="M12" s="1">
        <f t="shared" si="0"/>
        <v>511.9</v>
      </c>
      <c r="N12" s="31">
        <f t="shared" si="1"/>
        <v>8.5316666666666663</v>
      </c>
    </row>
    <row r="13" spans="1:14">
      <c r="A13">
        <f>IF(OR(AND(D13="tb3_0",B13="[-1.0, -1.0, 0.0]"),AND(D13="tb3_1",B13="[1.0, 2.0, 0.0]"),AND(D13="tb3_2",B13="[1.0, -1.0, 0.0]"),AND(D13="tb3_3",B13="[-1.0, 2.0, 0.0]")),1,
(IF(OR(AND(D13="tb3_0",B13="[-1.0, 2.0, 0.0]"), AND(D13="tb3_1",B13="[1.0, -1.0, 0.0]"), AND(D13="tb3_2",B13="[1.0, 2.0, 0.0]"), AND(D13="tb3_3",B13="[-1.0, -1.0, 0.0]")),2,
(IF(OR(AND(D13="tb3_0",B13="[1.0, -1.0, 0.0]"),AND(D13="tb3_1",B13="[-1.0, 2.0, 0.0]"),AND(D13="tb3_2",B13="[-1.0, -1.0, 0.0]"),AND(D13="tb3_3",B13="[1.0, 2.0, 0.0]")),3,
4)))))</f>
        <v>2</v>
      </c>
      <c r="B13" t="s">
        <v>14</v>
      </c>
      <c r="C13" t="s">
        <v>16</v>
      </c>
      <c r="D13" t="s">
        <v>0</v>
      </c>
      <c r="E13" s="40">
        <v>48.4</v>
      </c>
    </row>
    <row r="14" spans="1:14">
      <c r="A14">
        <v>2</v>
      </c>
      <c r="B14" t="s">
        <v>15</v>
      </c>
      <c r="C14" t="s">
        <v>17</v>
      </c>
      <c r="D14" t="s">
        <v>24</v>
      </c>
      <c r="E14" s="40">
        <v>110.74</v>
      </c>
    </row>
    <row r="15" spans="1:14">
      <c r="A15">
        <v>2</v>
      </c>
      <c r="B15" t="s">
        <v>17</v>
      </c>
      <c r="C15" t="s">
        <v>15</v>
      </c>
      <c r="D15" t="s">
        <v>25</v>
      </c>
      <c r="E15" s="40">
        <v>40.299999999999997</v>
      </c>
    </row>
    <row r="16" spans="1:14">
      <c r="A16">
        <v>2</v>
      </c>
      <c r="B16" t="s">
        <v>16</v>
      </c>
      <c r="C16" t="s">
        <v>14</v>
      </c>
      <c r="D16" t="s">
        <v>26</v>
      </c>
      <c r="E16" s="40">
        <v>26.18</v>
      </c>
    </row>
    <row r="17" spans="1:5">
      <c r="A17">
        <v>2</v>
      </c>
      <c r="B17" t="s">
        <v>14</v>
      </c>
      <c r="C17" t="s">
        <v>16</v>
      </c>
      <c r="D17" t="s">
        <v>23</v>
      </c>
      <c r="E17" s="40">
        <v>263.89999999999998</v>
      </c>
    </row>
    <row r="18" spans="1:5">
      <c r="A18">
        <f>IF(OR(AND(D18="tb3_0",B18="[-1.0, -1.0, 0.0]"),AND(D18="tb3_1",B18="[1.0, 2.0, 0.0]"),AND(D18="tb3_2",B18="[1.0, -1.0, 0.0]"),AND(D18="tb3_3",B18="[-1.0, 2.0, 0.0]")),1,
(IF(OR(AND(D18="tb3_0",B18="[-1.0, 2.0, 0.0]"), AND(D18="tb3_1",B18="[1.0, -1.0, 0.0]"), AND(D18="tb3_2",B18="[1.0, 2.0, 0.0]"), AND(D18="tb3_3",B18="[-1.0, -1.0, 0.0]")),2,
(IF(OR(AND(D18="tb3_0",B18="[1.0, -1.0, 0.0]"),AND(D18="tb3_1",B18="[-1.0, 2.0, 0.0]"),AND(D18="tb3_2",B18="[-1.0, -1.0, 0.0]"),AND(D18="tb3_3",B18="[1.0, 2.0, 0.0]")),3,
4)))))</f>
        <v>3</v>
      </c>
      <c r="B18" t="s">
        <v>17</v>
      </c>
      <c r="C18" t="s">
        <v>16</v>
      </c>
      <c r="D18" t="s">
        <v>2</v>
      </c>
      <c r="E18" s="40">
        <v>40.31</v>
      </c>
    </row>
    <row r="19" spans="1:5">
      <c r="A19">
        <f>IF(OR(AND(D19="tb3_0",B19="[-1.0, -1.0, 0.0]"),AND(D19="tb3_1",B19="[1.0, 2.0, 0.0]"),AND(D19="tb3_2",B19="[1.0, -1.0, 0.0]"),AND(D19="tb3_3",B19="[-1.0, 2.0, 0.0]")),1,
(IF(OR(AND(D19="tb3_0",B19="[-1.0, 2.0, 0.0]"), AND(D19="tb3_1",B19="[1.0, -1.0, 0.0]"), AND(D19="tb3_2",B19="[1.0, 2.0, 0.0]"), AND(D19="tb3_3",B19="[-1.0, -1.0, 0.0]")),2,
(IF(OR(AND(D19="tb3_0",B19="[1.0, -1.0, 0.0]"),AND(D19="tb3_1",B19="[-1.0, 2.0, 0.0]"),AND(D19="tb3_2",B19="[-1.0, -1.0, 0.0]"),AND(D19="tb3_3",B19="[1.0, 2.0, 0.0]")),3,
4)))))</f>
        <v>3</v>
      </c>
      <c r="B19" t="s">
        <v>15</v>
      </c>
      <c r="C19" t="s">
        <v>14</v>
      </c>
      <c r="D19" t="s">
        <v>1</v>
      </c>
      <c r="E19" s="40">
        <v>94.7</v>
      </c>
    </row>
    <row r="20" spans="1:5">
      <c r="A20">
        <f>IF(OR(AND(D20="tb3_0",B20="[-1.0, -1.0, 0.0]"),AND(D20="tb3_1",B20="[1.0, 2.0, 0.0]"),AND(D20="tb3_2",B20="[1.0, -1.0, 0.0]"),AND(D20="tb3_3",B20="[-1.0, 2.0, 0.0]")),1,
(IF(OR(AND(D20="tb3_0",B20="[-1.0, 2.0, 0.0]"), AND(D20="tb3_1",B20="[1.0, -1.0, 0.0]"), AND(D20="tb3_2",B20="[1.0, 2.0, 0.0]"), AND(D20="tb3_3",B20="[-1.0, -1.0, 0.0]")),2,
(IF(OR(AND(D20="tb3_0",B20="[1.0, -1.0, 0.0]"),AND(D20="tb3_1",B20="[-1.0, 2.0, 0.0]"),AND(D20="tb3_2",B20="[-1.0, -1.0, 0.0]"),AND(D20="tb3_3",B20="[1.0, 2.0, 0.0]")),3,
4)))))</f>
        <v>3</v>
      </c>
      <c r="B20" t="s">
        <v>14</v>
      </c>
      <c r="C20" t="s">
        <v>15</v>
      </c>
      <c r="D20" t="s">
        <v>3</v>
      </c>
      <c r="E20" s="40">
        <v>139</v>
      </c>
    </row>
    <row r="21" spans="1:5">
      <c r="A21">
        <f>IF(OR(AND(D21="tb3_0",B21="[-1.0, -1.0, 0.0]"),AND(D21="tb3_1",B21="[1.0, 2.0, 0.0]"),AND(D21="tb3_2",B21="[1.0, -1.0, 0.0]"),AND(D21="tb3_3",B21="[-1.0, 2.0, 0.0]")),1,
(IF(OR(AND(D21="tb3_0",B21="[-1.0, 2.0, 0.0]"), AND(D21="tb3_1",B21="[1.0, -1.0, 0.0]"), AND(D21="tb3_2",B21="[1.0, 2.0, 0.0]"), AND(D21="tb3_3",B21="[-1.0, -1.0, 0.0]")),2,
(IF(OR(AND(D21="tb3_0",B21="[1.0, -1.0, 0.0]"),AND(D21="tb3_1",B21="[-1.0, 2.0, 0.0]"),AND(D21="tb3_2",B21="[-1.0, -1.0, 0.0]"),AND(D21="tb3_3",B21="[1.0, 2.0, 0.0]")),3,
4)))))</f>
        <v>3</v>
      </c>
      <c r="B21" t="s">
        <v>16</v>
      </c>
      <c r="C21" t="s">
        <v>17</v>
      </c>
      <c r="D21" t="s">
        <v>0</v>
      </c>
      <c r="E21" s="40">
        <v>94.65</v>
      </c>
    </row>
    <row r="22" spans="1:5">
      <c r="A22">
        <v>3</v>
      </c>
      <c r="B22" t="s">
        <v>17</v>
      </c>
      <c r="C22" t="s">
        <v>16</v>
      </c>
      <c r="D22" t="s">
        <v>24</v>
      </c>
      <c r="E22" s="40">
        <v>30.23</v>
      </c>
    </row>
    <row r="23" spans="1:5">
      <c r="A23">
        <v>3</v>
      </c>
      <c r="B23" t="s">
        <v>15</v>
      </c>
      <c r="C23" t="s">
        <v>14</v>
      </c>
      <c r="D23" t="s">
        <v>25</v>
      </c>
      <c r="E23" s="40">
        <v>50.35</v>
      </c>
    </row>
    <row r="24" spans="1:5">
      <c r="A24">
        <v>3</v>
      </c>
      <c r="B24" t="s">
        <v>14</v>
      </c>
      <c r="C24" t="s">
        <v>15</v>
      </c>
      <c r="D24" t="s">
        <v>26</v>
      </c>
      <c r="E24" s="40">
        <v>138.9</v>
      </c>
    </row>
    <row r="25" spans="1:5">
      <c r="A25">
        <v>3</v>
      </c>
      <c r="B25" t="s">
        <v>16</v>
      </c>
      <c r="C25" t="s">
        <v>17</v>
      </c>
      <c r="D25" t="s">
        <v>23</v>
      </c>
      <c r="E25" s="40">
        <v>120.83</v>
      </c>
    </row>
    <row r="26" spans="1:5">
      <c r="A26">
        <f t="shared" ref="A26:A32" si="3">IF(OR(AND(D26="tb3_0",B26="[-1.0, -1.0, 0.0]"),AND(D26="tb3_1",B26="[1.0, 2.0, 0.0]"),AND(D26="tb3_2",B26="[1.0, -1.0, 0.0]"),AND(D26="tb3_3",B26="[-1.0, 2.0, 0.0]")),1,
(IF(OR(AND(D26="tb3_0",B26="[-1.0, 2.0, 0.0]"), AND(D26="tb3_1",B26="[1.0, -1.0, 0.0]"), AND(D26="tb3_2",B26="[1.0, 2.0, 0.0]"), AND(D26="tb3_3",B26="[-1.0, -1.0, 0.0]")),2,
(IF(OR(AND(D26="tb3_0",B26="[1.0, -1.0, 0.0]"),AND(D26="tb3_1",B26="[-1.0, 2.0, 0.0]"),AND(D26="tb3_2",B26="[-1.0, -1.0, 0.0]"),AND(D26="tb3_3",B26="[1.0, 2.0, 0.0]")),3,
4)))))</f>
        <v>4</v>
      </c>
      <c r="B26" t="s">
        <v>16</v>
      </c>
      <c r="C26" t="s">
        <v>14</v>
      </c>
      <c r="D26" t="s">
        <v>2</v>
      </c>
      <c r="E26" s="40">
        <v>602.13</v>
      </c>
    </row>
    <row r="27" spans="1:5">
      <c r="A27">
        <f t="shared" si="3"/>
        <v>4</v>
      </c>
      <c r="B27" t="s">
        <v>14</v>
      </c>
      <c r="C27" t="s">
        <v>16</v>
      </c>
      <c r="D27" t="s">
        <v>1</v>
      </c>
      <c r="E27" s="40">
        <v>402.73</v>
      </c>
    </row>
    <row r="28" spans="1:5">
      <c r="A28">
        <f t="shared" si="3"/>
        <v>4</v>
      </c>
      <c r="B28" t="s">
        <v>15</v>
      </c>
      <c r="C28" t="s">
        <v>17</v>
      </c>
      <c r="D28" t="s">
        <v>3</v>
      </c>
      <c r="E28" s="40">
        <v>50.4</v>
      </c>
    </row>
    <row r="29" spans="1:5">
      <c r="A29">
        <f t="shared" si="3"/>
        <v>4</v>
      </c>
      <c r="B29" t="s">
        <v>17</v>
      </c>
      <c r="C29" t="s">
        <v>15</v>
      </c>
      <c r="D29" t="s">
        <v>0</v>
      </c>
      <c r="E29" s="40">
        <v>28.21</v>
      </c>
    </row>
    <row r="30" spans="1:5">
      <c r="A30">
        <f t="shared" si="3"/>
        <v>4</v>
      </c>
      <c r="B30" t="s">
        <v>16</v>
      </c>
      <c r="C30" t="s">
        <v>14</v>
      </c>
      <c r="D30" t="s">
        <v>24</v>
      </c>
      <c r="E30" s="40">
        <v>52.37</v>
      </c>
    </row>
    <row r="31" spans="1:5">
      <c r="A31">
        <f t="shared" si="3"/>
        <v>4</v>
      </c>
      <c r="B31" t="s">
        <v>14</v>
      </c>
      <c r="C31" t="s">
        <v>16</v>
      </c>
      <c r="D31" t="s">
        <v>25</v>
      </c>
      <c r="E31" s="40">
        <v>235.71</v>
      </c>
    </row>
    <row r="32" spans="1:5">
      <c r="A32">
        <f t="shared" si="3"/>
        <v>4</v>
      </c>
      <c r="B32" t="s">
        <v>15</v>
      </c>
      <c r="C32" t="s">
        <v>17</v>
      </c>
      <c r="D32" t="s">
        <v>26</v>
      </c>
      <c r="E32" s="40">
        <v>215.5</v>
      </c>
    </row>
    <row r="33" spans="1:5">
      <c r="A33">
        <v>4</v>
      </c>
      <c r="B33" t="s">
        <v>17</v>
      </c>
      <c r="C33" t="s">
        <v>15</v>
      </c>
      <c r="D33" t="s">
        <v>23</v>
      </c>
      <c r="E33" s="40">
        <v>46.31</v>
      </c>
    </row>
  </sheetData>
  <sortState ref="A2:E33">
    <sortCondition ref="A2:A33"/>
    <sortCondition ref="D2:D33"/>
  </sortState>
  <mergeCells count="2">
    <mergeCell ref="I2:L2"/>
    <mergeCell ref="G4:G11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D5" sqref="D5"/>
    </sheetView>
  </sheetViews>
  <sheetFormatPr baseColWidth="10" defaultRowHeight="14" x14ac:dyDescent="0"/>
  <cols>
    <col min="1" max="1" width="11.5" bestFit="1" customWidth="1"/>
    <col min="2" max="2" width="7.1640625" bestFit="1" customWidth="1"/>
    <col min="3" max="3" width="10" style="11" bestFit="1" customWidth="1"/>
  </cols>
  <sheetData>
    <row r="1" spans="1:3">
      <c r="A1" s="5" t="s">
        <v>8</v>
      </c>
      <c r="B1" s="5" t="s">
        <v>4</v>
      </c>
      <c r="C1" s="49" t="s">
        <v>7</v>
      </c>
    </row>
    <row r="2" spans="1:3">
      <c r="A2">
        <v>1595788074</v>
      </c>
      <c r="B2" t="s">
        <v>3</v>
      </c>
      <c r="C2" s="11">
        <v>130.554</v>
      </c>
    </row>
    <row r="3" spans="1:3">
      <c r="A3">
        <v>1595788074</v>
      </c>
      <c r="B3" t="s">
        <v>1</v>
      </c>
      <c r="C3" s="11">
        <v>132.06549999999999</v>
      </c>
    </row>
    <row r="4" spans="1:3">
      <c r="A4">
        <v>1595788074</v>
      </c>
      <c r="B4" t="s">
        <v>2</v>
      </c>
      <c r="C4" s="11">
        <v>154.30350000000001</v>
      </c>
    </row>
    <row r="5" spans="1:3">
      <c r="A5">
        <v>1595788074</v>
      </c>
      <c r="B5" t="s">
        <v>0</v>
      </c>
      <c r="C5" s="11">
        <v>155.31950000000001</v>
      </c>
    </row>
    <row r="6" spans="1:3">
      <c r="A6">
        <v>1595789353</v>
      </c>
      <c r="B6" t="s">
        <v>2</v>
      </c>
      <c r="C6" s="11">
        <v>199.6395</v>
      </c>
    </row>
    <row r="7" spans="1:3">
      <c r="A7">
        <v>1595789353</v>
      </c>
      <c r="B7" t="s">
        <v>0</v>
      </c>
      <c r="C7" s="11">
        <v>214.24299999999999</v>
      </c>
    </row>
    <row r="8" spans="1:3">
      <c r="A8">
        <v>1595789353</v>
      </c>
      <c r="B8" t="s">
        <v>1</v>
      </c>
      <c r="C8" s="11">
        <v>256.73750000000001</v>
      </c>
    </row>
    <row r="9" spans="1:3">
      <c r="A9">
        <v>1595789353</v>
      </c>
      <c r="B9" t="s">
        <v>3</v>
      </c>
      <c r="C9" s="11">
        <v>258.267</v>
      </c>
    </row>
    <row r="10" spans="1:3">
      <c r="A10">
        <v>1595790436</v>
      </c>
      <c r="B10" t="s">
        <v>2</v>
      </c>
      <c r="C10" s="11">
        <v>87.619500000000002</v>
      </c>
    </row>
    <row r="11" spans="1:3">
      <c r="A11">
        <v>1595790436</v>
      </c>
      <c r="B11" t="s">
        <v>0</v>
      </c>
      <c r="C11" s="11">
        <v>92.156999999999996</v>
      </c>
    </row>
    <row r="12" spans="1:3">
      <c r="A12">
        <v>1595790436</v>
      </c>
      <c r="B12" t="s">
        <v>1</v>
      </c>
      <c r="C12" s="11">
        <v>99.741</v>
      </c>
    </row>
    <row r="13" spans="1:3">
      <c r="A13">
        <v>1595790436</v>
      </c>
      <c r="B13" t="s">
        <v>3</v>
      </c>
      <c r="C13" s="11">
        <v>109.93899999999999</v>
      </c>
    </row>
    <row r="14" spans="1:3">
      <c r="A14">
        <v>1595790965</v>
      </c>
      <c r="B14" t="s">
        <v>2</v>
      </c>
      <c r="C14" s="11">
        <v>87.605000000000004</v>
      </c>
    </row>
    <row r="15" spans="1:3">
      <c r="A15">
        <v>1595790965</v>
      </c>
      <c r="B15" t="s">
        <v>0</v>
      </c>
      <c r="C15" s="11">
        <v>105.22799999999999</v>
      </c>
    </row>
    <row r="16" spans="1:3">
      <c r="A16">
        <v>1595790965</v>
      </c>
      <c r="B16" t="s">
        <v>1</v>
      </c>
      <c r="C16" s="11">
        <v>111.764</v>
      </c>
    </row>
    <row r="17" spans="1:3">
      <c r="A17">
        <v>1595790965</v>
      </c>
      <c r="B17" t="s">
        <v>3</v>
      </c>
      <c r="C17" s="11">
        <v>136.43100000000001</v>
      </c>
    </row>
    <row r="18" spans="1:3">
      <c r="A18">
        <v>1595791586</v>
      </c>
      <c r="B18" t="s">
        <v>0</v>
      </c>
      <c r="C18" s="11">
        <v>106.05200000000001</v>
      </c>
    </row>
    <row r="19" spans="1:3">
      <c r="A19">
        <v>1595791586</v>
      </c>
      <c r="B19" t="s">
        <v>1</v>
      </c>
      <c r="C19" s="11">
        <v>130.24299999999999</v>
      </c>
    </row>
    <row r="20" spans="1:3">
      <c r="A20">
        <v>1595791586</v>
      </c>
      <c r="B20" t="s">
        <v>2</v>
      </c>
      <c r="C20" s="11">
        <v>154.01949999999999</v>
      </c>
    </row>
    <row r="21" spans="1:3">
      <c r="A21">
        <v>1595791586</v>
      </c>
      <c r="B21" t="s">
        <v>3</v>
      </c>
      <c r="C21" s="11">
        <v>160.16900000000001</v>
      </c>
    </row>
    <row r="22" spans="1:3">
      <c r="A22">
        <v>1595792311</v>
      </c>
      <c r="B22" t="s">
        <v>3</v>
      </c>
      <c r="C22" s="11">
        <v>108.483</v>
      </c>
    </row>
    <row r="23" spans="1:3">
      <c r="A23">
        <v>1595792311</v>
      </c>
      <c r="B23" t="s">
        <v>0</v>
      </c>
      <c r="C23" s="11">
        <v>136.20699999999999</v>
      </c>
    </row>
    <row r="24" spans="1:3">
      <c r="A24">
        <v>1595792311</v>
      </c>
      <c r="B24" t="s">
        <v>2</v>
      </c>
      <c r="C24" s="11">
        <v>155.9605</v>
      </c>
    </row>
    <row r="25" spans="1:3">
      <c r="A25">
        <v>1595792311</v>
      </c>
      <c r="B25" t="s">
        <v>1</v>
      </c>
      <c r="C25" s="11">
        <v>167.1985</v>
      </c>
    </row>
    <row r="26" spans="1:3">
      <c r="A26">
        <v>1595792996</v>
      </c>
      <c r="B26" t="s">
        <v>0</v>
      </c>
      <c r="C26" s="11">
        <v>116.831</v>
      </c>
    </row>
    <row r="27" spans="1:3">
      <c r="A27">
        <v>1595792996</v>
      </c>
      <c r="B27" t="s">
        <v>2</v>
      </c>
      <c r="C27" s="11">
        <v>131.9605</v>
      </c>
    </row>
    <row r="28" spans="1:3">
      <c r="A28">
        <v>1595792996</v>
      </c>
      <c r="B28" t="s">
        <v>3</v>
      </c>
      <c r="C28" s="11">
        <v>138.05449999999999</v>
      </c>
    </row>
    <row r="29" spans="1:3">
      <c r="A29">
        <v>1595792996</v>
      </c>
      <c r="B29" t="s">
        <v>1</v>
      </c>
      <c r="C29" s="11">
        <v>141.12799999999999</v>
      </c>
    </row>
    <row r="30" spans="1:3">
      <c r="A30">
        <v>1595794054</v>
      </c>
      <c r="B30" t="s">
        <v>2</v>
      </c>
      <c r="C30" s="11">
        <v>134.29900000000001</v>
      </c>
    </row>
    <row r="31" spans="1:3">
      <c r="A31">
        <v>1595794054</v>
      </c>
      <c r="B31" t="s">
        <v>0</v>
      </c>
      <c r="C31" s="11">
        <v>148.42349999999999</v>
      </c>
    </row>
    <row r="32" spans="1:3">
      <c r="A32">
        <v>1595794054</v>
      </c>
      <c r="B32" t="s">
        <v>1</v>
      </c>
      <c r="C32" s="11">
        <v>166.6275</v>
      </c>
    </row>
    <row r="33" spans="1:3">
      <c r="A33">
        <v>1595794054</v>
      </c>
      <c r="B33" t="s">
        <v>3</v>
      </c>
      <c r="C33" s="11">
        <v>171.2225</v>
      </c>
    </row>
    <row r="34" spans="1:3">
      <c r="A34">
        <v>1595795215</v>
      </c>
      <c r="B34" t="s">
        <v>2</v>
      </c>
      <c r="C34" s="11">
        <v>112.07</v>
      </c>
    </row>
    <row r="35" spans="1:3">
      <c r="A35">
        <v>1595795215</v>
      </c>
      <c r="B35" t="s">
        <v>0</v>
      </c>
      <c r="C35" s="11">
        <v>118.625</v>
      </c>
    </row>
    <row r="36" spans="1:3">
      <c r="A36">
        <v>1595795215</v>
      </c>
      <c r="B36" t="s">
        <v>1</v>
      </c>
      <c r="C36" s="11">
        <v>124.19199999999999</v>
      </c>
    </row>
    <row r="37" spans="1:3">
      <c r="A37">
        <v>1595795215</v>
      </c>
      <c r="B37" t="s">
        <v>3</v>
      </c>
      <c r="C37" s="11">
        <v>130.786</v>
      </c>
    </row>
    <row r="38" spans="1:3">
      <c r="A38">
        <v>1595795858</v>
      </c>
      <c r="B38" t="s">
        <v>0</v>
      </c>
      <c r="C38" s="11">
        <v>96.143500000000003</v>
      </c>
    </row>
    <row r="39" spans="1:3">
      <c r="A39">
        <v>1595795858</v>
      </c>
      <c r="B39" t="s">
        <v>3</v>
      </c>
      <c r="C39" s="11">
        <v>100.669</v>
      </c>
    </row>
    <row r="40" spans="1:3">
      <c r="A40">
        <v>1595795858</v>
      </c>
      <c r="B40" t="s">
        <v>1</v>
      </c>
      <c r="C40" s="11">
        <v>107.208</v>
      </c>
    </row>
    <row r="41" spans="1:3">
      <c r="A41">
        <v>1595795858</v>
      </c>
      <c r="B41" t="s">
        <v>2</v>
      </c>
      <c r="C41" s="11">
        <v>112.2405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" workbookViewId="0">
      <selection activeCell="A42" sqref="A42:C91"/>
    </sheetView>
  </sheetViews>
  <sheetFormatPr baseColWidth="10" defaultRowHeight="14" x14ac:dyDescent="0"/>
  <cols>
    <col min="1" max="1" width="11.1640625" customWidth="1"/>
    <col min="2" max="2" width="7.33203125" bestFit="1" customWidth="1"/>
    <col min="3" max="3" width="8.1640625" style="11" customWidth="1"/>
  </cols>
  <sheetData>
    <row r="1" spans="1:3">
      <c r="A1" s="5" t="s">
        <v>8</v>
      </c>
      <c r="B1" s="5" t="s">
        <v>4</v>
      </c>
      <c r="C1" s="49" t="s">
        <v>7</v>
      </c>
    </row>
    <row r="2" spans="1:3">
      <c r="A2">
        <v>1595788074</v>
      </c>
      <c r="B2" t="s">
        <v>3</v>
      </c>
      <c r="C2" s="11">
        <v>522.20799999999997</v>
      </c>
    </row>
    <row r="3" spans="1:3">
      <c r="A3">
        <v>1595788074</v>
      </c>
      <c r="B3" t="s">
        <v>1</v>
      </c>
      <c r="C3" s="11">
        <v>528.25800000000004</v>
      </c>
    </row>
    <row r="4" spans="1:3">
      <c r="A4">
        <v>1595788074</v>
      </c>
      <c r="B4" t="s">
        <v>2</v>
      </c>
      <c r="C4" s="11">
        <v>617.21</v>
      </c>
    </row>
    <row r="5" spans="1:3">
      <c r="A5">
        <v>1595788074</v>
      </c>
      <c r="B5" t="s">
        <v>0</v>
      </c>
      <c r="C5" s="11">
        <v>621.274</v>
      </c>
    </row>
    <row r="6" spans="1:3">
      <c r="A6">
        <v>1595789353</v>
      </c>
      <c r="B6" t="s">
        <v>2</v>
      </c>
      <c r="C6" s="11">
        <v>798.55600000000004</v>
      </c>
    </row>
    <row r="7" spans="1:3">
      <c r="A7">
        <v>1595789353</v>
      </c>
      <c r="B7" t="s">
        <v>0</v>
      </c>
      <c r="C7" s="11">
        <v>856.96799999999996</v>
      </c>
    </row>
    <row r="8" spans="1:3">
      <c r="A8">
        <v>1595789353</v>
      </c>
      <c r="B8" t="s">
        <v>1</v>
      </c>
      <c r="C8" s="11">
        <v>1026.95</v>
      </c>
    </row>
    <row r="9" spans="1:3">
      <c r="A9">
        <v>1595789353</v>
      </c>
      <c r="B9" t="s">
        <v>3</v>
      </c>
      <c r="C9" s="11">
        <v>1033.058</v>
      </c>
    </row>
    <row r="10" spans="1:3">
      <c r="A10">
        <v>1595790436</v>
      </c>
      <c r="B10" t="s">
        <v>2</v>
      </c>
      <c r="C10" s="11">
        <v>350.47199999999998</v>
      </c>
    </row>
    <row r="11" spans="1:3">
      <c r="A11">
        <v>1595790436</v>
      </c>
      <c r="B11" t="s">
        <v>0</v>
      </c>
      <c r="C11" s="11">
        <v>368.62799999999999</v>
      </c>
    </row>
    <row r="12" spans="1:3">
      <c r="A12">
        <v>1595790436</v>
      </c>
      <c r="B12" t="s">
        <v>1</v>
      </c>
      <c r="C12" s="11">
        <v>398.95400000000001</v>
      </c>
    </row>
    <row r="13" spans="1:3">
      <c r="A13">
        <v>1595790436</v>
      </c>
      <c r="B13" t="s">
        <v>3</v>
      </c>
      <c r="C13" s="11">
        <v>439.75599999999997</v>
      </c>
    </row>
    <row r="14" spans="1:3">
      <c r="A14">
        <v>1595790965</v>
      </c>
      <c r="B14" t="s">
        <v>2</v>
      </c>
      <c r="C14" s="11">
        <v>350.416</v>
      </c>
    </row>
    <row r="15" spans="1:3">
      <c r="A15">
        <v>1595790965</v>
      </c>
      <c r="B15" t="s">
        <v>0</v>
      </c>
      <c r="C15" s="11">
        <v>420.90600000000001</v>
      </c>
    </row>
    <row r="16" spans="1:3">
      <c r="A16">
        <v>1595790965</v>
      </c>
      <c r="B16" t="s">
        <v>1</v>
      </c>
      <c r="C16" s="11">
        <v>447.05599999999998</v>
      </c>
    </row>
    <row r="17" spans="1:3">
      <c r="A17">
        <v>1595790965</v>
      </c>
      <c r="B17" t="s">
        <v>3</v>
      </c>
      <c r="C17" s="11">
        <v>545.72</v>
      </c>
    </row>
    <row r="18" spans="1:3">
      <c r="A18">
        <v>1595791586</v>
      </c>
      <c r="B18" t="s">
        <v>0</v>
      </c>
      <c r="C18" s="11">
        <v>424.20800000000003</v>
      </c>
    </row>
    <row r="19" spans="1:3">
      <c r="A19">
        <v>1595791586</v>
      </c>
      <c r="B19" t="s">
        <v>1</v>
      </c>
      <c r="C19" s="11">
        <v>520.96</v>
      </c>
    </row>
    <row r="20" spans="1:3">
      <c r="A20">
        <v>1595791586</v>
      </c>
      <c r="B20" t="s">
        <v>2</v>
      </c>
      <c r="C20" s="11">
        <v>616.07600000000002</v>
      </c>
    </row>
    <row r="21" spans="1:3">
      <c r="A21">
        <v>1595791586</v>
      </c>
      <c r="B21" t="s">
        <v>3</v>
      </c>
      <c r="C21" s="11">
        <v>640.67399999999998</v>
      </c>
    </row>
    <row r="22" spans="1:3">
      <c r="A22">
        <v>1595792311</v>
      </c>
      <c r="B22" t="s">
        <v>3</v>
      </c>
      <c r="C22" s="11">
        <v>433.93</v>
      </c>
    </row>
    <row r="23" spans="1:3">
      <c r="A23">
        <v>1595792311</v>
      </c>
      <c r="B23" t="s">
        <v>0</v>
      </c>
      <c r="C23" s="11">
        <v>544.82399999999996</v>
      </c>
    </row>
    <row r="24" spans="1:3">
      <c r="A24">
        <v>1595792311</v>
      </c>
      <c r="B24" t="s">
        <v>2</v>
      </c>
      <c r="C24" s="11">
        <v>623.83600000000001</v>
      </c>
    </row>
    <row r="25" spans="1:3">
      <c r="A25">
        <v>1595792311</v>
      </c>
      <c r="B25" t="s">
        <v>1</v>
      </c>
      <c r="C25" s="11">
        <v>668.79200000000003</v>
      </c>
    </row>
    <row r="26" spans="1:3">
      <c r="A26">
        <v>1595792996</v>
      </c>
      <c r="B26" t="s">
        <v>0</v>
      </c>
      <c r="C26" s="11">
        <v>467.32</v>
      </c>
    </row>
    <row r="27" spans="1:3">
      <c r="A27">
        <v>1595792996</v>
      </c>
      <c r="B27" t="s">
        <v>2</v>
      </c>
      <c r="C27" s="11">
        <v>527.83600000000001</v>
      </c>
    </row>
    <row r="28" spans="1:3">
      <c r="A28">
        <v>1595792996</v>
      </c>
      <c r="B28" t="s">
        <v>3</v>
      </c>
      <c r="C28" s="11">
        <v>552.21199999999999</v>
      </c>
    </row>
    <row r="29" spans="1:3">
      <c r="A29">
        <v>1595792996</v>
      </c>
      <c r="B29" t="s">
        <v>1</v>
      </c>
      <c r="C29" s="11">
        <v>564.51199999999994</v>
      </c>
    </row>
    <row r="30" spans="1:3">
      <c r="A30">
        <v>1595794054</v>
      </c>
      <c r="B30" t="s">
        <v>2</v>
      </c>
      <c r="C30" s="11">
        <v>537.19600000000003</v>
      </c>
    </row>
    <row r="31" spans="1:3">
      <c r="A31">
        <v>1595794054</v>
      </c>
      <c r="B31" t="s">
        <v>0</v>
      </c>
      <c r="C31" s="11">
        <v>593.69399999999996</v>
      </c>
    </row>
    <row r="32" spans="1:3">
      <c r="A32">
        <v>1595794054</v>
      </c>
      <c r="B32" t="s">
        <v>1</v>
      </c>
      <c r="C32" s="11">
        <v>666.50599999999997</v>
      </c>
    </row>
    <row r="33" spans="1:3">
      <c r="A33">
        <v>1595794054</v>
      </c>
      <c r="B33" t="s">
        <v>3</v>
      </c>
      <c r="C33" s="11">
        <v>684.87800000000004</v>
      </c>
    </row>
    <row r="34" spans="1:3">
      <c r="A34">
        <v>1595795215</v>
      </c>
      <c r="B34" t="s">
        <v>2</v>
      </c>
      <c r="C34" s="11">
        <v>448.27800000000002</v>
      </c>
    </row>
    <row r="35" spans="1:3">
      <c r="A35">
        <v>1595795215</v>
      </c>
      <c r="B35" t="s">
        <v>0</v>
      </c>
      <c r="C35" s="11">
        <v>474.5</v>
      </c>
    </row>
    <row r="36" spans="1:3">
      <c r="A36">
        <v>1595795215</v>
      </c>
      <c r="B36" t="s">
        <v>1</v>
      </c>
      <c r="C36" s="11">
        <v>496.76400000000001</v>
      </c>
    </row>
    <row r="37" spans="1:3">
      <c r="A37">
        <v>1595795215</v>
      </c>
      <c r="B37" t="s">
        <v>3</v>
      </c>
      <c r="C37" s="11">
        <v>523.14</v>
      </c>
    </row>
    <row r="38" spans="1:3">
      <c r="A38">
        <v>1595795858</v>
      </c>
      <c r="B38" t="s">
        <v>0</v>
      </c>
      <c r="C38" s="11">
        <v>384.572</v>
      </c>
    </row>
    <row r="39" spans="1:3">
      <c r="A39">
        <v>1595795858</v>
      </c>
      <c r="B39" t="s">
        <v>3</v>
      </c>
      <c r="C39" s="11">
        <v>402.67599999999999</v>
      </c>
    </row>
    <row r="40" spans="1:3">
      <c r="A40">
        <v>1595795858</v>
      </c>
      <c r="B40" t="s">
        <v>1</v>
      </c>
      <c r="C40" s="11">
        <v>428.822</v>
      </c>
    </row>
    <row r="41" spans="1:3">
      <c r="A41">
        <v>1595795858</v>
      </c>
      <c r="B41" t="s">
        <v>2</v>
      </c>
      <c r="C41" s="11">
        <v>448.96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2" sqref="A12:B22"/>
    </sheetView>
  </sheetViews>
  <sheetFormatPr baseColWidth="10" defaultRowHeight="14" x14ac:dyDescent="0"/>
  <cols>
    <col min="1" max="1" width="11.1640625" customWidth="1"/>
    <col min="2" max="2" width="10.1640625" bestFit="1" customWidth="1"/>
  </cols>
  <sheetData>
    <row r="1" spans="1:2">
      <c r="A1" s="5" t="s">
        <v>8</v>
      </c>
      <c r="B1" s="5" t="s">
        <v>7</v>
      </c>
    </row>
    <row r="2" spans="1:2">
      <c r="A2">
        <v>1595788074</v>
      </c>
      <c r="B2" s="11">
        <v>155.3415</v>
      </c>
    </row>
    <row r="3" spans="1:2">
      <c r="A3">
        <v>1595789353</v>
      </c>
      <c r="B3" s="11">
        <v>258.27350000000001</v>
      </c>
    </row>
    <row r="4" spans="1:2">
      <c r="A4">
        <v>1595790436</v>
      </c>
      <c r="B4" s="11">
        <v>109.953</v>
      </c>
    </row>
    <row r="5" spans="1:2">
      <c r="A5">
        <v>1595790965</v>
      </c>
      <c r="B5" s="11">
        <v>136.43350000000001</v>
      </c>
    </row>
    <row r="6" spans="1:2">
      <c r="A6">
        <v>1595791586</v>
      </c>
      <c r="B6" s="11">
        <v>160.17400000000001</v>
      </c>
    </row>
    <row r="7" spans="1:2">
      <c r="A7">
        <v>1595792311</v>
      </c>
      <c r="B7" s="11">
        <v>167.20249999999999</v>
      </c>
    </row>
    <row r="8" spans="1:2">
      <c r="A8">
        <v>1595792996</v>
      </c>
      <c r="B8" s="11">
        <v>141.136</v>
      </c>
    </row>
    <row r="9" spans="1:2">
      <c r="A9">
        <v>1595794054</v>
      </c>
      <c r="B9" s="11">
        <v>171.22900000000001</v>
      </c>
    </row>
    <row r="10" spans="1:2">
      <c r="A10">
        <v>1595795215</v>
      </c>
      <c r="B10" s="11">
        <v>130.79949999999999</v>
      </c>
    </row>
    <row r="11" spans="1:2">
      <c r="A11">
        <v>1595795858</v>
      </c>
      <c r="B11" s="11">
        <v>112.2435</v>
      </c>
    </row>
    <row r="12" spans="1:2">
      <c r="B12" s="11"/>
    </row>
    <row r="13" spans="1:2">
      <c r="B13" s="11"/>
    </row>
    <row r="14" spans="1:2">
      <c r="B14" s="11"/>
    </row>
    <row r="15" spans="1:2">
      <c r="B15" s="11"/>
    </row>
    <row r="16" spans="1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  <row r="21" spans="2:2">
      <c r="B21" s="11"/>
    </row>
    <row r="22" spans="2:2">
      <c r="B22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2" sqref="A12:B22"/>
    </sheetView>
  </sheetViews>
  <sheetFormatPr baseColWidth="10" defaultRowHeight="14" x14ac:dyDescent="0"/>
  <cols>
    <col min="1" max="1" width="11.1640625" customWidth="1"/>
    <col min="2" max="2" width="8.1640625" customWidth="1"/>
  </cols>
  <sheetData>
    <row r="1" spans="1:2">
      <c r="A1" s="5" t="s">
        <v>8</v>
      </c>
      <c r="B1" s="5" t="s">
        <v>31</v>
      </c>
    </row>
    <row r="2" spans="1:2">
      <c r="A2">
        <v>1595788074</v>
      </c>
      <c r="B2" s="11">
        <v>621.36599999999999</v>
      </c>
    </row>
    <row r="3" spans="1:2">
      <c r="A3">
        <v>1595789353</v>
      </c>
      <c r="B3" s="11">
        <v>1033.0940000000001</v>
      </c>
    </row>
    <row r="4" spans="1:2">
      <c r="A4">
        <v>1595790436</v>
      </c>
      <c r="B4" s="11">
        <v>439.81200000000001</v>
      </c>
    </row>
    <row r="5" spans="1:2">
      <c r="A5">
        <v>1595790965</v>
      </c>
      <c r="B5" s="11">
        <v>545.73400000000004</v>
      </c>
    </row>
    <row r="6" spans="1:2">
      <c r="A6">
        <v>1595791586</v>
      </c>
      <c r="B6" s="11">
        <v>640.69600000000003</v>
      </c>
    </row>
    <row r="7" spans="1:2">
      <c r="A7">
        <v>1595792311</v>
      </c>
      <c r="B7" s="11">
        <v>668.81</v>
      </c>
    </row>
    <row r="8" spans="1:2">
      <c r="A8">
        <v>1595792996</v>
      </c>
      <c r="B8" s="11">
        <v>564.54399999999998</v>
      </c>
    </row>
    <row r="9" spans="1:2">
      <c r="A9">
        <v>1595794054</v>
      </c>
      <c r="B9" s="11">
        <v>684.91600000000005</v>
      </c>
    </row>
    <row r="10" spans="1:2">
      <c r="A10">
        <v>1595795215</v>
      </c>
      <c r="B10" s="11">
        <v>523.19799999999998</v>
      </c>
    </row>
    <row r="11" spans="1:2">
      <c r="A11">
        <v>1595795858</v>
      </c>
      <c r="B11" s="11">
        <v>448.97399999999999</v>
      </c>
    </row>
    <row r="12" spans="1:2">
      <c r="B12" s="11"/>
    </row>
    <row r="13" spans="1:2">
      <c r="B13" s="11"/>
    </row>
    <row r="14" spans="1:2">
      <c r="B14" s="11"/>
    </row>
    <row r="15" spans="1:2">
      <c r="B15" s="11"/>
    </row>
    <row r="16" spans="1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  <row r="21" spans="2:2">
      <c r="B21" s="11"/>
    </row>
    <row r="22" spans="2:2">
      <c r="B22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wptime</vt:lpstr>
      <vt:lpstr>wptime (2)</vt:lpstr>
      <vt:lpstr>wptime diagrams</vt:lpstr>
      <vt:lpstr>8 robots</vt:lpstr>
      <vt:lpstr>flowtime</vt:lpstr>
      <vt:lpstr>makespan</vt:lpstr>
      <vt:lpstr>avg_flowtime</vt:lpstr>
      <vt:lpstr>avg_makespan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Robert Krebs</cp:lastModifiedBy>
  <dcterms:created xsi:type="dcterms:W3CDTF">2020-05-24T10:17:27Z</dcterms:created>
  <dcterms:modified xsi:type="dcterms:W3CDTF">2020-09-21T11:07:28Z</dcterms:modified>
</cp:coreProperties>
</file>