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035" windowHeight="11580" firstSheet="1" activeTab="1"/>
  </bookViews>
  <sheets>
    <sheet name="__JChemStructureSheet" sheetId="4" state="hidden" r:id="rId1"/>
    <sheet name="HDAC6_ws" sheetId="1" r:id="rId2"/>
    <sheet name="HDAC6_ts" sheetId="2" r:id="rId3"/>
    <sheet name="Лист3" sheetId="3" r:id="rId4"/>
  </sheets>
  <calcPr calcId="145621"/>
</workbook>
</file>

<file path=xl/calcChain.xml><?xml version="1.0" encoding="utf-8"?>
<calcChain xmlns="http://schemas.openxmlformats.org/spreadsheetml/2006/main">
  <c r="A132" i="1" l="1"/>
  <c r="A130" i="1"/>
  <c r="A128" i="1"/>
  <c r="A126" i="1"/>
  <c r="A124" i="1"/>
  <c r="A122" i="1"/>
  <c r="A120" i="1"/>
  <c r="A118" i="1"/>
  <c r="A116" i="1"/>
  <c r="A114" i="1"/>
  <c r="A112" i="1"/>
  <c r="A110" i="1"/>
  <c r="A108" i="1"/>
  <c r="A131" i="1"/>
  <c r="A129" i="1"/>
  <c r="A127" i="1"/>
  <c r="A125" i="1"/>
  <c r="A123" i="1"/>
  <c r="A121" i="1"/>
  <c r="A119" i="1"/>
  <c r="A117" i="1"/>
  <c r="A115" i="1"/>
  <c r="A113" i="1"/>
  <c r="A111" i="1"/>
  <c r="A109" i="1"/>
  <c r="A107" i="1"/>
  <c r="A27" i="2"/>
  <c r="A25" i="2"/>
  <c r="A23" i="2"/>
  <c r="A21" i="2"/>
  <c r="A19" i="2"/>
  <c r="A17" i="2"/>
  <c r="A15" i="2"/>
  <c r="A13" i="2"/>
  <c r="A11" i="2"/>
  <c r="A9" i="2"/>
  <c r="A7" i="2"/>
  <c r="A5" i="2"/>
  <c r="A3" i="2"/>
  <c r="A26" i="2"/>
  <c r="A24" i="2"/>
  <c r="A22" i="2"/>
  <c r="A20" i="2"/>
  <c r="A18" i="2"/>
  <c r="A16" i="2"/>
  <c r="A14" i="2"/>
  <c r="A12" i="2"/>
  <c r="A10" i="2"/>
  <c r="A8" i="2"/>
  <c r="A6" i="2"/>
  <c r="A4" i="2"/>
  <c r="A2" i="2"/>
  <c r="A106" i="1"/>
  <c r="A104" i="1"/>
  <c r="A102" i="1"/>
  <c r="A100" i="1"/>
  <c r="A98" i="1"/>
  <c r="A96" i="1"/>
  <c r="A94" i="1"/>
  <c r="A92" i="1"/>
  <c r="A90" i="1"/>
  <c r="A88" i="1"/>
  <c r="A86" i="1"/>
  <c r="A84" i="1"/>
  <c r="A82" i="1"/>
  <c r="A80" i="1"/>
  <c r="A78" i="1"/>
  <c r="A76" i="1"/>
  <c r="A74" i="1"/>
  <c r="A72" i="1"/>
  <c r="A70" i="1"/>
  <c r="A68" i="1"/>
  <c r="A66" i="1"/>
  <c r="A64" i="1"/>
  <c r="A62" i="1"/>
  <c r="A60" i="1"/>
  <c r="A58" i="1"/>
  <c r="A56" i="1"/>
  <c r="A54" i="1"/>
  <c r="A52" i="1"/>
  <c r="A50" i="1"/>
  <c r="A48" i="1"/>
  <c r="A46" i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18" i="1"/>
  <c r="A16" i="1"/>
  <c r="A14" i="1"/>
  <c r="A12" i="1"/>
  <c r="A10" i="1"/>
  <c r="A8" i="1"/>
  <c r="A6" i="1"/>
  <c r="A4" i="1"/>
  <c r="A105" i="1"/>
  <c r="A103" i="1"/>
  <c r="A101" i="1"/>
  <c r="A99" i="1"/>
  <c r="A97" i="1"/>
  <c r="A95" i="1"/>
  <c r="A93" i="1"/>
  <c r="A91" i="1"/>
  <c r="A89" i="1"/>
  <c r="A87" i="1"/>
  <c r="A85" i="1"/>
  <c r="A83" i="1"/>
  <c r="A81" i="1"/>
  <c r="A79" i="1"/>
  <c r="A77" i="1"/>
  <c r="A75" i="1"/>
  <c r="A73" i="1"/>
  <c r="A71" i="1"/>
  <c r="A69" i="1"/>
  <c r="A67" i="1"/>
  <c r="A65" i="1"/>
  <c r="A63" i="1"/>
  <c r="A61" i="1"/>
  <c r="A59" i="1"/>
  <c r="A57" i="1"/>
  <c r="A55" i="1"/>
  <c r="A53" i="1"/>
  <c r="A51" i="1"/>
  <c r="A49" i="1"/>
  <c r="A47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A17" i="1"/>
  <c r="A15" i="1"/>
  <c r="A13" i="1"/>
  <c r="A11" i="1"/>
  <c r="A9" i="1"/>
  <c r="A7" i="1"/>
  <c r="A5" i="1"/>
  <c r="A3" i="1"/>
  <c r="A2" i="1"/>
</calcChain>
</file>

<file path=xl/sharedStrings.xml><?xml version="1.0" encoding="utf-8"?>
<sst xmlns="http://schemas.openxmlformats.org/spreadsheetml/2006/main" count="707" uniqueCount="495">
  <si>
    <t>Hash</t>
  </si>
  <si>
    <t>StructureStringLength</t>
  </si>
  <si>
    <t>StructureStringFormat</t>
  </si>
  <si>
    <t>StructureString</t>
  </si>
  <si>
    <t>09445F87C54C87E9577B1D8E4130A634</t>
  </si>
  <si>
    <t>sdf</t>
  </si>
  <si>
    <t>JChemExcelIhAAAB+LCAAAAAAABACtlk1ypDAMhfecwhcYlyTLf+vJVM0myS4HyWLOP89AGmh5EexQVFf3A77205NtFudeP/9xjMwkEkSYpcqLexzL4lTb6eh0Hket1X0IES348Yt8jnW9HnyQWNs38rhK7re7IvrnTiHVuFFyKDpLUR9TGKPgiZRq3Sg1Dzo6UaIvRNN1SV744uj9+2Nhj5Jql/I2QsmerhndGMtRl4l+OVHExx+orngqg113qssMBc/W0nc0lDR7GZ4Bx1jIlzhY3QuFhpN+OEJaoaQ0S0FdmM+UGzPg4QiUJMqTvfszlKnqninDScMHZ97XXVIKJ8rfOxTNYZ+N9bpK3aCgSzTtlMQ8TPna1dTztS63KBrzSoleci5DlNOcNrvaDcoxG81+NETJ8DZKORyZ3f5WdUuSuPFqoTxKkVh4XzHr1sX3HWEeMdFGiSXxGEV82fverN4jFLti3soolbRSxAdgZseCzgmjY8GOuM1kOKpUx5J2Lek8SzneGaYcMd4UZLa6p7FMJI1nOerea4Xz0OqNhpf186KGL1WfVF0vXO6FFC0BUrL3Qs32XkjFqrU7huqYDBcSsyE01XqDxMESoKq9V11bV/RJja69hzyryXG2anZsvUHi2lOFrJqdsOFCErH/pj0VRAm2vlCt46Z20hQnqdcl0kkTY+ikCRfWMWIP1jEyDp002YVOmlCtt6Z20owuWG/ILVhviCdYb03tpAnVekOUar011XprqvWGjNV6Q8BqvL069+ftZfkPXnJ3xSIQAAA=</t>
  </si>
  <si>
    <t>3F11E2666B2F50B83B5CE4670C81C5E6</t>
  </si>
  <si>
    <t>JChemExcelJg4AAB+LCAAAAAAABACllktu3DAMhvdzCl4gAh+iRK2bAN0kXRToQbro+UtZTfygF5XG8ELz2f7Bn6SoeQC8//5DqkTILMxE3PgVvq7HA8QgI8Dx3q/WGvxiRHz0XzlVIx6rTJj7CpM/RfgBZ4n7+6IiSU2PKt9mVLAUGypUuT2rwklyXVSRJMrSV5SarDo6qtA5uxMqnIpUG9+WturIfbA8HctRZT0vHoFYHd6orcbi2VCxoae82i97LJhMVQ8qHzOxmMm/GmHFYyw/Z2Lx1u3ZeMFElmltN/oXrfFYCautqhQ2G7FUkqPKXHZty8YLeSxlsUboXaebivcLka6qkDfbUGETXFLxbGQRGo5KaWuOen19ZI6Vmcqzk+GZWacpN61jXl3m7sQOKIn9RBoqlzNgouv2iRlUvv+/yn4ehSk1pfJ5koS5O6HyVaNec660prLPF06tKi6pbF33mZfLxJyIxXNqw5Hvbj317pRKroZjN1bOZdmRlE1FvFp1UYUSZ8Sx8rG71i99Tsq2A3zFlfnJfom7cUJl39NhMkyoFJ+7ozLrsXjD83afqGzIn+ULzfFdR7q9e6KOyvHzQR3VSB1ZpI5apA0IA3VEFClB301R94Y6IgkuHFF03Kne0hIVClB07IiiY0cUHTvi6NgR3zgud9Rzxjd50FvKwDEPjjjHGju9qXwGjnnwynONtAJbzJl7a5ES9P8EV1qhn/ZXaiAcaQO58YYg0ZunUaI3T5hEb54did48YRK8vQO8fbw+/gIdClFmJg4AAA==</t>
  </si>
  <si>
    <t>4CFA869F3AE390132EBF68FAAC9E6F27</t>
  </si>
  <si>
    <t>JChemExcelQhQAAB+LCAAAAAAABAClVzuW2zAM7H0KXmD58CdZZ5OXZjddDpIi5w9oKWtLYGGRfiqksTxvhhiC8C2ljz9/URURiJgIkRq9p6/P7ZZUk5aU4Ol6fFpr6TcBwK0/SVZs5jdvkktp1DHI/i2kX+lIMb5OLJoN5Jnl2+ssnCsodhbLgFZmWaBBWdVCmYvRqhbMZrisBXKTwqtaIHta6qKWN8hSN0cLWg4sVfCZ5fXUvWH20NHQ0ecVloZgq46eWU6OLrBQNtp2QMmkszXizNyWtTyzzK+LZFCB1dSJd4ay76PGrc6xaGZtOwvTwdGFvFjGCnvqxHvvnBbzjql15zOzOZbiNbK9M5DS5LqUbAXrdgdg+sTy4wpLJdzXRavKrBapup9HlWezW3IrsLOgCc85Mu/e2270s1FU57RI79603RnSZJdyHwK8a6k8md1Hf1k5j9RPEhmf069rcZYmdTwzXJg8OAtL27SUrdP8Z/n5OouvbrkndonFtRi0PbtWJlkoFwJZZwHQ5XVxLXLvB4sswASrjjBTQ11lgazl/tslR5i9NS2vC3jueXVdfJZCLqvr8jRLhf8BUyxhfrnA8uhSNcO0lsfksaLFu/emoFdaDr3uAov3SYZ9N1aezIuvhsnXv4mCNquFaZvrOLeGdbVGC3k5nCSnSfUCSz+nt30UzqOXWVwE3a8D6s98/+6AOiQRdUgj6pBF1KESUYdqRB1qEW0JIep1FMO7DvW57IxSws3IAeWEElFJvfOeUU09g2fUEkZvDvWknd+tCVtEW+qnxYnBIcLwrkN9ojqjlCjWraPRm0MUvTlEsW4dLfFdGKHdRXTsEA0clyFqqaf6jNII9SRwrLxDHCvv+eVhqnmYah6k2tFBqjXxINWODlLt3gaptiSx8r4vJHrr6MBbTTLw5mj05vtCojffARK9+Q6QQao1SfTmqZbozZOqg1RL0ujN46TRm5ddozevsUZvXnYN3j5S+v75fvsH4YCHo0IUAAA=</t>
  </si>
  <si>
    <t>976FEDD8D66C78EF65183BE3382C0A73</t>
  </si>
  <si>
    <t>JChemExcelIhcAAB+LCAAAAAAABAClWL3SGykQzPUUvMBHMb9AfL6qS2xnfpAL7vmvV6wtaYdAAtUGUgt1TQ89w6BbSt///Y/MiAqzMBNx52/pz+t2Sy7JLaXy9Dxevff0i0spt+OTZqNe8eZLc639vrJkfFvSz/RKMX8uLJa96DPLX++zSG7F5GDxXOhQsMZSemm7sXCW6tuxUHan7VhK7lp1N5aS4Za+GctXydrIN2N5YWlKzyzvu+6LMnUvU0U/PmHpVGxX0TPLRdEHLJyd7a6oZrbVPZIs0rdjeWZZz4tmlPS26xSdofpg6SOqBRbLYv1kEXZd84tnaoUGixLXtVgcHdPqyef3TrPAUrFHToOFjX2VxSvV8a4U5zWWlrUznyydF2u65oYTbWTXmtGqIm1mp3OEdJWl16KDhXzVu8iuaB8VpVRkLS+Ok2R0BpzTaot7pMdJQuOdE/W1CkA2tPAZSxNbY3n0up2z0XCqKU+71PuxgKVrm88vH0xB2F8ZijxXk+fO8M/7LMhuNdtlQSxOp1+a+yIL58rF9lnQVWhXEWJR932WIky7iihzH/PLDkvJVut2XigL1e28FPheeFMR5jqSqrssj7ku3EmWWMIs9QHLo0u1XJZjeUxBO7Gge9f+2y/60us+YEGflHJOHk2krbHUDKudihq/nGofxdKltcEir6f9BywNefldRzp2a4nFlc7pEPOQrrJU5fu9EbfZyovZRSw+Zgac06UvZ7eR6ohFWBez6/jtuAdI7p0WXfeoo42afjntLzebD1iOWUpOv1xmhrdZ8HO+Py8oPsv9uxcUkEYUkEUUkEcUUI0ooBZRQD2iPR3TwDVeoBTWAiKOKCcaQl5QSUelXFFNx95cUUtHfV1RTxS1ATr+N7mubemYWa9oT1wCA6DjnL+sBXTcUa4oJ477Bojjvh1rozZAHLUB4qgNEMd9O9ZGbYeKqWIpAQUkUTEyOUM9ScwD9niCwjUSswNIJq4GOnE10ImrNcnE1UAnrrYkE1db0rjzqBaNrj7Q6GrUkE4qFuhEW0s60QY0akMN6cTVkjRqQ7Vo1IZqsagNFWBRG1xtURv8a1NX28TVmixqg6staoN/bepqm7ga8UZtsLRHbbCeR23wmUdtsJ4Hbd9T+vvHt9v/Kb4vqiIXAAA=</t>
  </si>
  <si>
    <t>C7488F0A46CD62BC3B9F299B214C8168</t>
  </si>
  <si>
    <t>JChemExcel+hQAAB+LCAAAAAAABACtWMuSGjEMvPMV+gFclmT5cc5uVS67ueVDcsj3pz3AAiNXirGXoihorEYtta0ZTkQff/6yGXMUURFmafJGX4/TiayQNaL48Lw/Wmv0W2KMJ3w4c8haSn9ngUuufUUM+DbSJz1TjJ9XFjbpsecULLb0wPLjCEuqtceeNRSzMssSo15ZYq0yxxIDV2kXFi7JplgQoVF69c+CupQ4Vd0ekbZYaCsic9VFROFNB1hEy7SiG0sMiWWaZYsYvZtkqWLTLFdFtFIXeFdqW81FAqfNuz6XA36RUK18Qy53ll2Pfr3OosGKjBUdyCUFqbezaV6RIYJ1NReDX2w5lxwSjobVXAr8kspqLgWdbt+Qy41FQsxPJ8MBv1T4RceKDuyABr9UHio6kMvjnp4/pTho5W2SuNP7gCJMWLnMgLVJgjmdaZtqTeZno6r0fdSnfbM8xyIh2ZYBrjxii48sP19n4T5hryxNo82xCFhqvdQl56frl2O5aLv2SDVNKsI80pIvfCmXSUX/mdMzLH4fvc7yMGHdyXCA5T4bV1jg+7TtAChqJZVZFonC6yyN880ltdQ5lhSyFV5lsaCFl+uCXJTjKgtySWarijJic1xnqTHaqiLkkuNyXXIo9zuRaUUlGH/N1WmWxzm9m42vs3CPkOsO2E37mZNh5axDRCva9xGmWsRl1SwL7j6v80hT0xkWJCHb6xMKCGxph16gPYrP5lFA2fMCKn4toOpRQM0zNOp7frcWELNHmVg8KsReGyBO7tcAsXnUqJ9e4tHi1xbi6tFK7LUB6vfvOxRQP/33KJP4vgHq10p7VKlfCYpHvTZA4vuG6sigb22IVhLfTUD9H4792jxEjdT3GJD6HkPVCGXSgauB+urA1eo7D0b11YFTdVAdZDboPH5t0HnkO+h8ouQ7D+8k3/mOem1wVPLaOjpwdaM0cDVQrw3uS15bR702eDJ5bUBt4GohG7ga6MDVRjZwdSbz2mBI89rgHfPaYBxz2j6I3j/fTv8AeandB/oUAAA=</t>
  </si>
  <si>
    <t>A3ACCECF06ABE6683D85F4B786623958</t>
  </si>
  <si>
    <t>JChemExcelTBEAAB+LCAAAAAAABAClV0uS2yAU3PsUXCDU+8GDdSZV2cxkl4NkkfOnGZSRLVjY4FK5pLZod79+gHQL4f3PX06JmURUhFmqvIWvz+0WzIOVEOjuOD+11vBbiOiGi28cOUlpOMcsNbUziviVwkd4pJgfnywUc/baxkqUmusdy/fnWRgj1NpYjZQor7FQTFxSZ3EutMSCEUpCnSUrl1WWrJ56XYoXXmPhaKn7kOiV16qLscR0ODKUd5XFYenIKFdbY4ECL3KclVVHJ4shrYeu+/U8i0WuMnf0/AwASyXnXUcJc5DzbnVzVM3bWrzNwbSrxdEviXa1FCRdt7VUJG3bWk6Wna6r6JdiU0fPdx1jfRGpU0cvaJGY/f8qJVbqkhasUsXpYCF3W9NCbT/KhxYmX8oIO0l11a7KOd2z/HyehWJhlz62eCprLKiL6JERa15kgYJk3LvOnNccYYSX3rGGfbrKGgscad9hwcIPXfcCy7nutq4zW2NJUY5ea1pWHVlM+lWXZRZoSazdkeLJbJWlHnv8DkuOTln3HdXc+36HJcdcaLsuHk2o7LIUzMG0XRePWm27LtBCfeyeo2LVd1nO/WhjNjJDgc93tZdWKSv9ua49+TqtsGCplM/vBxQQsrcL2qErius0ooDyiALy8d8AlfFeQHVEKzbzgQEQdyNXdPQGqK09V1QD24ha4DSiKbRnzyuaA4/eALV3oitaQlu5rmgN7U3q6gIoD/cCkkluuHfMDZBMcvMpmoNM0pQpCg1jHRo6yRgaxjqAUcY6oHd0zBj9oGMdkKZOMtag04x1mrFOMgY6yRjKJhkDnWScg04yzsEm/evBJt6ATryVYBNvQEdv6BIbvaFxbPSGgG3w9h7Cj4+32z/yt+3OTBEAAA==</t>
  </si>
  <si>
    <t>02C7B4317A4389A57B50563E476335AF</t>
  </si>
  <si>
    <t>JChemExcellhYAAB+LCAAAAAAABAClV0GyWzkI3PsUukBUAgGS1kmqsklmNweZxZw/LUs/sY0W3zyXF3b7uYtGNKBbSj//+59UiQpzZSbiwd/Sn9ftloySaUrl4f33NcZI/3Ip5Ta/tVxJaH6yLG3w/FQyfi3pn/RMcX6/sGg2lUeWr59nsaxj2GJhoRZj0dy78tVYNFMr7WoskkXtciw1tx3BlVhqLtzqMZZfn2fhDJJ9RpW6xWKh3Jg2y6hRRSWPQrvquqhGWdTWfzWXQT3E8qVkVi2bpWgsL2BpFfZcZ9RqibEQFBVZLNrtUdHnT/oL5yJaly85Wrtg6aZ9sZD1oKKaudCuXSGpMRaBA9b5ona5U5RFi203jhGsOrBQI155aTKC2a256upSlntVibIU0ns2GuplPOblrXqhIbZYrGnwjCh3XRH0LDzCDih19aaelTSYXXQGrW0p6tLCnaH3db4N/UWCVYeOWcaOpZQ2orFIke1pYQv3XSHbtavYPmIsqJf6sXmYWHgeIaVlK2rSYiwdnaGfN4+3WJqsnu0m7Bu7FLotj7uTZ6eRR0//eIdl2Jok11gw1WR9qoOCLJhCJOMqi+ReyuW8IBYpl/OCWNj0uqLSrVxlwQxopNcV4R5RrrLA0xixm4WefPQGC7q3lq1IOBjL7N7jg4WVRowF82jorpdeK8VYODeyXbtNLBiLYNq3Dwe0aF7m7tP2nWSUUaOxmNreGTANLJqXKnKvuoHZaOGTbqVuFrYeyy7+wbZ25YY7yYoqUi/MsvddkIQVFes7FupBlumjvu5qmAbjaX95g+XvbJR50kFPD9yE275lvUzYT7Og3Pj+fkLxvd5/e0IBiUcBqUcBmUcBNY8C6h4FNO7sT+hIczN5QQHNO+sLA6B5G3h9lhNVj9Y0Z8UrKom8NkDktQGaJ/DK0NK8Hb2iPZHXBoi9NkCz+7+ilPigrZ1QQOwVA2KvGBCrRzWxedQSe8WA2CsGxAfFdkJnDIdnJVWfHUDVZwcnf0LxrM8OoOqzg+o7oXjWOwBQPTigpnpwANCDA8BwcADQcXLW7KMH1DsAfpsb8wE9uLslObgb6EHbSHJwACfx2uAs8drgIfHa4Av12uAL9drgC/Xa4Av12lC/6rWhftVrQ/2q14b6Va8N1adeG0pPvTZUiXltKBxz2n6m9P3Xt9tvhIAy/5YWAAA=</t>
  </si>
  <si>
    <t>4556CB193AF226C5F69487F488973C98</t>
  </si>
  <si>
    <t>JChemExcelVhUAAB+LCAAAAAAABAClVzmS2zAQzPUKfGBRgzlwxF67nKyd+SEO/H43RO5K5CAQARUDskV1TWN6Dt1C+Pj7L5mlRMzCnBI3fg9fn9stWA2ZQni+Hp/WWvjDRHTrTxottYybN42lNO4YRXxL4Xc4UoyvE4vFTPrM8u11FomVLHWWHCnlMstCjcpqLBylZF6NJcWc03IsFJsWWY2FItxSF2N5o6h1U7QQy4Glanpmed11bynCdDxU9OsKS0uUVxU9s5wUXWDhmHmrgBLZZnMkUaQtx/LMMn8uGsmUVl2n6Axlr6Mmrc6xWBRrO4vwQdEFv+SYKu2uU/TeuVgyOqbVnS/nPMdSkKO8dwY2njyXEiunXZFV0zmWGrN+9bqSJhW1qJnTxlKsPCv6cSUWs7sOnIu2O98US+HSdv9h3s6xFPQ62ydsldlqzJgkW2fAnFaz2TrCJOHtLiee7Jgak5LssVSZrKNHr1uZjYappuOd4fVYwNK0jveXC1uQRBVtWyxl63qfLD9fZ8Hplk/vzrMglkyf3s1lkoVRAaTrLES2fC6IRbOts5AwrSpKkVuyVRaKVu6/XVKUIprK8rkQfC9pURH2uiRl9Vye9jr3n2SKxe1SF1geXapGmo7lsQWtxILuvUXQM62HXneBBX1SaK/GKpN+gQ7M+LrdEWWbZWmFdr+krDKrSHjbVCW2luocyyPTC647zKPT7n2BpU97oTCaai+zIAi+XwcUz3L/7oACUo8CMo8Cyh4FVDwKqHoUUPNoC4l8vECTexdQ31fPKIe0CTmgEpJ6VEPv32fUQt9bz2gOyWsD1J12freG1DzaQp85JwZAfTM9vQuo72VnlAN7bYDY5w0Q+7x11Oeto15b5/XaALHX1lUMFXf/nlBA4hXjJEdoDuLPATkeoHCNeFcDkoGrgQ5cDXTgag0ycDXQgastyMDVFtRnHtWi3tUd9a5GDemgYoEOtNWgA21AvTbUkA5cLUG9NlSLem2oFvPaUAHmtcHV5rXB1ea1wWc2cHUL5rXBDOa1IfPmtcEM5rR9hPD91/vtP43L1CRWFQAA</t>
  </si>
  <si>
    <t>28395279E4787486DBF0D6C8F3942B1C</t>
  </si>
  <si>
    <t>JChemExcelTBEAAB+LCAAAAAAABAClVstu2zAQvPsr+AMl9kUu99wU6CXpoUA/pId+f0eSkzgiDxZpCIY9lkYzO6td31J6/fuPS2EmERVhlpCX9PG63ZJ5spYSPRyfr4hIf4SIbts3yaWx48M3zVyCN4wyfqX0lr5SjI87C0VtG4tki53vneX78yycxaseLMU95lgoe7BtLJyDqcxqYXE6WLjs3qZYwvyuhZzqHItkabproaxcJ+vCufl7NTR8WouJlIOPmB6T/v08C3rNqxzXVi88p0Vzi0MBtLQvji70ruVKZVnLBwsyYovHjH49z1KQb9ShowtaaiY1XnVUs1tb1uLZ6t67S1oa+sXLqpaGfpFlLYGk67KWR5ZgeWR5vl8YT7JQDB09/wQwfGixoaMLvavYAUTvT8DBN7NJTOU+MV0bTU9M2+cLthqq+zi9f15xZFixBwu5xBwLYQdQO1gU43uKBTUl2bfzttWi+qyWanLPyFrYHAu6pNA9GWs6Xd3P6X16Ai6wlFzbMW2x38QmMzJkFLbKAi11r8aWVhWeY6noOrNVFs/Mra06qlm96SqLYzLIcl08N1VdZWm5mC/XBVrIl+sCLXL8915xFFmqyCLL5ybp/79cYMHM/rj2tI8uTQYp+7TFrKuFp+YLbi37+xcUEFKzE3pAZxTfS48Cqj0KyPu7AWr9uYCiRwMRdCgg5o4XEPfeALHuDs+o9eda4tKjJW3b6YzWxL03QFsuZ7Qljh6NtO2cEwpIuNO7ob03QKI9L84d5OZDtCYZpClDlJP0ddjQQcaapK8DGKWvA3pH+zqgH3SYsQ4ytqSDOgAdZIy7DTPWYcY6yBjoIGNPOsjYk/Xe0A828AZ04C2SDbwB7b2hH6z3hhax3hsCts7ba0o/3l5u/wH6PQTnTBEAAA==</t>
  </si>
  <si>
    <t>0DB11AAFDEB1B2FE01B1E0B15146DAF9</t>
  </si>
  <si>
    <t>JChemExcellBAAAB+LCAAAAAAABAClVkmO2zAQvPsV/ICJXrmcMwFymckhQB6SQ96fkuRJZDcD2KSgg1SWC11dxSYvKb3/+s3uzCSiIszS5S39vS6XZJ6spESn+9/Ve08/hYgu25vm3mvHw5Vzc6obRhm/Uvqe7inG9wOL5FL9zPLlFRZpahuLZmpN5lgke2nLtWzdsOVaOLMRrdZC2cR9sZYrobt9tRakhGjZozuWznpmeT51YKn8n9R9PM8i2VSWFSF13MpNEbXJWjSr+M5iqIUma9FcCvPB0lT7LAvXslVw9ezEOsuCQdW2p5IRYppjsawqerCo8WRf0A2uN0WlaptlscY3j7oQz/YFBfDN8+KTtcCjVvjIX3U5p+7H8/PFsI6O7oYV8Hx2k2NKlTZcjS/sJLLNg1tf2jH1Plm+vbKTFNe6yoJatMsxabq2aRbu+zxYYmGkzmRdkYgt94Wxpmm5L5Rr6ct9wT/cl/uCWvq+BhdZqO1zckUR9uniy6k77Y3hXPcCi2T1fSVjYho7z7Fgqkjpx/TuIpOKDLta3T2qmbr1ORZMfq03RbXsZ7OpWnopfjzJ/dx9icX988wgCOBc6s7T++Es9QJLwUmVx3vA0yyIh+z3HYp33X+7QwFZRAF5RAGViAKqEQXUIgqoR7QnplgvUA7fAtpOHY+oJD6E3KGa2CJqiaM2QNtZ4vHbkrhGtKbtJPWItsQ9oj0JRdSHqCXhgAISid/KCEUPJXoMSAYeAx14DHTgMSobeAx04DG0DTz2pDTKjkaPNzR6jETpIL9AB9pa0oE2oFEbEqVRG5zXqA3Oa9QG5y1qg/MWtcF2i9rgsQ19s6gNVlrQ9p7S14+3yx/rgH0UlBAAAA==</t>
  </si>
  <si>
    <t>436B0C8C77B7A95758EF7214405058CC</t>
  </si>
  <si>
    <t>JChemExcelQhQAAB+LCAAAAAAABAClVzmS2zAQzPUKfGBRc+KIvVvlZNeZH+LA73dTpFcSB4EEqBhQLarVPWjMQJeUPv/8ZXdmElERZunynr5fl0tyT15Torvr9uq9p99CRJftnWXnXnDzZrnWLhtGGZ9S+pUeKcbXicVzIbtn+fE8i+ZGzhtLycSlzrJQp7qqRbLWIqtaOJfCy1ood6u6qoUy0tIWtbxRtrY7WtDywNKM71meT90bZ4ROho6+XmHpTGXV0T3LydELLJKL7DugZvHZNdKs2pe13LPM18UyudHqGhk6Qz32Udfe5rR4Vu8Hi8qso5K50ZE6Q++dZXH2dvCVUuZYKtaoHJ1BXCbrUnMTPhx5c5tlsebHJGk6m7qCjrnvAMwjwyCbTB06pux3hWU6dWykh5amdY7ltqdXZoCje9t4Nj6vBSzd2nhOvzDtNZta37XUfXf/Z/n5PAuqW69ZW2KBlkL9SF2pkyySq5CtsxD5cl2gxYqvs5AKrTriLJ19lYWy1+t3lxxxRlNZrgsh97paF5xfWOtqXe7OL+HsPcUSzgwvsNy6VMs0reU27Ve0oHvvCraVtode9wIL+qTSsRubTuYFPkrltt8RFZ9jabnY9/+AymVWS690TFguprN1UdnPdZp75zbHcsvLQnYfptrppPoCy3Zm2Pd0mI1Ps0CEXK8HFO/1+tkDCsgiCsgjCqhEFFCNKKAWUUA9oj0xRb1AOTwLaDvdnVFJvBt5QDWxRdTSNgXOqKctyWe0JI7eAG1JOz/bEveI9rRNrhMDIOHwLKDtdHdGJUn0BkiiN0ASvW2/NnAMZdExIKnx2TpE8eygDjJCsboSVx6QxuogkxpXfkPjyuN3dJBqoINUe9JhqnWYah2kGugg1TXpINU12cBbSzbwBnSQak4WvSHVFr0h1Ra9IdUWvSGpFr0hfRa9IX02WDdNPki1JY/eED2P3hARj96QB4/eEBEP3j5T+vh6v/wDBO8w+0IUAAA=</t>
  </si>
  <si>
    <t>EE7C8D2A3F8656C6D1063C0D5B78468F</t>
  </si>
  <si>
    <t>JChemExcelEBUAAB+LCAAAAAAABAClVzt2GzEM7HUKXsB8+PJTx8lLY6fLKVKlyPkzFNeJJLCwuHpbrEbaEQYYANQlpbfff9idmURUhFm6vKZ/r8sleU2FUrq9/r967+mnENFlvKuZqzFuXiQ38TIwyviU0o90T7G+Hlg0F6dbli+fZynZvI9nXyxTUd5j8VzNT8fimZTq2VgsKxc5GwueJT4dC+rbqp6NRVBpactY3p9hoVaOSremm7Fwljr9gmq5b+aFcjejydKotd1YTFofLHBxvdZ8i4W62mCpWaT3XUVSpU8W+G8vLy94osjVdQ13/TYvn680WFBfnizsu7Fw1tJ4KrLWyl4syK6KzxpVtb3sgsUx7CYLlep7sUhWrYdf2LXuxSK5VD0UdbpGtcGi2boesfS+2Y1g6fWjA1Q2O2DMJlOd3ehVfI/FMkuTedfpfjL8eiK7Teasc7iu6G6N7Ji7BtfJbXa/PdNHwkIzuwWEu5OBZfoFs6477bK0UnkqUqO9bhwTk/uxp6ts9hFOHm3Og1P7qGHDKqXVbnziFIR50LrNWBrRbTd+f4alzcl/koXZbfqvs26yeNZ6nZOnWCyXQqfzgh4kOp0XxNKKn1WEWYej6nkWUfazisbcnZPhHIt4PZ0XGbuRzrOU/nGuM737T/IUi1g/9rR2oj0WbPvartMbk6ZX3WLBmUG4HWepTr3usnDjPvOirG2PBSf41nwq8mqbLDqm1MFSbTcv2Ig4cMwaGcueX7AbtbDNvIjUTb/cbhLc8R5LR2Xq0dMP++jTLHhIrtcdivd6/ewOBWQRBeQRBVQiCqhGFFCLKKAe0Z6Yrr95iwJijignlsAAiDV+V9Oo6iNqaczMR9QTl4iWNP43P6I1cYtoS6O3HtGexmx9iBeQcEQ5iQQGQBK1AZKoDZBEbYAk1m2gUduIYYHWJLGaQ9tCsa9QQLqosSxRThorD0hjduCdFQre6HVAuvA60IXXgS68bkkXXge68LonXXjdk0U/oIcs+mGg0evoLFv0MdCFtpZsoQ1o1IZ+s6gNPWSLyluyqA194Uuv+8Lrkjxqg6s9aoOrPWqDcTxqQ409akPZPWh7S+nr++vlL1WhIsgQFQAA</t>
  </si>
  <si>
    <t>C3842A6109C4E353ABC5ED34C9E71A86</t>
  </si>
  <si>
    <t>JChemExcellg8AAB+LCAAAAAAABACll02O2zAMhfc5hS4wAn/1s+4U6GamiwI9SBc9f5+tpHFML8ZyYAT2C/SZfKQo5JbSx5+/7M5MIirCLF3e0//P7ZZMkllKtLmen957+i1EdFueKBsXxs2b505choZfKX1Lr4jja6G8UWYtNCjSmm8oP79MwQrmvlIsO2mbjcVU14w0t07TFK7tTmFaHTpPwYoCOxaK5K425y5WtKZ3CjvRhvLr6xTOpTQbFCPrszWi3mWhMNx1mqMw+qXVQdHitqF8nnLXhy+467XPufuMBWuVfJbSRXVQpL1kdIIiuWi9dyxLnew6zepyORbLhIa5GotlbCO5Gotn616vxrKldJct5UTvliyYvIcZnejdgn55zINdRidieVYaXcx0tetAcZHpffTYAVdiwdpGfcxdt1pnJ2YXXymWVVeH5s6AXmm5K9lct9P7x6lYyjhJSna2OkfhTDLmrmdFG09RUBmx9fx4W3b3iy8nKJSrjh2Ak6QrzVK4PibDbnqfcvd+NuKuuvEcZTt3d5PhBGU7Ma9QHhMz7KMTlOeUukKp8KXz4ayb8SXOl5kaoevUZvsFU6oNCmZnLTJLsdpo7KNuc77AVlm/X1RIGlVItl4vKp49qpBKVCHVyIXU1nfu1X6kMgUCJObwNkhLB+9VSaxR1cQxN0gcc8Pfk0V9eeFQa4gXErcYb0scc4MqMTdIyx7eEzxJzA2SxNwgyUFuxyodqaibRB8gyUGN9VDlJAeVhxrdWdQeVUsa3UGf6YE7nDR2NSqvsatRY7WolqQe1ZqW8zdWSGNuKJrG3FAhjbmhQnZQeU8Wc4O5FnL7SOn75/vtH0ZbytKWDwAA</t>
  </si>
  <si>
    <t>FCFF8B2C7BCD30439F600DC1E6C354F2</t>
  </si>
  <si>
    <t>JChemExcellhYAAB+LCAAAAAAABAClWLuS2zAM7P0V/IFwiBcfdS4zae7S5UNS5PuzkujLWWBhQx4X8trawQJYEPItpfc/f8mMqDALMxEPfkufr9stVUrVUipf3v9fY4z0m0spN3wgygqGDceVSduuSsa3Jf1KjxTr94ml5Mr9K8v351lKbqXW416myiGWNPIYfDUWsHBr7WosPVsVvhpLy1375VhaJlFZxvLxPEvN0su9RkOCsVju3O24d5QqUZZS+qx050IxFs218YwF7acxFsndGJ/SN9xLsFiQRWq79662GmVphdv0dKFgdgW9djiAkZdov3CW0eSIZfTPPL8YyxYBTUXMvUdZTO/zxWo0L4y87LMOlabBQRZCXnYfgYVbD1Z6c4/Nykjvwa5DTpX4uCKN1gjT2+qsdKdSYv1CuQwas1pVghMT7il1zC4WCk4GZHdmQ9C7Guw6yq1KOSZNaVRiLOg6bVORFgn2CzxIR8cy5kt0Smk2JHXOl96C/VK3risHS+XyNbsv9EvLRftkUR0cYiHG2WhTx+mEfYml273vTyfsC7sUnCy7jzAZjB/65efzLPBR2x1wiQWxVNY5r2qNsWCXqnx4+gpLx6xrelHRFsvho0ssiEXErivC+XE5Ly1r23epi4pQonKVBZ7G+J4sJD3GYpnsXulaHqb3CyyCCOrMS2tiMRZ4uvM8G4UsmBfEYjLnLug0ylIQwqGIsBBFFfGxkX3DjCAO1gj32p6NjUWYYyy4A2vzcSWFa4hl26BI5jlNOASisagdGzeeCCyqCJvqOJ5sFJXWFmORbePW40r7CNYIEVifG/x9w3v9DPg8G3c39lgsBAdUXZ+wT7Og4Xl/P6D4LPt3Dygg9Sgg8yig6lFAzaOAukcBjZ39AR1pm6MnFNA20U4MgLb6nH/LicSjkkg9qmmbDWfUEnltgMhrA0TdM/REXhsg9toAbf+8nFFK7LUB4oW2vkIBsVcMiL1iQNscOaM1bU/EZ7Ql9ooBsVcMSBbVbCsUMax+C9RnB5VfoSWJzxkg8dlB961Q/NY7AJAsHCBJFg4AunAAGBYOADpWztKyRL0D4DflJbpwd0u6cDfQhbaRdOEATrpwgCT12uAs9drgIfPa4Avz2uAL89rgC/Pa4Avz2tC/5rWhf81rQ/+a14b+Na8NrWdeG7qkem1onOq0vaf04+Pt9g+kp6CmlhYAAA==</t>
  </si>
  <si>
    <t>72E496F67D69991A1FF2A9996A2BCA1D</t>
  </si>
  <si>
    <t>JChemExcelshUAAB+LCAAAAAAABACtV8uO2zAMvOcr+AMriKSox7nbopfd3vohPfT7O3Kc3cRUgVjawAiciTXhiENSuRC9/fnLZsxRREWYpckrfbwuF7JGmYni3fX5aq3Rb4kxXvDhRUJpWvtdCqq59SdiwLeRvtEjxfjaWTTWjUVDzi3dsfx6noVDqjVdWYpZmYuFsUJ3FgQlcywxcNV4ZeGSbIoFKzRKvO6QxRLvWN7PsMS0rYW2IpJmYym86QCLaJlWdGOJIbFMs2wrRneTLFVsmmVXRCv7Au9KbauxSOC0edfHcsIvEqqVL4jlk+WQo+drmjRYkbGiE7GkIDXXVUWGFayrsRj8Ysux5JDQGlZjKfBLKquxFGS6fUEsNxYJMT90hhN+qfCLjhWdqIAGv1QeKjoRy31Nz3cpDlq5s/jufUIRB5brDFibJGySaZtqTeZno6r0OsKZwZrlORbusewnD4ttbqqBJWvpfnkxzOlbj9hYfjzPoiFllutdNbnf3Z9nWKTUPZYYk86xYAZI3ne3Ctc5FrhO2+4X1ZTnWDAbteQrX8oPdXSO5X9nhhkWX9PPs9xNe9elTrB8zukVFtRg2qoRilpJZZZFovA6S+N8c0ktc67DnM5WeJXFghZe3hfEohxXWRBLMltVlLE2x3WWGqOtKkIsOS7vSw7l81/RtKISjD9m/DTL/ZnhMKefZ+G+QvYKOJw8ZjrDSq/Dila01xFmQMQRb5YF/4S3qdZd3KbmEYKQ7f0BBaQeBZS26wHFZ/MooOwZABX/LKDqUUDNMzTqNX94FhCzR5n6zD+iQqweVeLkfg0Qm0eNevcSjxb/bKE+4Y9oJfbaAPWTyQEF1Lv/EWUSnzdA4vMGqJ9KxaNeGyDxecPuyCBvbYhWEp9NQNL8s3mIGqnPMSD1OQakPsdw6gAFpANXg8FnvqN+dzo6cHUi9ZmHq3WQeagYZJ4p+czDqclnHp5MPvPwWfLaOjpwdaU0cDXQQeYbpYGrgXptcGry2oDawNVMNnS1DV1tA1cD9drgXxu4OpN5bTCveW3wmXlt8Jk5bW9E399fL/8AD9EE6LIVAAA=</t>
  </si>
  <si>
    <t>3CDDC9A2693DC0F09BD8AFA7BED91D31</t>
  </si>
  <si>
    <t>JChemExceliBQAAB+LCAAAAAAABAClV8ty2zAMvPsr+APl4EmQ56YzvSS99UN66Pd3ZcqNZfIQUR6Px1mLmwWwBMhbSu9//rI7M4moCLM0eUv/X7db8pI8UqKn9+ertZZ+CxHd8Mc3y6zEG85ZxO5PUsavlL6nI8X8fWfRrNSis7BGXWZp3vpa5dBVFqTFupbmVdZYJFtt0lnI2Z9Yfp1hITLtLMFtMbuSVds9p1AVUta0oDJVa9dSVOKJ5ePrLJRLq61rUaLF7CKnavcaKbKri36h7Na8s4Twml+wQoKpsxT1tRphRaFSel5qZVtj4WwS1FmiOa+ytGjcIzJa3AGbgt0lqFEc/HKCBQpg2f1b9UUtnyyGznBw3dd3ANZy4XlEX98BYKlRLkfk2RuVq9kt2IPOV7VEJm6XtQT80ufHNS0PliuVrvBL9auVbvCLziM6oUVyseL9m7jImhbOVdvOQpViTQtlFt67FBpmW6oRzgwYavsMILPn2fjzDEvzvgP4tdKnWBDQ3m2NdFEL5ke974BvG8vh/HKCRbbOEJ1F5ZDdUyyFbF+LU15ZZbFW91OQw4CrLDhAaa+0Rdhqds0jOktY0zUWytUes6zG4Sx1ggX7yHt2NbMRL2up/aRgyIutVRorwvt5F72OZM27W2eg8M4i7Gv76Gk2ojNYxBqLY23fjdCC68SqFqdHXtZZoEXIekSqvszSCrWrLCWX8Mt5gRa1epUFWvY9eCWiyFofd5J1ls85fcV1Df0gHreJ47Q/tRvRpfYbn5W1eYR2IvfPAwpIp6hNUR9RQGVEAcV9xStax2cBtRFtabv52BEFxDyinFhGVNJ273pFNfEYG6DtHv36rKdtxr2iJW3d6JUhEtch4g0dYwMkNKCAhEeUk4x1AyRj3QDJGBugrX/LiI51AyST2IDWIQ+ApI3ZsSmqScdqosYzlJOOedjQiX+BTvyL/zbxL9CJf4FO/GtJxzxs6MS/QCf+rcnGGsO/NsYG/9oYG/xrY2zwpE3825KNscFRNqkx0DE2+MzG2DZ0jA3u84l/gU78q8kn/gU68W9JPvFvJB9jg3F8iO09pR8fb7d/xDXB9IgUAAA=</t>
  </si>
  <si>
    <t>3A3C5C6B6CE98D0558317696D8DD1767</t>
  </si>
  <si>
    <t>JChemExcel/BMAAB+LCAAAAAAABAClVzuy2zAM7H0KXiAcAARIos5n0iTpcopUKXL+LB/1EltgYVMeFdLK2sECC0C6pfTt9x82YyaRIsIsLp/Sv9/tlkyTtZTo7vj/c/f0U4joNq5arubj/gfJbM0HRhl3Kf1IjxTrI7B4l3uWj8+z1OyqNlhKLg4RmyxSiK/GYtnY6tVYNHfiy7Fopl4vx4Jnm8gylu/Ps0iu3N9rxH0zFslUq81YGlnZY+EsWg/XNee6x0LZmXQqMjXZZaHuPllqYdti+UCjvocir0p7LMgL5sOMhYzus/t8pcHSaOZFcunSd2MpVfs8qxhUe7EQKqNlsphu9hFYhHqfZ63vx1K9tHnGwtt5MVb5F9V2pTHNeT6r5nvdOCpTix0dxYV3s9t1PgsW972eHpWmZseMsPKQl18vsBTrhw504+bcRU6rHDoa9/u8fHlFEc3KoI9kTpqtWFp93yQsulcj5FTb3NPDObS5A0qWbn7EUkX3WDr2UVlv+xdYHHO3HbGcttoL7y81W5vzRTMXud8kX59nadiIc9ZdYam50tvMHn5R22SxjBL16yysdjkviKXb5bwglsZ6VZFmLeRXWQrmQdWrihCLVb/Kgp7WRgeLPPTRCyz83oNgEZa2xTJ22cwpWEo33mORbPJeI62+xzImP/Oxpxs9bJIXYmFsNT9YvPJmXiR39qO+mHqyy4Lxcuzp3sn28sKZfH5NoOaNNv3yf3rDL7LL4vg+kuPd+7QDnmaBPeTteEBxXd7uPaCANKKALKKAakQBtYgC6hEF5G/sD6gnpoACGtv9xACIJf5XEpeIljSm4xnVNL5Fzqil8bV0Rmsa/j6jLY133DPa03irOsfrSSiggIQDAyCJ2gBJ1AZIojZAEus20KhtxLBAa5JYTWiThWJdoYAk1hh1W6GUSqw8oBKzA++sUEljdpziBVSWXi8LrwNdeF1TWXgd6MLrlsrC60CjH9AtGv0w0Oh19JBGbQNdaPOkURv6QqM29IVGbfC6LioP3qgNTtWoDU61hddLsqgNZrBl3SxqQyktaPuW0ufvn25/AUAhY2H8EwAA</t>
  </si>
  <si>
    <t>EAD4C167ACD2A9B347047862E8E10D5E</t>
  </si>
  <si>
    <t>JChemExcelahYAAB+LCAAAAAAABAClVzuy2zAM7H0KXuBx8CNI1nmZSfOSLgdJkfNnZcmxZbCwSY8Key2vscASgC4pff35y6Uwk4iKMEuXz/T/dbkk5+SaEj1c91fvPf0WIrpsnywXbYw3H5YbiW4YZXxL6Vc6U4yvJ5aSXeojy7fXWTQ3Ud9YPJP2NsvC1GU1Fsnara7GwtmR1NVYKHcvy7FQlsK6GMsHZXOVxVhOLM3tkeV1131w5lrrUNHPd1haF15V9MjypOgNFslOfj0BNUudrZFmRVdYjeWRZT4vht+Wslojy7XdznR3mYylZLXbCVCbVeSZnQ/XmTrNsli/ZmPja73OsdSsXNvOIrX0WRY0qds5olZmWczrbZKUWdd5dtAcNffms67r0tr+zrVMu46FD5ZG3uZY7md6ZQYUdG8Zz8bXY0nb6ak0jOWNaa/ZitoeCxrw4wn48ToLstu1r7IgltrtqFGnSRbJVVtfZyGx5bwgFrflvCCWQmVVEaO/XH+7xEK59H0GrChCLHu3XWIh+J5X84L9hbmv5uVhfwm79xRL2BneYLl3qYb9eTaW+7RfiQXdG2PoqLSfet0bLAVPEy7HDGizijwrBsiuiEjrbCw400dnKH6asG+w1IxjdOsMvU3mZavM3jErKj3r3ZZLtWOqYQeZzG7btqDb0wQeIWcVOdHRvcloskYtC916ndXTXveWX8z2LUjh4usz8ZQioqaHIpnsdQ9neqG/nDaPp6eJN1iw1zU+ZsDT/vIyC5Ip1+uE4rNevzuhgCyigEpEAXlEAdWIAmoRBdQj2hNTjBcoh3sBsURUEu9CTqgmtoha2vL7jJbEHlFPHLUB2rbd53tb4h7RnoQCAyCJ2gBJ1AZIYt0ASawbIIl12/4toltkUTGg7QnnWUUdorh3kAcZoaiuxMoD0pgdeFJjdjY0Zgf/owNXAx24uiQdulqHrtaBq4EOXF2TDlxdkw20tWQDbUAHruZkURtcbVEbXG2DGpdkURucalEbXGJRGzxpg7pxKgNXSyoDVwMduFpTGbq6DF1dBq4GGrXB6GWgDehAW0tl6EmP2mBTD9q+Uvr+8/PyDwMt+oFqFgAA</t>
  </si>
  <si>
    <t>61B67B5582114114A3C281770028A543</t>
  </si>
  <si>
    <t>JChemExcelThAAAB+LCAAAAAAABACtlktu3DAMhvc+BS8QgS+91kmBbpLuepAuev7Q4yTymMLAlsbwYuaz/IPkL5FeAN7//acYiZBZmIm48hv8XMsCqqAJAHd3u2qt8JcRcbE/Lxq4pLL+iiHneFuJwZ4i/IF7if59UNFQI+5VXs+rSIiZdVOJkuOsioRMPKjCocRcNxXB0YyaCge9r+4lFVLR7Rem0YwoKJfpWNBqqnEylu835mKBB7F8nFd5Sl12Km6/nD9H8BSndyoUePQcQdu7GAqP1qWdxplYNEjMuMVSC6cxpzUUpbrFkka71C4WDkJZx2JpdZlz+hn95cHeHepSM3032hsk3RlwvrrrLKPYn0cXplqrrlP5fV6lzUZX3QsqD/bLBZUHneGCCgZR5U1FOMqYCgUsmmdVLJaMslWIiXlIBZ6l8j2PJqq7mySu715Q+dm7bdYOqMSQUup3zAsqGhLRV3+xj1aazGjqHDWPXJcaOkeuS11Qab1uJpYUVJDnYjFL+HbfUbkhe6YHqn6toXhbe0cNpf3rGzWUPTVUPDVUvW4FQkcNEXlKQOwpA4nLYqXq1ypQdJEZIp+bIfK5GSKfm6H1VBxpBUZHDTH1dDvU0NrBjmu1R62+LF5BYJ01x7WxSxnYO29o/Uo7+ma62VOLrHiagDvOZxDvvO0H8c6vtOM8gkiXdpwnEJ+bOS8+N3NefG7mpvjczE3xuZk96nMzL9TnZkaoz82qrj43M0Jdbu8Avz7elk8u6EE7ThAAAA==</t>
  </si>
  <si>
    <t>0DA85F95CA3666FF62541E240536112A</t>
  </si>
  <si>
    <t>JChemExcelshUAAB+LCAAAAAAABACtl0FuGzEMRfc+BS8QgaTIkbRuAnSTdNeDdNHz90+MVLapAJlhDC/s5/iHn/oS5QvR65+/4i7CqlVVRIc+0//H5UI+aBMivnnOxxiDfiszX/Z3WvB1x4snKeo6dsYFnzL9onuJ9fNBRQu3dqvy4+sqUkycryo22M6pcGnMW7KWJ3xD6kjWApWm3bK1oC+m6VqwRt5qthYtvUlf1vL2dZVavG/pWqZKIrtPVipzy3Z3qtRSxU+qOFLnelVpeteXA911fHeka9mQOpNsLQ2p61u2lobU1XUtB1Q68tLStUyVTF6mo8wOmN3N1DJX2orf76ND2f1InZWxnd8BHyp49Q2OtqJ81tHsbqaWqfI9fcmcu/N8ycxpzAAzTtZCOL39k9l44OYhhc36dU+rtnaj8vOISute8yrcuF/nUTU+qcKlVq5JFdw8ajfNOoKKb5ZU2WvxLllH6O647qOcSpePSXLe0b7SuuVVGi5TWUdaXFu6L/NeF2bjAZV5Iwtz+oDKnI1hHh1QGbiRKWdrmSrhlDrlKNxUD6jMqZapZc6ATHenSpiwpxy1wt+Ql0wtt3NajE/ugNmXxErfTNjEbiQr2j753fhlFbRV3593FO/r+2d3FMgiBfJIgbZIgVqkQD1SoBHpIOFAgUSCi51q/FsluRq5o5XEIjUSj9RJojcgid6A9lP3UaGTjEgH7SfRAwVSiVRINSq0Jd1I42oCaXQMpNEx0D4NHyl0W6SoITre/9uiD9CNfQCqsQ9YtwXFmu8nw4M3oBpXHvmty1TXZarrItWgi1Q71UWqQRep3qguUr2RxVRjX1j0ttOFt0628Aa68DbIojfsAFukGgqLVEMhekNSLXpDUj16Q0w9ekP6PHpD+nyR3408ekP6PHpD9Dx6Q5w8ekN2PHpDnDx4eyV6eXu+/AMzdnddshUAAA==</t>
  </si>
  <si>
    <t>D99A39FD28FB91353651D330D249B44E</t>
  </si>
  <si>
    <t>JChemExcelqhcAAB+LCAAAAAAABACtVzuyHDcMzN8peAGxiC+J2HKVE0mZD+LA53fPcGy/XTDQcLS1wdvenX5oAA2QH6V8++tvMiNqzMJMxMFfy3+vj4/iWnyU0j69/39FRPmTW2sf+EBUu/H5fas+QuZf+LaVH+WVYv1+ZfnSKon1Tyy/3WFp0m2ymA7eY2lVWOhhLCWqt+EPYymjjtDHsYxKPR7H0qu68dNYHJVufRnL9zss7npWmqr42IzF6rB+sZi2zbxYNaY4WLhySOzmpTW/WMJJdmPxfj77RWona3ssiry0MVlGo828KCpjMVlIZOyxCCpjOlkYU2evX/BsiyuW6LLZL1I99MyLVlei3bwYmUwWM93sFzueON1oyAvrbizwkU+W6L7ZL+gSnVMKXey82btSxeJSJDPPGyxcTc55ABYdLzW60S9cm8lV6UHie7FQZZGr0iNis9Ktdh06WbCvNyuN3Ti0TQdo352YVKPNuYtqBdtujQRrbSpqtpsXrb2RzYkpGFO7PlI95yT20eCXrXajX+Ce6BcLE/sWCzE2rK/PLzdYMG1Hi7La0zdOZDjNeT97F1087HOl//h5Fqra+njKglhCrqnis+b3WXAiC+PxnIVlPM3LEUsfT/NyxOKqTxUNnF/+PbXss3ScFKannyhCLDr39BMWxCL2OC+9QtAvyAv37lNRcOt7LI7ZNN3IdXSjXRYy5zl3ZbxskhssmNnSrjPmGH0zL4KTQrumt9nLxLzBgpPCnHBQpK/3gFss3U4H4Mxg1mOXhTRORbidqGznxa57I2pOthkLdlnMuYsbgW3Ggv3ROtPVL7SbXeyyiHb1Lr3cbG6w4G6l7WJxGWOPBSco8uvG14n3FH3a07h9duE9Frgn5s0mbfufZkFx+Hy/oPgs53cvKCDNKCDLKCDPKKCeUUAjo4Aio4Flfv7Pzyig45z+jlI5bp5vDIBI8m+lkGZUyzG131Er5Bn1QlkbIMraAB33/XeGKJy1AeKsDRBzRrlw1gaIF9pihQLirBgQZ8WAjv5/R3s5zkjv6CicFQOSrBiQLKo5VihiWP0WaM4OKr9CqUjOGSDJ2UH3rVDwZgcAkoUDwLtwANCFA7TIwgFajltY9ttxf16g2QFwoS7cDXTh7l504W6gC22j6EIb0IUDWtGsDS60rA0utKwNLrSFu3uxrA0esqwNHrKsDR6yrA0esqwNvW5ZG3rdsjb0umdt6HXP2tCmnrWhozxrQ5N50vatlN+/f/34B3GTxEOqFwAA</t>
  </si>
  <si>
    <t>A1430C752CB8BE89D89DD9864C8371F5</t>
  </si>
  <si>
    <t>JChemExcelyg0AAB+LCAAAAAAABACllzuS2zAMhnufAhcwBw+CIOrszmyzmyIzOUiKnD+gpFlLhoqI1qiwP0m/8CB+2jeAzz9/SZUImYWZiJ3f4Pu43UAMxAFwdz4Od4ffjIi38Y2Ldh7X762QURsMS1xF+AlHifNzUaFiprSqSBXaqfy4ohIJLbFoMcFplWp9UanFq9Y5FSzO6quKCMusCpFvsSiOnkyo3LFUWWp6l9Id+6wKWd9UCNtkdbE07iOCOxeX2mZVepdNhRRxp/Lrigq681ChqIvuM7q0dlvrdY2lYvVZFZJuayzSDqvu61J1da1LfHKbWy+7WOJZQZ1VcRZZVbjPzhGXJratWGKbXHVSRPnlWB4qUSHCVzMKFWXe9+hCpx/VfSWWeLajrzOt1WxWRXlx27uNHvW5jLigMa8qVnFyjsLraPGm2AMcD/vRx5VYuNfNvc0Ovvv/KsMxpeEaS5iezqnErlYXh4tYsB12kkuxxI7Im0v5YYe9lpERn/rLhep+u3d8Mq1zsRycwZUnVUZN27m/zKjkmb6gEjPdV2cIp7HGs9U1km2O2H1uvUQsnWxR6ZGRTq3dKCYv54HKguJafaI13xtIl3sPNFDbP77SQJZpoJ5pIM/UgTC9LRBRimzQnNugkhUEqKa3BSLNVIFyboEo5xaIcm6BKOcWaPxKf6KBmM7edkbljEbNhmc/Uz2lDJyrE4hr7nHQk85X4JZpxGuZGnDPtMOYzucOVZCTzisMn3ym8d+IM+0gJ513kJxblEZyblEHyblFaSTl9gnw/vV2+wcwTXNYyg0AAA==</t>
  </si>
  <si>
    <t>4FEA0862E23813A0C7735C4BD4E8B2A2</t>
  </si>
  <si>
    <t>JChemExcelqBEAAB+LCAAAAAAABAClVjmSGzEMzPUKfMAsAASv2OsqJ7vO/BAHfr/BOTwHGGhAlUoltUY9aHSD0Avg889fSokImSMzETf+gP+P1wukgjQAPD2PR2sNfjMivvTDNwxFf9/fUeDYar8Cg36L8B2uFOPnjYUDZvGxLL+gtLJIKXGWJYaI7GYplHFlKXRR9OVhkZC83T0pktCSX9HOkkLxdvfkdA5UvXmhIFxkthYOJDRdy8FSAl6d/vWEpaY8VvR+XjRrqWAdKnpQy9HdibycnJ7JrtYScXoau0fShtP4fl9OtZjz5cFMH7XMnHUHy8S5Cz11TVa3KntPzJ66OF3LwTLXl13R3A7QrUhDRT89E4BBrql7wEI6PWXc3YcsOW/nFXHxslDOcWUpScjFAj1riTaPuEUvi6R9Akqt6PWo8uq0ni8J2csiierK0hpln6Le3aUbugOYm7O73emWt3O3Fp/Tp38eZpO4JsDsxgcsx240++gBiwSuaevubcM+qmXf9marPZqjqE3d8lJa8zrNUvPKlwu7U7dvNbMDHrCcNwmi0yPoHtXxPnKxmB3gUmT+ebzNoiPMy+sFVShaVCGxqELJogpliypULKpQXXguqELNog0IDaoQkeFViHjRcketNoXIauu8yd4tQT8/75WVIarXWsUK9bP4XpmizV7bgNGgCvWdcLubQswWZeBo0QgsFhVgq7jfzaJaEw88VnTgsaJ1lDO2ihWNVrGmL1qPOzrIr0Ac5FfRQX4zxEF+FR1oqxAH2hpEq00TFQduCojVpomSQX4ziNWmeRCrTZ0Xq02dF6tNnRerTZ0Xq01tF6PtE+DH18frHzAYzVuoEQAA</t>
  </si>
  <si>
    <t>CF3329C8AB07DC2144F1B71C227A028F</t>
  </si>
  <si>
    <t>JChemExcelBhEAAB+LCAAAAAAABAClV0mO2zAQvPsV/IAJ9sLtnBkgl5nc8pAc8v6UbSiUXYIhiYIOcpksdXV1N+1LCF9//krOIknVVEW060f4f10uwUvwFkJa3ePqvYffmlK64MM1xSqeb08lSqu3p5Aivk3hV3im2L5fWHK0omuWH7tZlh1g8djz/WmSRTSfZlkUGZ7OK1pYNLbn7B5gkeja+oPF61lFGsXNZ2PB3lynY7GYq07H4lFbaZuxfO9nydghNhvLYKF62d9HYKmStxUdimVhkVhO91GJbkkfLGpn81JRdV5nY6mour4dywGnG6rOpmMZLDMeDUUzVTeyOxPLcHpuMizzZWZijlk3Mb2va5aXk2R/vVyHIjrVDvT0m7Px5/5Y3pxH+1lWZyPVywGWkV3qowMsFlWbPFjQUO0cC3S0WmZZEEtSeWS36L2jTrF01zLLMk61meyO84gm5gGWMRlS9NNV16Focfp8LIOFptQBljF3Z/po5GWGZfyWoll3qhtp1h2YL2/m7gGWtaKzscBivd9PqN0hfOcvqPNaQPm+9gkFVNbbHyigyiigxiigzrw9SCIUkAijEkQZ1SBGKm6o81oPkikyQMLaAAlrAySsDZB0RnvQRCggFUYlqG69bQMFpMZrfQtF1m//FF4ZsJbzAI+3ULytUCYBaWU3LWhjFG/bcL4EY+dRO8bOo0qMnb+htlU7tuE8UK5qVJSxNtSDsTbUg7E2eGysDR47a4PHztpgmrM2OOSsDfY4a4MXztpgj5O2rxA+vz8u/wBmzi6ABhEAAA==</t>
  </si>
  <si>
    <t>00FC19FB015039838E4B99CEAD1089E7</t>
  </si>
  <si>
    <t>JChemExcelfhcAAB+LCAAAAAAABAClWMuO2zAMvOcr9AMVxJce526BXnZ764f00O/vKHK6ianDWgqMRTILDzjkkKJ9C+H9z18yI0rMwkzEjd/C/8/tFrKGnENIT9fnp7UWfnNK6YYf3zRqo9rxFJtlG9/w3xS+h1eK+XWwFM13FsI3oieWX1dYqGnp93IUU16NRbXdWSSS1LrGIrG2kgdLMWqrLKmlIxarSddYOFaxIy+l2aIijonSNgvqa+PePUUK6/Z7NaZs8sTyscZSW5JlRWm4xKIkXs/LwZIjcXlmudAB6MGmMlhMVxV9spQor9m9xMKl1cFSSlnLC+5QGT29EQumCmFMTWP5ul/AUrPk/VgeLK5GX680etBKnSu6EItEzH7bVYQeTCXtxoIzgGk7FoNf8nYs6EEbs2knloxKa9uP5cFSY36dLxf8UuCXNld0oQMq/CLznr4Qy2dP702px3xxE/PSCSt13MuRKpc1FkMs+TjLSqLnLejn11k0suRjU6DysjNcYMG+kQqPSYPlTtdYoMjysb8IvdTokiIyzqO7TfJiXiga26NGXBdjwalWiIci7EOLLNilysiL9Y7KqzXiY9/ViIZajAX1NdPBkkkWs5tirUZDEZvW1Vge+4ubDJdiefS0m3VfZ3k67XdYODYdlanRyGiVhVOp+ywNz2pj1mWuiywSc+a6y6JRStnOC2KRvJ0XxGKjp3cUGZ6yqOyz1JR5V5H155myz1Jq2s4LTmdO23n53DzcaX+BpeGOOn8mWZoMbmdYmlLuie/SGUDCxzsPaTWtsEAK3/++oIDEo4D0fr2g+G0eBZQ9Cqh4FFD1KKDm0RYozXgnKKD+HuikAhB5xYDIKwbUt58zqoG8YkDkFQMirxhQf+N15q2hb2xntAVO94qcUa8NEHttgNhrA8ReG6D+NHdGLfQd7Izm0LfdM1pC9yR71GsDJMkrLkHI5QxQf9NyzqTOUDhKxKMyRcHr89BRn4eO+jyAUXwe0AHiawxXi88DXK2TPFDQqX916l+d+BfoxL8W1GuDU9Vrgyd1UmPE4LV1dFJjDua1dXTiXwk28S/QiX812NS/NvWvTfwLdKItB5toAzr1b/baYOnstcG/2WuDebPXBptmp+09hB8fb7d/3QdlTn4XAAA=</t>
  </si>
  <si>
    <t>CBC1EA3836EA4134E2D545D5560FD0D3</t>
  </si>
  <si>
    <t>JChemExcelGBMAAB+LCAAAAAAABAClWMuSGyEMvPsr+IFQeiBA52yqctnNLR+SQ74/jYfsjg0HD0y5XHbP0KWWGgn7FsL7n79sxkwiKsIsLm/h87rdgkkwDYFOr6/L3cNvIaIbvnwrkbOnhqcoenyiiLsUvodHivnrzpKjpuoHC5vKKguxalurUd3txPLrdRaLNSc6YqlC+cTycYWFktrBUjQt5iVFs3qPwGIirmssiggqHyzKlldZEklXZJl9jUWiIakHSypWVllIiQ5FVOsiC0cpWXuNll1Hn9kw7IVVRWcWdzqzvO5drGCTPFX0unexoubCm4oCo9Js01gusEgUz7Qbi6Iz0HYs2Edi27HA9/q/Y67HYq1P7rrugWXdda1j1rmiC67LrTPUqaIL3Zuj5mMHaHSVshQL+gummvWaZ5a1WDSiNXWW6uszoFDxrqjSYn8p6JPa9zSZn7v3zyssXr3PaZWHSXKJRcx6jRLXxVhy5D7jLVpJusaSWmX48B8ORbbGolB0+B77qCqtsaDXEXdF1R92wOsspxkAv0iVNRbMRi3aFZGs1Qgrkue6y4JYmPucRoKWWdyOE9QOi8Sc83ZeEIvYdl4QC45ku4pwVu5dZYcFa91kVxFisVR2WRBL9u28oDOQb+flazbu7EZ0TC/zk+qlLoVffX2ScKK6xoLp7NJZlNdiQcOV+/sDCkjv789oGp8FZCMKKN/vPaCAyogCqiMKyEdeD0zDs4CYR5QDj9oA8aitoaM2QDxqA8R5RHPgMqIltE73jNbAozZA7ffYEwpIeEQ5iAwqGqrjsxpkog3P2pAzQDKpm0/RGmSsJiCZVNOmKGKY1JiDjnlo6JgHMOrEvznomAf4TCd5oKCTGoN3UmMLOqkx0EmNEcOkxjmkURtckkZtDZ34t4Y0amvoRJuHNNEGdNQGn6VRW0NHbXBUGrXBZDbxbwk28W9tf209oe8h/Ph4u/0DaUWoohgTAAA=</t>
  </si>
  <si>
    <t>B9320E06B47E159C1EC6737F2D9BE11E</t>
  </si>
  <si>
    <t>JChemExcelThAAAB+LCAAAAAAABAClVztWwzAQ7H2KvQB62o9+NfAeDdBxEArOz8rGyPGqsKU8F8nEmuzMSLvOAvD+/YMhIHoiJkKkQi/w/1oWEAGJAP5wtVcpBb7Ie7/ohydxlBPXd8GlFNY7vdNvPXzCI0X/OrGIK8EfWZ6vs7ALifLGEjiFWRZ2CWmQhVwOmTcW9qOKGgs5eXT3FgsKl+2dj6OK0AkVma3Fq6cyXcu6YrYWWGvx3Vo+rrNUX3KYraWxmP1y/RzBmnRf0Y1aGgs6Gj1HUPduki2tTKO+1NOIZbaWxjLny65oJmlxHOLffmFc+QaSFpcFw+ZLHO2Yh1q8K5niWPdunWGu1+1daqbvBl2BqTsDrp/pOsswEvTm0Q1fWvc2LG/XWdpsNO7eYGlTzZyAGywtI3Mab7B4xyJpY2EKPMaCzudAsyxaS/Jpc4iQaIhFV3AseZ5ln0cT7h4miem7N1j+e92+do5lZu9CcCGWvXtzGkv6wKLuRkqj+2V/fjFdaugcmS51g6X1uplaotNh3++Yl1lQo16vB5RXSL+TEyr2XoXCeu8DqlA8Lt9QhZJFFcoWVahY3gLoDaoQokURkCxKgGxUVFTsvQJ1Up8qUwitNoXQalMIrTaF6jPNGZUumoGsYoXIKlaIOopTD1V/ic2vKURiswhdlIBs8grVp5HzrylvsqhAnWxnNAJ1kk/A1gfdD2x9qGjHBw/MXbSTPAJbbZo8W22aPFttGiVbbZoQW22KSidjBulkrP/wrTZ1Xaw2DUKMtneA14+X5Rfle6p2ThAAAA==</t>
  </si>
  <si>
    <t>D70B3C9854F637332E8F8BB6E9B723EC</t>
  </si>
  <si>
    <t>JChemExcel7hgAAB+LCAAAAAAABACtWEuSWzcM3OsUvIBZAEiAxNpOVTZ2djmIFz6/m09P1gdc5JGZUk1JPaMWGmiAoG4pff/5i1WZSaSIMIvLt/Tn53ZL1lOjlF4fzx93T/8KEd3Gq5qbmeLJl5Kbuw2MMv5K6Wt6p5g/DpaSXf1k8cb8wvLPFZZK7WQp2mktFslGdLKoHFEtsVDtB4tkZ6trLJxRom0Wym6PWLhwX43Fio2cfsGzav7C8mOFhXIX9tXsFqV6Z6nki3n5w4L3VtZX715yHVk9dXTpvBbLkwUZ0rLM0to9G/Cf6WI31ly9bMeiWaiXaSwX/KLZRfp+LA+WUKMLlTZ4t80VXYilwXXcdhV1RGCyG0vPrdN2LA6/KG/GwgS/3M+PjVjA4lL/h1ieLN1pbTLwmHV9rui/dwCPKVVoquiCd589vTelHvMlTMxrc5fKMb13zqOSscEcLIzzjcoqC9rojEVbWTxJkF3zk6XS26l2oUaaSfhgwWnASquxYLU7Tns861VeWP6+EgsKc7JUlrbKcuYUikzeNrILLPBLPbyGWAqvKqLcSn/sdb34Kgvf3wvX9WaLLAwWORSBr4itxtJZzi2otVVFmHBU+l0ReV+sNLqxVbrHUrXV1VgeG1mYdZdieW5BH9P7knef+8s6S8M7jjvJkWdZrJFlsXEj22Xxzud9xlkXWVpuIrTL0nMttp2Xls3vEeywIBZ+3APWFXnGyPZ9lm5adxUhFqnbeUEsxXfzgl1Km+/m5WWXCvvLBZZxy7p3Y9jIliZD2IJWplS8w15i6exDB6a3lrZYacU9wIYi7C+NVr2r0HGcH2CRbrrGUjOWoHNn4EUWJESO328ooBJRQPV4vKF4rREFZBEF1CIKqEcUkMcYHG0SUEDjm7BPlHEliKjA3OHTAHHUBoijNkBskdfSuKt+oi2NrV0iGrUBkqgNkERtgCRqAySxboDG7vOJ1iQaUU1jx5KIRm2AxjcFnyrwvx5yBmjczD4zKTMUlR/zJjpqggIqElHwxhrDvxMUUInZAVRidvC6xMoPNGZnoDE7+PQycbWlGiuPvqix8uiAOulYoLHy6IsatQ00akMH1Imra6oTVyPeSeURw9TVOnW1TlwNdOJqTjpxNdCJqyXpxNVAozb0hU5cDTRqQ7do1AbUJtpasom2nmyizZNFbWgKm3hSkkVtsKlFbQON2gYatH1P6a8f326/AZOqRBzuGAAA</t>
  </si>
  <si>
    <t>4E9F912019BEBEB52DDCE9C5EDD9DFB0</t>
  </si>
  <si>
    <t>JChemExcelyBUAAB+LCAAAAAAABACtVzt23DAM7PcUuID4iB8/dey8NHa6HCRFzh9Ia5urBYsIzD41nqVmMcAAoG8Ab7//oCpiJmIiROr0Al+f2w20QyGA/PCMT+8dflHO+bb/RalpYYANMalQ37Gc7NsMP+FMMX8+WFCw3VmQszywfIuw5MRZgyyYhKopgq2n1k+Kgiy51CBLThWPCLaWikYVDZaaWji7Q1FNglFFg6UkDWf3s9I7C7ZVv8Cmic/Zfb/Ccu8A2CR1iSripDXXaSyX+mjEguEajbxwquE+GiwWVbhGwy+UJNxHgwVTCddo9BEmOvfRBb8MlpwkR133peh4t+JiXuzdxvTIEpjeE0WX/PLh3SVFo49WYhksrtIRRUuuG9n9P7Gs9NHIy0pPD5aV+SKJmtJ01n2PZHdlNw6WlT392Y2Tu1RgMmxIic+VDm0Sdwv6cX3WTW5k/86y7W9ggdldKsTi7i+XFPUqGY493TOXKEvJfHSA3YJEgrGQ3aAU7yyt9GAslHo5KmMsRI1jLGPDultQkAUXavSZXcsQalutNCfU0z6KuM5vtUs1GrvxaU9fYPmamEuxjLnrttolReN2mDU4GU77KM4iibvOt1qkRkvz5XHuhmfdw9x1/0+HWCjVYF7MZHQ8J5QPyL6TJ1T8WYP0OHtCDSqPr99Rg6pHDWoeNah73g6YHWoQokcRkDxKgOxU7Kj4swKoLjKD0GszCKtnqLB30TPaALuPoQN5bQaR12YQ+brtKPuzDCQuXoPIazOIvDaDyNfNIPJ1M23kFe8xTM4ab/e8HTg71CBGzyAz1CD2lTdHMfuzDOyzY/6doQTsvW7Qfs94/jXj9X4wRvbZsb7gidcriPeDdYB4P+zoxOsZxPthRydeRxCvzbwuXpu5WqZel0nl7de8NnOfTryuoBOvF1CvzdynE693UK/NvKOTujGo12ZlV6/Naqxem5VdnbY3gNf3l9tfQaWtCsgVAAA=</t>
  </si>
  <si>
    <t>0BBB74705C0C8E117DA8EA9B36DE7C1B</t>
  </si>
  <si>
    <t>JChemExcelThAAAB+LCAAAAAAABAClVrty4zAM7P0V+IFw8OID9eVmrknS5UOuuO8/0JIj22BhkRoV8YbcwWLBpS4AH3//Uc5EyCzMRGz8Dj/P5QKqoAUA797jMTP4ZkS8+I83TFhb639pIifrKxzzB77gkWL8PrFIYqv3LL9eZvEdRXLtLJxa6wpWWTDbJAslydh1vFEqOqvoYMHUHrt7gsV1lGs3nEVxVhGnWm25Fklqkldr0cTYcLUWTcY8ruXzdZbs81JstZaDJczL6+cIis8L6Wp3S1KpddurhDbHUhPr7QzmxjrX3ZpKrvvUkcx2tyUturMIyqTTLVUy3DzC1ni2Fip1Z6lIMttdKbizZLY2y0KY975UzZOKjmRYybojpRZyt+swERjdAa873XvqFxKM7qMTp/FI78Dy54yi290Yuvs6y92tFpLhBMuPR9dkyDrHIqkV2SdW+JY051mIRdZZ2pZ13fNsMseiKdcm6yz7fbTU3ey30M0jK2xzLNUzG3mfYimTU2eeTQW3vnC2SY88vZlsO9Pa8qSiktr+zcCJdLYvx/dLSKmZcxRT6lQyHFk3XYvvZX/WavHx4Ov7gMoV8v/pE6pxrUP5uvYBdajcb99Qh2pEHWoRdcgirwFhQB0iiigBcUQZSIKKjmpcq0A5VOYQRW0OUdTmEEVtDvVT8YwaMAbUIaaIEnTnnxl0iNYR6v1libwC/XvveW0eogwcnXeIS/TNeWtEvd4W0QI8cL6CROd9HiQ639GB8wj9zA3QgfMEErW58xK1ufMStbmbErW5mxK1uZsatbkXGrW5ERq1edc1anMjNGj7APj9+X75DyOBFC9OEAAA</t>
  </si>
  <si>
    <t>0C53DCB99690E0705598AFCD5478F259</t>
  </si>
  <si>
    <t>JChemExcelQhQAAB+LCAAAAAAABAClVjuW2zAM7H0KXGD58OWnziYvzW66HCRFzh/QUtaWwMIi/VRIY3k8Qw4B3AA+/vwlMyJkFmYibvwOX5/bDczACgA+XY9Paw1+MyLe+pMmo5b95k1TKY07hsm/RfgFR4rxdWKxlFGfWb69ziKpolFnyQkpl1kWbFhWtXCSknlVC6WcaVkLpqZFVrVg8rTURS1vmLRujha0HFiq0jPL66l7o+Sh46GjzyssjTCvOnpmOTm6wMIp83YCSmKb3SNJIm1ZyzPL/LpoQlNcTZ16ZSj7OWrS6hyLJbG2swgfHF3IS05UcU+deu2d05K9Ylrd+XLOcyzF9yjvlYGNJ9elpMq0O7JqOsdSU9avWlfo2dGPK1q02t6PqsxmN3vd3c6RdzX1djiZOq+7vN1l4sn6ookUZddSZTJ1j8qw0knMe4COO+zrWpylaR13+wszgyQVbZuWstWI/yw/X2fx1S33xC6xuJaMbU9dLpMsnAqjrrMg2vK6uBbNts6CwrjqiBI3slUWTFbuv11yRMmLyvK6oOdeVtfFpyCSsrouT1NQmOCnWMLkcYHlUaVqwmktj5lhRYtX701B32k91LoLLF4nBffTWGUyL+7DO2Ld7hCzzbK0gntvpKwy60h4m+sktUZ1juWx0wupO/Sj06R6gaV3++00hq72MouL4Pt1QP1Z7t8dUIc0og5ZRB3KEXWoRNShGlGHWkQbEEa9jlJ416E+3Z1RBtqMHFAB0ogq9Pp9Rg36lHdGM1D05lBP2vndCtQi2qD3nBODQ0zhXYf6XHZGGTh6c4jjvnU0enOIo7euYeDY9Zb4bgEeOB6jGXiwDjxCfc8lro5DEnfekypx5zs6SLWCDFMtw1TLINWODlKdQQapdnSQ6gIavXV04K2CDrw5Gr35CdDozbOu0ZtnXaM3z7oOUu3/Fr15JjV680zaINUGFr15yCx68zBY9OY7b9Gbh8GCtw+A75/vt3/8izIAQhQAAA==</t>
  </si>
  <si>
    <t>B0D4A571CE032090456A3D84314EAB3A</t>
  </si>
  <si>
    <t>JChemExcelEBUAAB+LCAAAAAAABAClVzuW2zAM7H0KXmD58OWnzuelSdLlFKlS5PwZikpiGyzWlJ8KebyaxQADgLql9PXXb3ZnJhEVYZYuH9O/z+2WvKZCKd1f/z+99/RDiOg2vtXM1Rg3b5KbeBkYZfxK6Xt6pFhfTyyai9M9y4f3s5Rs3sezb5apKO+xeK7ml2PxTEr1aiyWlYtcjQXPEl+OBfVtVa/GIqi0tGUs315hoVbOSremm7Fwljr9gmq5b+aFcjejydKotd1YTFofLHBxPWq+xUJdbbDULNL7riKp0icL/LeXlzc8UeTIbsNdv8/L+ysNFtSXJwv7biyctTSeiqy1shcLsqvis0ZVbS+7YHEMu8lCpfpeLJJV6+kXdq17sUguVU9FnY6oNlg0W9czlt43uxEsvf7tAJXNDsA8qAjh7COWe0WfX4mlmOrsaa/iu7GwNJl3nR7ny88XatRkTkyHd4vudqOw0MxLsbbnFzzBMv2CWdeddllaqTzzokZ73TgmJvdzT1epmywV86WtzwwvsDRsWKW02o0vnIIwD1q3GUsjuvful1dY2pz8F1mY3ab/Ousmi2etx5y8xGK5FLqcF3QP0eW8IJZW/KoizDocVa+ziLJfVTTm7pwM11jE6+W8yNiNdJ2l9L/nOtOHd5KXWMT6uae1E+2xYNvXdmwSTJpedYsFZwbhY2bjFNSp110WbtxnXpS17bHgBN+aT0VebZNFx5Q6Wart5kWwEec7Cfa+yl6lsRu1sM28yOMmeaHS95sEd7zH0lGZevb00z56NwsekuN6QPFdj98eUEAWUUAeUUAlooBqRAG1iALqEe2J6fif9ygg5ohyYgkMgFjj32oaVX1GLY2Z+Yx64hLRksZ78zNaE7eItjR66xntaczWp3gBCUeUk0hgACRRGyCJ2gBJrNtAozZAEus20KhtRLZQDG0Lxb5CAemixrJEOWmsPCCN2YF3Vih4o9cB6cLrQBdeB7rwuiVdeB3owuuedOF1Txb9gB6y6IeBRq+js2zRx0AX2lqyhTagURv6zaI29JBFbeghi9rQF770ui+8LsmjNrjaozZYz6M2GMejNtTYozaU3YO2ryl9+vbx9gd4xrpAEBUAAA==</t>
  </si>
  <si>
    <t>08BD2AECAE8A88D957E6BC60B03A9428</t>
  </si>
  <si>
    <t>JChemExcel8g8AAB+LCAAAAAAABACtlktyGzEMRPc6BS4QFvHhbx2nKhs7uxwki5w/PZ5SRhpg4SGlmnJJz2IbjSZI34je//zlUpiziIowy5A3+v+63ciUrBDlh+d4jTHot+Scb/jwraSWjbd3lphL3b6RE36b6Ts9S8SPUxmWJ1Wwto+662lRflD5mFGpiVvn2VqkFdlVynhydKmWu0pLNt1dTaXmturoUHHdvaAiqVuV1aQlsXJfrYXR06ZhLb++rpKxd2W1lm0Fc13sy5PKaRq/7ggrmlRenCNCd3cfS909kl7Zu8euc9M4dUq9RmVlpivW9rqrdJntS0N3dbmWQ2WlL4ejlaQPlbU7oLcR32o/Z5LWJM99uaCCnsorauGc45vkgspxH/UkNutIk5VX1uLOlwsqj/fRfHc55XafgDyyzankpCp1UeXh9HZzdEEF5y7+RQzn6FJf7jesOxmmMlrZLyXZXsG2d1nK7DTez5ee6nRfcGZbK+HpPaUynzQWyefPJwqE1OxEd3Sm+Fy8AlANafMUqHtdoOHpIM6OAjE7XSD23oBYPVVi+/R9pt4bEHtvWw3NV9aIA28xNWLvGEi8YyBhT5lEPBUSnyaQ+DS3v+Yp0DYv53olpKghSB40SB60e1pJRkQ1h9Qnj72jwa4epEHyQmohDZPXIHnU4L0hefXeELt6b0jTvDekad4b0jTvDWma8/ZO9OPj7fYPvkaoc/IPAAA=</t>
  </si>
  <si>
    <t>BB97DBE283BB907DE88C93C6CAD92340</t>
  </si>
  <si>
    <t>JChemExcelVg4AAB+LCAAAAAAABACtl0tSw0AMRPc+hS6QKX1G81kTqtgAOw7CgvOjYMA2mqJsKykv4pek0z09VpwJ4Pn9g1SJkFmYibjzFX4f0wTSbwfg6lgevXd4Y0ScbmeaEEnsyQVTJtYbQ2OI8ApbifHxR4USS12rPOxXyYlbabNKUcRzKpK0co564dS09qgXTpQl7IVS5hb2gqlS1qiX70+EvfyocMpV1yr7d93ln0Qv+1XusrorFZfogMqyX2z/tZMdXZa9G/Nyhyvgcp8rQK1pHU+G/U1DSVmQh14OzDpJnUqZs0mrvFJ5OjLrilaKqpiXzGW+FmxZ5KwKI1NUxfZaq+F1MS/cwuvCSUlqNBGlWoXjKqitRhOZl945roIth9cFk+QcXZfV9HZ3HqdU3MQ8oLJMKTG9s16WO4+Il3/uX04lCqzuau66X5IDKtW8zLvOTe/dKjYS+OvYUDuXr9c21FD21JB6aqh4aqh6aqh5aqh72oHQ+zVK7r2GiD1loDnIhgpQ9jQDqacKVDwtQNVTHlHzTz6xIRokFmAcUp/Yvod94hsdtKnAgzaNDtoswMM2edgmD9o0OsjWQAbZjA7blEGbAuKzWW/is1lv4rNZb+KzWWnis1lDMuht/le4pc8Ajy/X6RPX2aPbVg4AAA==</t>
  </si>
  <si>
    <t>A25DB90822CE50A4E7C956FAC02B4579</t>
  </si>
  <si>
    <t>JChemExcel/BMAAB+LCAAAAAAABAClVzuW2zAM7H0KXmD5ABDgp84mL81uupwiVYqcP0NTu2sJLCzKT4U8sudhgAFA3UJ4+/uPzZhJJIkwS5PX8Pm53YJpsBICPVxfn9Za+C1EdOvfSszW+vMXiWyldYwinlL4FfYU88uxtCqPLN+eZ8mxqVpnSTE1iFhkkUR8NRaLxpavxqKxEl+ORSPVfDkW/LeITGN5f55FYub6USOui7FIpJxtxFLI0hoLR9G8ua40zmssFBuTDkWmJqssVFsbLDmxLbG8UK/vpqhlpTUW5AXzYcRCRo/Zfb7SYCk08iIxVamrsaSsddxlDKq1WAiV0TRYTBf7CCxCtY67UtdjyS2VccfCy3kxVvmMarnSmOY8/qvW1rqxVyanvHUUJ15jwf7Q+2QAS6302AE/zmS36ogAsbS2Nhm6X6jYNmks7bL75wRLsrplAz297DoalUGGZEyapflS8scmYdG1GiEbWsae7s6hxR2QolRrWyxZdI2lYh+l+bY/wdIwd8sWy2GrnTi/5GhlzBeNnORxk/x8nqVgI45Zd4Ulx0z3md39orbIYhElqtdZWO1yXhBLtct5QSyF9aoijZqoXWVJsXDWq4oQi+V2lQU9rYU2Ftn10QkW/uhBsAhLWWLpu2zkFCyp7s5SJ1gkmnzUSHPjNUWY2czbni602wEnYsEu07axtMyLeZFYuW31xdRby0vf8Vm2jVi4LuaFI7XxNoGal92ePsHyNb3hF6FF1zW8H8l29j7sgKdZkAa5XzsU39P92Q4FpB4FZB4FlD0KqHgUUPUooHZn36EtMDkUUN/uBwZALP63Ejh5NIU+HY+ohv4uckQt9LelI5pD9/cRLaGfcY9oDf08dIy3BSGHAhJ2DIDEawMkXhsg8XXrqNcGSHzdOuq19cgmimuQiWKdoYDE1xh1m6EUkq88oOSzA+/MUAl9dhy0AUpTr6eJ14FOvK4hTbwOdOJ1C2nidaDeD+gW9X7oqPc6eki9to5OtLWgXhv6Qr029IV6bfC6em3wr3ptcKp6bXCqTbxegnltMINN62ZeG0ppTttbCN/fX2//AVsDVoP8EwAA</t>
  </si>
  <si>
    <t>E92C6D943826D8E8CD9481CCA715FC03</t>
  </si>
  <si>
    <t>JChemExcelQhQAAB+LCAAAAAAABAClVzmS2zAQzPUKfGBRc+KIva5ysnbmhzjw+91c0iuRg0ACVAyoFtXqHjRmoFtKH3/+sjsziagIs3R5T1+v2y25J68p0cN1f/Xe028hotv2zrJzL7h5s1xrlw2jjE8p/UpnivF1YfFcyB5Zvj3PormR88ZSMnGpsyzUqa5qkay1yKoWzqXwshbK3aquaqGMtLRFLW+Ure2OFrScWJrxI8vzqXvjjNDJ0NHPV1g6U1l19MhycfQCi+Qi+w6oWXx2jTSr9mUtjyzzdbFMbrSaOkNnqMc+6trbHItn9X6wqJwcvZCXkrnRkTpD753TUtAxvR18pZQ5loo1KkdnEJfJutTchA9H3txmWaz5MUmazqauoGPuOwDzyDDIJvOCjin7XWGZ7AyW2UgPLU0n83Lf0yszwNG9bTwbn9cClm5tPKdfmPaaTa3vWuq+u/+z/HieBdWtn1lbYoGWQv1IXamTLJKrkK2zEPlyXaDFiq+zkAqtOuIsnX2VhbLXz+8uOeKMprJcF0LudbUuOL+w1tW6PJxfwtl7iiWcGV5guXeplmlay33ar2hB994VbCttp173Agv6pNKxG5tO5gU+SuW23xEVn2NpudjX/4DKZVZLr3RMWC6ms3VR2c91mnvnNsdyz8tCdk9T7XJSfYFlOzPsezrMxqdZIEI+rxOK9/r52QkFZBEF5BEFVCIKqEYUUIsooB7RnpiiXqAcngW0ne6uqCTejZxQTWwRtbRNgSvqaUvyFS2JozdAW9Kuz7bEPaI9bZPrwgBIODwLaDvdXVFJEr0BkugNkERv268NHENZdAxIany2DlE8O6iDjFCsrsSVB6SxOsikxpXf0Ljy+B0dpBroINWedJhqHaZaB6kGOkh1TTpIdU028NaSDbwBHaSak0VvSLVFb0i1RW9ItUVvSKpFb0ifRW9Inw3WTZMPUm3JozdEz6M3RMSjN+TBozdExIO3j5S+/3y//QMPhfMzQhQAAA==</t>
  </si>
  <si>
    <t>C522DC2BE98B6B01EAFBBBB88EC1FABC</t>
  </si>
  <si>
    <t>JChemExcellg8AAB+LCAAAAAAABACtl01u20AMhfc+BS/QAX/nZ90U6CbJrgfpoucvZdcZyxwEkVhDC+mT9fDekOLYF4DX33/IjAiZhZmIB7/Ax+dyAWVQBcCHY37GGPCLEfGyXbVCqm0746LNdDvD4ncR3mEvsT6eVKhUw0eV719XqUUF+abC0sY5FSuNrGe9mD9BkvWihXtNe5FijTXrhUu327PBy9sRFVL5D17uKljU+/dc11FR7utEB7yg94taNtG/J9Je7irhbTyVyGvezye6q4if8UmVWSMtxGcTzX7JeJkqmXWZiTI1mm9jRmVOhpDo0PTuNtZz98Bk6O5F1nvAAS+1YL29AVgMsT2o/Dyi0hEtr4K94m11pbeTKlZEzbIqWqpQel3cS6OaVXEv1iibSMqgWvMqjEzZRO5FOb0uc2KGXe3rKt8+2Y9OqYTJcCjRfT8K0/uAyuMeMPaT4YDKnJgZL3PWJWoEw3/XdcrVyB/n67Gjfi3XezvqSCN1ZJE6qpE6apE66pE6GpEO2ObPs1+nFL7riPjqb0cZSCIVII1UgSxSg216PdMK1CJtQD3SDjQiHcAYKS2pLakrxHXwlVxQR7ysPMfKO+JF5Z0uKu90UXkFXlTe6aLynm1ReQPBVUfJIrFTXvWZLLraaczmXSIxm3eJxGzeJRKzeT9IzOb9IDGb94PGbL7quqibbn+sn+grwI+3l8tfnxfqE5YPAAA=</t>
  </si>
  <si>
    <t>3A6C8D14401E293266C59F453AA03AB6</t>
  </si>
  <si>
    <t>JChemExcelGhkAAB+LCAAAAAAABACtWDFyGzEM7PUKfMAcAiR4ZB0nk8ZOl4ekyPuzlHzincDmwGhU2CvdmgvuAhjfiD7+/GVV5iiSRJilyTs9X7cblUqbEMXDe7xaa/RbYoy3/tsWOEkhemMOKrp1LAZ8GukXnSnm7ztLCZkrP1gYhAeWbx6WGKRWJ4uGLSYoorcW6nZS5GSJGp0sObTauo63GkryKhosW6ju6g5FW8jRq2iwlKDu6g5FJXA5Kfq8wiJb3lbPkoKWOD+Li0VDOt/0BUUSatbaWVAh8SoSZJrT9CwXMn08C7v9Ms6SQnFnerDgVO47YvSXUh8s2Z3pwcKhuO8oIkeSHizC3gQMlhhS9bruqag/Kzkt1gXP1tyOLJdct9+0UXTJL1/eXVI0Mr1ylsFibtqjaMl1o7r/5ywrORp1Wcn0YFnpL2OSmF73w8fi795jNpru7dil1naGwbKyv+w7w2THvNClBouEdHbdhf6y77uT7fDn9TuabKqXWHa/mB3TxWL2ugss2KBk+9qC8FP1srBu8eHdWouuVbefpbmre9zr/CwStqpPRcyrLEhU1uxjGZuH6VIXWGLQlr76bm7VzdJK0kffZdjOxYK5Gln2mp7n9KXqjmn/snl4crR0lpFGM6cvKRr7bkzrCVhhydh9dD6nXZnOQdnPslcX08DdMfFsyfnBUiQ603hkiVqcnWHMo5XufZxqK5Nkn2rmvzguFnQ9p19QTLm/T2i6Q/gsv6DZfheQ3r97QgGV4+MPFNBmUUDVooCa5W3E0aCA+rx4RZlYLCrU8/6KJuJs0UysRnFHi/1uIbbaALHVBoitNkBitQESNmcAJFYbILHaAIm9t47aewMk9t4AidUGSKw2QNIs2ihFi8Y7as8w+S5qltiggLrvX1GhlCxDmaGA0uTmgdrqAEqTm48zFP5NtmaA0sTrOkWhwroEULY1QzazTQAYs3UJUpitS5DCbOuAvOVJuoFO6sDUJ8YErbMU5kkChNRqQ4Z0ku5GOkk30EkCwGu1wdU6SQD+mtUGV6vVBler1QZP6uTehIrVBkcVq62jVhtMVqy2jlpt8FmZ+LdSsdrgqGK1wWTFaPsg+v75fvsHGudGShoZAAA=</t>
  </si>
  <si>
    <t>396BE6C853C513DE74B8B14E2233CC83</t>
  </si>
  <si>
    <t>JChemExcel8BAAAB+LCAAAAAAABAClVsuS2yAQvPsr5gdCMQ9AnLOpymU3t3xIDvn+tKTVIns4BFCpXHJbanfTw4weRO9//nJKzFFERZilyht9HY8HWSYrRPF2tqPWSr8lxvjAl28cjDnveAzgu65w0Hd6puifB0sMuRY+r3TDHzSWXzMsHIStTmnZn+CiJ0uWYqssEizJNEtR3k6WLc87ulg05NnVJSRtue/o4/9ZJHCOZdURni1JVldXQ9rqshYLGm1ZS0K9bHlVS2NxSQ+xFNVjH1lAk5h21Fjq9D7KqLpyOEpBddZRQdVJ7GoZ2AFNSwbfU0YDO6BpySGVWS2t6lYyajtgoV5ufXehdtskWdlHN5aF7g0FLLk/SYbmEWYlXx24xBvLzwkteNY08RwLh02Mr7S4TrHcJolblwGWNklcRkMspcb0Wbt49ZhjkZCU4yqLBrGUTkeF07yWmOIqS+sMK6vburfbjQMsrWO6/jKk5ZpqbgZMOXJ9d4Clde8SLM6uy7171+mM2luQmwEDnaF174WMbh3TzYAhlir6uQNMtilHECHH5xMKSD0KyI7zCcX35FFA2TMAKgf7K7r5ewFVj1ba+88LCojZo0wsThkgVo8qsffG6UD5/sOJZucCEBevodA+AV7vBeq9AZKONyNhpwyQdLx1UWQh3jEg8Y4BSSdN7aGApJMxNPh12NFOxkA7GRupXwfUg/qMUQ/aqV+gvn5RJWpdNHlUSL03VIl2Mk6k3hvqQbsZm/eG2M17Q8bmvSFg896QpnlvSNO8N4Rmzts70Y+Pt8c/6HzG1/AQAAA=</t>
  </si>
  <si>
    <t>E5452A281C95112EDFCDEB54EF8EDFB9</t>
  </si>
  <si>
    <t>JChemExcelYhEAAB+LCAAAAAAABACtWLty2zAQ7PUV9wPC4B4ggDrOTBrbXT4kRb4/SzIyJB0KAbCGhbwklre3h4XGF6L3P385JeYooiLMUuWNvj6XC1kmq0Tx7mqfWiv9lhjjBX9cc2BL+/2rhZritj8RA+5G+qRHiv7lWFjSPcuP11m2YHpUcNWQWXmVRUIpZZIloYKNTxbLs4oaC4ftsbtDLDHydrKIziqyICXLai0aUpa8WgucSWW5FsHUab+Wj9dZOJhUXa2lsbh5GdhHEfNiZbW7x4pVRXTUwou13LHEYNN7uik6vk161Lr7LbVgbRGzKadbX2jv7lbnurtPXdm6tcyw+O4OzG7Ll7XEvGXdSnpn5EtN3ZNkIBkKss4i9U61gb60M8Cx/BpRdDthXXcHWNrZ6Pb0AEvzyO2jARYNEsVOlhRjmWWpCN51FpGSzu5qyZMscKaUuM5yO9VWutsSc2Fe7pLBnSQDtbSz0eXLUC2xnAnHoWaTOZYY1LSuskiQJP/XIvRsVlEpEs9viQ/Pp2b39ovMJebUnnaJOZRSt9xdqaXiJCn99H6ZBYvkuB5QPSDcsyfU/LOA0vHsAwpou19+ooCyRwEVjwKqnrcSR4cCYvYoE4tHhVidih01/6wRJ1cZIPbaALHXBoi9NkBcPWpdtJB4xYDEKwYkXjEgUa8t91B0fd+lTzUAEt8HeNxD8bbN17DRvvee36YkxaN4W8f5jdT3AbOjvg+YEvV92NFOHyJpx3mgfqoxUeq1YR7Ua8M8qNcGg9Vrg2/W8Rhox2Mh63psXht8M68NppnXBoes41ve/0nyhL4T/fx4u/wD83NUtGIRAAA=</t>
  </si>
  <si>
    <t>2F0E84960580B07139A7CFFD976B87A2</t>
  </si>
  <si>
    <t>JChemExcel0hkAAB+LCAAAAAAABAClWEmSGzcQvM8r8AEhCrUBOFuO8EXSTQ/xwe93NgFpSFYf1NUMxgSZQyQrawc/Svn273/NrDViFubWePLX8vvx8VE6la6l0NPz8zHnLD+ZiD7w5susg2wcuFaa/fGKKv5L5a/ySnH+3CzCNBdLd5Msi5vbcdaqtTGzLK03P856bcM1xzKqwMObhajlWHod7rxYund/YvlxhYXU+mLx0ZLe9WpOj/j2KjqSkbbalWSxsLNlWZR0KzLKRlqrDd3eVeZn736/wkJzbkU0s5HWqqJzsQyVkbNF6tT5YBmogMY5W6SiJdhiUTbK2cK1T9mKvGezrtXZRReLjRdbLrG49LkiPaQla5rhFx67pl2SWddqH51Xl9JGSb9QnWOdtcoyepZlTKXVd7WN53y5EGlCx5y+WIgsZwtO2K6AYMsFllZZp961BVm343vHFkbeD7lri1SZPO7a8smCfFF5ZvnzSQILGvVzRX+eLzg7uPVTRRemGmpa+2ahwTlbjpqec7P4tGTfZfRdkdUZ0DDTfZf72BOWSNITdoxVjXil2V6HfaOtWWZ1ck/2lw7vrp6NrPOsX0Yl7KuLRdSTOwMmItHuDN4nZSL9pVHVLrsC7DXr/rnCwnPtUoK5T5pheWyqMnSxOEZ21haU0Y6Rk3HWFqO+912MlJZjwXRG4z3ODnSal+3wAgtyzWzvDFOIciyKPrnmKvziM88yVu5OVICmYnT0OizceyNjy/oF0751XTHqaskYURX/tb/0ncUZFtO5K4B95BThRJvU77PMnfdW0Wjytrj2+yyjz3ZXEWZjWzPgDgtXEW13FbVqU/wuC2yhcdsvgpvwuO2Xzy0IN6VBqRnw+I1C1t0+7FIX6gjzg8fO3ew8OjomGuaONI2erGnc88bqtpiNe9tMzQBbt0+wkHuWRbr+yrq+7jjXWQZui06LBUtzyrtwKz/+vqCAkEH6hi7oHcV7iyggj7yAekQBjcgAaEZ0lkYBBXT8mvXGC6hFbYBa1AaoRW2AWtQG6PgF7h31ctwa3tFeWtQGqEVtgJiCvYC4hc8CYo4oF5bIIIU1olqOSf2OWuEYN0Ac4wboqKJ3dJRj1+OAStQGSGLcoEKiNkAS4wbvnKDwpMRoApKTaPIp6qcovi1GHpDEyCOrT1BAEn2GapGYD4A05jo8e4a2otGTB3pS3UBjlqC6NWYJvkdjlqA29aS6YW/MElShRsWorGPbfEd7sZglqBY7yZJWLGpDrttpBdhpBdhJBQA9qQArdlIBQE8qwItFbUA9akMN+Yk2oFEbqsWjNhSQR23IdY/akKketSEhPWo70KjtQKM2ZGoP2r6V8vf3rx//A+J1vj3SGQAA</t>
  </si>
  <si>
    <t>1889C7055F1B818F33BB86A895F97879</t>
  </si>
  <si>
    <t>JChemExcelBhgAAB+LCAAAAAAABAClWDuOYzcQzOcUvICJ/pOMvQac7DrzKRw58PldHD57JTWDEZ8gDKTSTKGru/oz+ijl+9//sDsziagIswz5Vv5/fHyU8BKjFHp4/nyMMcqfQkQfePOLVO7++XmrJGTzFVV8SuXX8kyxf36ycNUwn38bdajxA8sfX2eh2tuIFUsQx2kswv4ZQa/qrmcsVJuSfOYLeZF2xDL/YpCuWIaGn7J48yuWIB0PLD++zoIaDW+LxbkdKuLaO83KME3n8BmL1EbMi4VGH2csigiCFkuLeKr0X2+wkEasvKitPJ8oQke2VelorZ9mtynLYmlhdMoiFpfraMRZH4HFO4/VjWpy6DqpRqKLRfw0FoHr2sUyxA5dp3Dd8n2rXU9rZJVMr1io26FfFH7ptiamcRx2o9Y+1jzwigY4zIshL3Sx2ODDKQWW3ni9isaP3n3DL179mvwGv/TDWAI7IPaxvMUylG7Hgl1ma8PeiWXusuF3Y8Eua3Y7lp8s0y/xyPL1bQ+W1lcHJEVf9wsmv9OaTUnRG7Ggp1Wv7OLFWSzoRut8KRrW44wFu1HbWP5z0sMaUTUkdTmHu5zNOlxB5IOXi51PbymZO/6/uWv0uEl+/zoL9jStyrTK9LRJ3mCRKm1t2Kg8T+FDFlKPlV2zp4n5BgtXilUj9ALW/RHL3NNrvqAXhvZ+xoJN4mt6D3TjoDMW5CXich0x6akiXC1XB0Tzw7xo1SbXLeXjsEboZIvV0+ijpoexWO2hfSkao525DtNWec3dmDfIWQeAhXUpwg0ifFgjx/9q6zq8w4IJ19elik1C/TwWW310hwWxxHLsHUW4lYn6XZbZPX47L7i4m93OCy7uPuS+oibjdl5+3gzYtdfGfpuF5zcEbX95vDXrxNd2hv+eb4Y3WAg1iuubkxbcTlgwtuXz5xMKSDMKyD6fTyjee0YBRUYBtYwC6hkFNDI6yrzTXlBA8xsBzqjk35XCmlEtvNHWdyggzooBzf89XmOIMuvyirbCWTEgzooBSVYMSDijXCRXE5BkxYAkawMknhm8SNYGSLI2QPNifEV7mZf2KzrK7IIXFJAuW76iWRsgzU6FCs3aAGmuG7KzQ7lo9i/qtkO96MbVsUMB6cbrukURQ84Z3lvO2URzB4DRNt3txTbdPYpZdqoUy35At9jW67bxei+W/QBX28YPVDxrg1M9a4MnfeN1oBs/RPGsbaIbr7fiG68D3Xi9F9963bdej402oFkbXB0br2uJrA2GjKwNdoqk7Xspv/349vEvJ+FC7AYYAAA=</t>
  </si>
  <si>
    <t>BDB11EC2225E622E382ABD65FD456935</t>
  </si>
  <si>
    <t>JChemExcelvhgAAB+LCAAAAAAABAClWDuSYzcMzHUKXmBYxI8EY6+rnOxusFU+hSMHPr+b4pOtJzCQ+KYUaFqjFhpAA9DcUvr+9z9kRlSYhZmIO39L//3cbqm21Cil8vT4/6f3nv7kUspt/NYyNR2vf3F2tj6wkvFqST/TmWL9eGGRXK08s/z2PkvNat0Gi+ZSRfdYLDe1y7FYLlLq1Vg0C1W6GgveW+hyLKivN74aC6PS3Jax/PiEpXjVyeIuvhcLZW6zX1Ats828lNxV+mTx0stuLMo+dHyhi1u1XZbSRQZLyyyFdhVxY58s6L+9vHzhHXWyeC7tFMv7lQYL6suThazKXiyUpTpPRere92JBdoXrrFET491YjJpNllJb24uFs4iXyUKme10HltrkUNTLKZYPWCRr1yOW3mVvMoClt36wIM2bXae59a6Hj4ifFb2/j+BkdtX5DNtgs9KoTNHHZBDa8zRY0C+HItP6XOkP+gVOZpUju003swv30Nxqls12K12xP+qRFyZ/juXXJ/1SVY4a2ZxXW/1C7DKf9WKn+fLX2yzj9uFDkfrm9MasY2I6MqS+uWELFD3y4t32Jibe4bWVmRfRsjcxx1aj6WnJWPu+x9KwA/zY9vs3g+MKmjUK98sHlypmtneesXi5e+HB8scnLM7dr7MQ3euL/uskmyw25oFfZdFca5GriuCeUi7nBbEc1+EVRdhHapfzIrjDSK8qGruR+nUWtnY5L4x9NKf3NZbaH7e3yul740csrP2x1XrhPRZcZO1xHXpve4pw12GXHfduJ7x3k4Wcy8wLGof2WPAty71ORdZsk0XGlDpYmu7mBW7U+90+tj2z7LEgG8zHZOhMm4pa7vK4pTqf9vQHLPgmwnbUCCXS3Rqpt2MyNOE9B+BmkEr2yO5pw37ggOcNezzbYOno2Lbe02+zoLB8f5xQ/C73104oII0oIIsooBpRQC2igDyigHpEe6Jy/8xnFNDo0FeUEnFgAEQS/1bS6KtXVNOo9Stqafx35xWtiVpEWyKPqKexXV7RnsYkeokX0LhRX1FKzIEBEEdtgDhqA8SxboA41g0Qx7oB4qgNEEdtgCTWDZDEuoF3hWqSqBiQxE4d6EIxrVBkXZY1XqCAZFF5XqL4tNgPgCTmDF29QsEbHQBIY5fAmxq7ZKDRAfgcXbgb6MLdlnTpbl26WxfuBrpwd0u6cHdLttDmyRbagC7cXZJFbXC3RW1wt0VtcKwtHADehQM4WdQGv1nUBg/VqG2gC3f3VKM2uKUuel1TjdrQkDVqQ+/UqA3tVIO27yn9/uPb7V8aGcZ+vhgAAA==</t>
  </si>
  <si>
    <t>F46AB0CDBD42E94196583E9703D64B60</t>
  </si>
  <si>
    <t>JChemExcel5hoAAB+LCAAAAAAABAClV8tyHDcMvOsr+ANiEU+S59hVudi++UNyyPenORzJqyEPGczWlkrb0vSiATRAvqX0459/yYyoMAszEXf+lj5fb2+pSqo1pfLy/vPqvaffXEp5w4d3y2rNx2+SqRCN/ygZfy3pr/SVYv8+WWrX8ew7Z9GqMRbPTuqThZ04ytKtjGffKVupFmVRNxm/ldy0BPPiuZXSJktp/pqXX3dYhKzPZ61Fa4TsGh3ZoCwoUpSF3A8WxrMcrJGhS5xmLP1T210Wzc1nNhh5kdfs/rwTC3U/siHISw1nt1DlyaIsEosFlTY+YtFMtZZodpvXNlmaajgvRatMlmotWGnN5nxEgEnD5jEWyVWpTxaRHpwvqEyZHkRUzYIOGL02O1az9h6cL3CPSJuKMMGDeaHM7Zh1o0Zf++VGpTFVfGYDsbSgIjxB2to2llsszYWfxoLJX2t9Ggu2UOfHsQie8MexwAE8Z92zWD5YxrzSV5b/v49G38t08oOuGzqs7BXd2I3YZT49Ldj7bqFY4EaqcrLUZjFFmC+tk5yxUHvdAbcmZiU6fVSKBucLpjeVc9uTczAWzOxu57TVri3KghXf56Rha8Ftb9lVz7NUZw8rktLP06HjcBartGemI6djp6ABX1j+vpUXlnJ2jn3J7g0W9EvRPru4ulmMpebS+3n27tyCiirmQakzu8okURatc9sfLCXG4jj983k6rGbh7BYcGiaL9i+nw1uKMF/OPc3nfovE0norc3pT7cHsCjxYTxZspmBesBuLnee6Tj3YdTgz9E8W9hpl6eLlOQvu0nbOXekxlnFDo16esuBcJ2IPFR0zW57mZcRy3qKfKcL6eJwXzv55m3iiqPPHbSLOgljk4zYRV4Q7Z/X+lOXPiWycgrjEWMa9Uc9KX851t+aLmZ33aXINbhLcf/vczpRL9WAsmJisx54GC3FwSunHnRMzQtSCO0CzVz3PPlqiGxaTn/u5Ya1LqF8ggI+fX1BAyJRe0AldUXy2FQXkKy+guqKA2soAqK9oT+MMcEEBjZvMhRcQrdoA0aoNEK3aANGqDRD5inqiuqI10aoNEK3aAA23XuIFNE4ul/8FNG6jV5TTOIleGSSNOXlFNQ0PXFFLvNYNEK91A8RtRVvivqI9je3DK7rWDZCsdYM2WesGSNa6IWcbFPmVtZqAZFNN3qK+RfFta+UByaartyggWXMGD+na64B07QdkdodS0o27ga5dMtC1S+B5XbsE36Mbd7ekG3f3pGuXwJu6KobfbHUAPGQbd7dkmy6hZFsH2MYBQDcOQAwbBwDdOMCSbRwAdOMAT75qG+iqDc7yjTagG20t+UYb0FUbnOWrNpjNV23wha/a0NW+akPz1lXbQDfuBrpqQ1fXRduPlL7//Pb2HyzVSRHmGgAA</t>
  </si>
  <si>
    <t>C039F4687422B5696C5190BC5BEBCBF8</t>
  </si>
  <si>
    <t>JChemExcelqhcAAB+LCAAAAAAABAClVzGSIzcMzPcV/MBNASAAkrHPVU7uHLjKr3DkwO93UxzdrgQGEkalYNTStNAAGsR8lPLj3//YjJlEqgizDPlefr0+Popr8V4KfXl/vsYY5W8hoo/5qR1uveHimxxsbUyMDnxL5c/ySLF/B5bR5SvLb6+z+DFU62SpRx2mWRaR0a/GYoexXY5Fj050ORY9qLtejQX3Nh7bWH6+ziKHc5czFu6Wi0UOcpcVS6OsIj5E7ey6NthzLHQMOGkpMr3VPMVCfbTF4jUZyzea9T3zMlw5x4K8sJ2xkNHX7L5eabA0Il+x1GzvgqW68bpyDKpcLITKqC8W00rZ7AoNXletj5qNxYfSumLhdF6M1e5R9XSlMc3P+qqNXO/Oynjtp6M4m12cH3o7A8DS+0PXvX6SIJbOVc5JU7MOkANHAJ9Tjzg3peAelrpneaNf5tzt9GuOS1ZR45sbwWKN03khXdkNsfz1jgO61nr2yxhJRfA0tX6eBvY4X/55g6VaP3sNc7dnYyEb50kiTMnzCFPF76c9i+bygmxoW7vUdDclz+l6SL+fjeyS693S0bv1fto/bh5vsAz0Wttvh2/smI6+X3NXD4yI9oXlj9dZGraWNXevsPjh847VL2sHSbDY0W3YdRYI4quKEEs3v87CazZdUqQHjni/ylIxMf1yXhCL+eW8wNPq7WQRsxwLTw+eioSlp1jmvoFVYbHUbpJjkcPkXmn1wTlFmNnMuqJqVHMsc2ew5Ubs8s7JvAg2j3HOJky9dCykXFfNqz7MurdYmNcuhQ2+Dc2x6Jz8bXUxVqmkos/Nw9B/nq60upz3Nl77UMYBNNaTMLyAB8ccy+epBh8J5bKLU63TTVE8G19mwe1yez+g+Fxv3z2ggDSigCyigDyigFpEAfWIAho39gd0FKaAApq99cQAiCX+VgrXiNYyp8AzqmXu3M+olfl0/Yx64RbRVuY0eEZ7mU9tz/GOIhRQQLPGTwyAJGoDJFEbIIl1AySxboAk1g2QRG2AJGoDJLFugGqsG3h3aC01KgY0HcMR3SimHYqs122NNyiguqk8b1H8W+wHQDXmDF29Q6XU6ABANXYJXKixSyYaHYD/0ZiziW7cbUU37ga6cbcX3bpbt+7WjbuBbrSNYlEbHGsbd9diURtcaFEbnGUbB3CxjQPwbxsHWLGobaJRGxxgURsc4FEb2tSjNjSZb3q9F4/a0CIetP0o5fef3z/+BzkCccaqFwAA</t>
  </si>
  <si>
    <t>AB6662D74E58349F228DECABB713A5AA</t>
  </si>
  <si>
    <t>JChemExcelihoAAB+LCAAAAAAABAClWMtyGzkMvOsr+AOZIh4kiPNmq/aS5JYP2cN+/zY1dCwJPFgYl8pltcUWGm/OrZQf//5HrRFVZmEmYufv5c/P7VaMi/VS6sPr88fdy2+utd7w5psdgxpNnA/q0uZf9cB/a/mrPFPsX4tFze9n6dDq44Hl19dZ+tGb15NFWHrOln6QKZ0s7lRzLO2QdloAlqojx6LH6MNO7zZjfmD5+Y4tXFXmWYFfmmf9UlntZFFiytnSD+n1bosiX1rSL+0Y1vRkGSJpv9SmfrKYWjLSisjU+9kGv6jmWAQWnBWAzOHBWRYlWYqaabIakWsuy7s6hmRZKtxxKqJKSb/QwcNsxeg5X96IdIU3RJYtllSEE4TE39ryFstoza7aQjPr6KotDO9qv2oLo0/6ZVtQASSXbflkQb+q8sjy9Uky855HvZh1U4dy2yp6Y6phlpnWU5trk5QtqEYa1ZeHTJJ1JMfwsVi82uMMeKtjGvmaR+6S7C/o3jTWnMYKkrSlHa1KPc/qEMux9LlvrG7buqcn7KhDz35V3R679xv5Ykfne4wmC1HSu+PA0XGydBvJOT0ODBJZHdg5OY/84P6xE1Kn5Gwchw1dkRk8ktuhHd4/ZrwpJ6eaHbWfE5EPda8PLP+8FaNW++rAZJxlaWvHJPjFPMfSUUe+NlVTtRyLYmc4dx/4ZfSkX2z2unF2b26cZFF0uHbPWNwI+qAciyB3Pyase+s5Fsxp3NIWy9kjEiwV94Cz14GFsrZUTCFp11mYP3aG+lyNX2eZ3ZaoXWXBjrluRRcU3edH06ssmGXufl2Ra9WrLIz7tF72C2xZt6IrLDyn2riqCPff7nKV5XM7nBtZHTkW3GHbeecMO+Zb/aV1WbsUNUl2BtzF3dbTito1OQOw5XZb+wuvO3Gme5vdZwA2XxVOKnLchH2xcM/Z8o3mHlbXBsVqaVuI63q61QZL1i+ksiLTW0/NIxzi++8nFJBEFJDeX08o3reIAuqRAZBFFNCIDIA8ol7m87cXFNDc9l9RKnMzfEW5kERUCkVtgOYsebEXEPX42V7IImqFRmQYhTyiXuZm8oICmk/WXlEqHOMGiGPcAM2aeUW1zO2bIxrjBohj3KCNY9wAcYwbfLZDtUiMJiCJ0USWbFDEePfZViRGHpDEyAOSTVZvUUAS8wGQRJ8BkpgPgCT6DJBE7wDS6B1AGhXj2zYobNJNdQPdVDfQmCVg1KgYdayb6oa9myzhopsKkKKbCuilxQpAtbRYARON2lBDLWqb6KYCamlR20Q3FUClRW0TjdpQhS1qA9qjNtRm31Q30E1199I31W2lR22oob7JVNiwyVR8W9SGTO1RGzK1R23IVIvakKkWtSFNLWj7UcrfP7/f/gcoliZ6ihoAAA==</t>
  </si>
  <si>
    <t>D22592E46DAF92B7E39E31FC504067C9</t>
  </si>
  <si>
    <t>JChemExcelxBcAAB+LCAAAAAAABACtWElyHDcQvPMV+IARqBWos+UIXyTd/BAf/H4niKY0HOCgqVZHB2OYbCQzawN63kr5+u9/ZEbUmIWZiIO/lB/X21txK+6ltIf75xUR5R9urb3hlz+sSpC/45W46fzUKv7ayp/lM8X5vlhGxz/FNaqatCyLaYu5tlePkAeWb7/OorVzs4uFhHJatMrQdy1eh0UyLl4b2+WoCUU2Lh5Nlhbug7NaqNv7WvBRG7noItMSfa5VxKUno+tVWH2x0Ah/YPn+ipZGwYul90+OXsq0icqKi8qQHIvUTjIWixgn4yJVrvxCVYxk1XE161eOjLJaGCusL0fElqw6qljarhyNVTmvV11DjrovLYyxl9KCFdQ9jlpeYhlBelcLVW92Wwujj5rc1SKYTTruakEHaPwGLR8sc3b2R5ZfnwzwoS79ZtXNur+6cXP0wpSiKtdUkRoenNKCbiRdPYgIRU/2kdTha0eEFmnJ/UirD7mmd6OenAxzn9Z3LaO6mD2w/P0KSzS/zi999MixoNYs2mJBX0qWBRtiW45GjDSL65r8o5LTyLEgv2NNzF4jKBkX7B/D+9Kin7vxBRb0kQxfPW0sSUeotR+Tga6dKRMXNACvuFBYy+aoX2flXrVn4+Kzk8dy1LUlHc0pRbSmFIYeZbXYdSbE2cxVsyzBI66J2S0ZF5wJUbxrvvhQz7Ewpm37iMvVCxkWuvJrmJicdISTh3f5YIlkdBtmXR/3WShEr+ltnGPBCtPOd1lwOnTym46mFv7ogDwLtIj5fUfRne6y8Hzjux0XaLF2Oy7Q4mp3HUnVZrfj8vNcN89SmpuYiMYIPp8OX9pJjNdUkTkjkrs9prcPWyyiOS0IK7///IQCkh0FpDsKyI7P+o4C6jsKaOwooNjRKPOUxDtK27OA5m6tTygXkh2VMt/LnlEttHsDNOfO87NeqO9oL7R7A0S7N0DzbfcJBcS7N0C85w0Q73kDxHveALFtkZzonjdAvOcN3nhsjgFx7HGwI6plft/3hAKa7xnPz9IJhSY51C/QQ/0CPdQvFznUL9BD/ULvoX6BHurXihzq14ruOZ7onmN0ix68AT1460UP3oAevI2iuzf0hR5yLEUP9QsNh/odxXZvEz30ZhTbvU30UL+t2KF+ge7e0Bd2qF+guzd0i+3eJrp7Qw/57m2ih9704ofe7MV3b6h1372h0H3z9rWUv759efsffdRXWMQXAAA=</t>
  </si>
  <si>
    <t>3A5EB20B7CBEBCEC283B6F7AC6256915</t>
  </si>
  <si>
    <t>JChemExcelqhcAAB+LCAAAAAAABACtmEGWGyEMRPc+BRcIDwkQsM4kL5uZ7HKQLHL+VLvtwe1i4Ybx64X93V1WCQkxc3Hu/e8/yVkkqEZVEW365j5fl4uz5Kw6Fx6u/mqtuT8aQrjgw7fkW5S8vSu+aqnbHcHj2+B+u6PE+LqpqBTZVZLk+KDy/XWV6HNQG8byMaNSvWVddmQ+tzDpqGfXvJSDoymV7OPR0SmVuyPopXlHXUW+YKWjL0GXV1p9nc6u+lKr7O+SzTpSH0osw1hOOBKsb9PVWLqKeDuu9IkOCHg2jR29Hsv2hLW66AhPlJp0NRbxqdWyGktXoexOORKvs3vdg0rwabaPuqPrs60s5gXP1pgeVV6vOqfYX+LY0YlY1DcttuooYn1VVmPpKrTSM46Wqq5ndyWWXnW0e0/tDCuTpO9SC7E87JgUy8/XVfoMWImlz6OvmbArZ4ausnJ+6Y7odPjrdZV+8mionFmVjHqx4EbnuikVOkudcmQlpD3PSa96U7GEFMquF6xMxhJ9y7ntqyW15llHUe0+p7XVORVMZylt78uidTIv0UuuaVHlYZeiffeEiiC7Gu5RJZtTUWRX456hvO/jK454Np6KpU/Yp2l/QgX1km08p2dUltaoT1g6HZ5a6fvpkHbvqapb2V/6PEo+H6f9KZX77h29Tu+Y2w4XblPNUp7rAMSCv4TTLS9a5uplc2Q57Xtn0SizjkLZ18h8rTbVjfhpvV4His/x+t2BAiWmuDczBbLr7QcKVJgCVaZAjXWbk0AUSISpOFGm6oS9AQl7A9r+66FMje81J+wNSNgbkLA3IGVvQCoUA5CyNyBlb0CaWAGU1w1Ied2AlL0BKXsD0sa0uRiYhivlGAb3ImdbnzxRoG0KPVN1MbKCjShQHKw8KGcHKA5WPowo6jdyzoDioNbzkCKGQQcklzhn6KzEHYDOSlwl6KE06G7QQR7EJc7DRgd5ULdN4QGtTBHZsAMye9soe0Ot50EHmMuDDiguszdUah50AH6NvaHOMntDnWX2hirJ7A3U2BsKx9jbRtkbasfYGwrHyNu7cz8+3i7/AUQTpECqFwAA</t>
  </si>
  <si>
    <t>DB1D3771B33E4474D2C6BBD484483AEC</t>
  </si>
  <si>
    <t>JChemExcelThAAAB+LCAAAAAAABACtWEuu2zAM3OcUvEAFfvVZ9xXo5r3uepAuev5SthMnphaxXMMI7Ak04cxQdJIbwOefv2RGhMzCTMSNP+Bx3G6gCpoB8Oncj9Ya/GZEvPU7TjUX9otvmhqV3DFM/i7Cd3ilGJ8bCxnXlcXQaI6FkkqVYS1f77NgKiyXa9lZJOWKlxVJ4jzr7s7CSZUv+8IJZVbRnvT/YaHE0xntvevaGk+6K8kqlau1aOKWx7X8ep/FEhJersU86WXtJV8eLH2tsM4pyt67LQ8Vnejd4v2iY0UnatmTvta7964Lu3FqB4T58r4v7gZm3FiUjadqcRZTK+vExNl+eapFU8nz7qrpUoulLPzM8nMmaUvymvQpFi5t84V9C8yxUCLJsu4AocXnCZa+ounKkl+fjadYhGh7khTVSZb9eRR24wmWxz6K8+UEi6asuPnSdJbFu6Riu8qyz7owX06wFPel2nBinvLl/jwKU2omo/j95X0W7xK1du865DbLUqtutUhRnGPxPWhrRu4QzyqihGb3Wac0WQumbKuiPqVm54uvqGwri5Xl6jSLNxkvry+oQ56aHtAVOqJ+bxF1KEfUoRI/zaE6RFtEG3TPD7wOEUWUgDiiDH0OHngdIo2oAllEDSgvHh3RqM0hitp6DS1W1oCjNhijGTgq9ppGqAHHjB3i6INDHH1wxhFKwNGdjuYhOki+Ag+Sd3SQfAXB6CSCUEQJJCr2NGWQvKOD5AvIIHmvIWrz3CRq89AkanPXJWpzVKM2z0Kjto4O0vTf/YM0tf8hcEA/AX58fdz+ASTBmohOEAAA</t>
  </si>
  <si>
    <t>9A527DFE8407069423DDEFA35FB4208B</t>
  </si>
  <si>
    <t>JChemExcelOBAAAB+LCAAAAAAABACtlT2SnEAMhfM5hS6wXfprGmKvXU52nfkUjhz4/BZDzcLM66JoGoqAecA30pOQbkQff/9JziKsaqoiOuk7fR23G7mTZyLenOsxTRP9Vma+xY83TzoO43yVUyn5/iSnuMv0i54R9fOF4mnKvKV8O06xlIv6QslWci/FUhE9SdE05jItFOOzGa0UTf7sbhNF3Hy54uFsRpJcx+5YODyde6srlscbfbHQTiyfxymX+LKhQL8c/47okkpvKJL07HdEa+9yGvWsL1+UteadlJdYfrRQ2LQeSwPF0jBeQXlMqZ4arZS+frlgStHexPxzlPK28x2dmpg9OyDHG2JU20fH58u8VyXXd2PDhl3dBcrP45R1T4O7DZSdrmug7EypBgonc9eFYprtHEUSj156KRFLYVscUlE9RaGrKI/d2OHuZqvB3G2grF13DQWmVFONHr7AZDjVuzAZGijrfOmJZUhurH2xSIzv+/mk2l2Ke/6iOj4bUr4/+6SGNGxfX9SQCqohjaiGNCF3ImFQQxJBVUgUVSUxyGJWHZ91kgyRhSSYW0hSkFBIxqqKuYWqldwGUoF/C2meD6+qkhpG5jU1JMWMw3XFjEPSSjXrasSAPoSk6EN0lFZq7GToQ/SOYY2jdwxrHF1iVlUrNWYy7N9ZHWodZZUaZzLMLSpkmFtUyDG38NcxtzDXMbdw0jG3MNchtw+i75/vt/818yEyOBAAAA==</t>
  </si>
  <si>
    <t>20DFE0526F6F1B4CAC79501ABF6A1C8C</t>
  </si>
  <si>
    <t>JChemExcel3g4AAB+LCAAAAAAABACllT1y3DAMhfs9BS9gDn74A9axZ9LYLjyTg6TI+fMoZi2toCLk7qig364+Aw8gcAvh/fcfzpmZRFSEWZq8hu/P7RYShSQh0OHZP6218EuI6Nb/SrEayzglptRPFPEthc/wiLh+ThSN2fKR8mOGQqXYoHCV9ixFoqa6SNGoWbSfODZdzehI4Ud3JygSi1Yb75a2mhHyEH06liNl3RdEoFZHbtxWY4EbWW3wsqz2yx4LRcs5HygfM7GY6b8aUaVjLF8zsaB1uxsvFNkSr91GvNGajJNKtlVKEbMRS2U9Uubctc2NF0YsZbFGhK7LGwX9wpxXKYxmGxQxpSVKr4yWjaKYNLUs9QsoLW0dC4rovVrzNUpceFCKUV2iIJakyqNGpbS1GnVfsATGySzrs7PumemdY2q5jgl82iQTd7pEwY4dlNNWm6jRvgMc5ef/U/YN6+buFOW+G90mmaB816jXXCqvUfaJKbHVTEuUrevuvpx2wEQs8NRGRphX+aF3pyipGo35UiWVtYw4SiIaJ6yAtUr3ma1b7+IkVWQto/02uns0Qdlvo7vTE5SCHTA8XY8FrSrb86DqJuG7dFKT/y2kvP32QYVUjq8PFVL1KiTzKqTm1RaYnAqJ2asc+j3w3AsVEqvLAhL7jLuaL9XiCSWwzxgS+4whsc8YkpDjQhJ2MXTVV7MT1HEhSfL/rVypcF2yV/OlKkG8D5Ck+i5BDObVFHovn9US1PuA3ul7+uw6BRWvctCLGoOQvGpBfVfDM73ILQX1ucEa9bnBB/W5wZrkcnsP4e3j9fYXph8Qy94OAAA=</t>
  </si>
  <si>
    <t>86ED62F72FA870A13F2FE83A237E71C8</t>
  </si>
  <si>
    <t>JChemExceldhkAAB+LCAAAAAAABACtWEFyIzcMvPsV/IBZAAgC5Dm7Vbns5paH5JD3pymObUmYgweKSuWS2poWGkCDGL2V8uuff7l3ZhJpIswy5Uf5fLy9FZvFWyl09/x6zDnL30JEb3jz7lXF2sK5EljXK6r4L5U/yiPF+fNgoUm+rxXjecfy1/dZrIqT7GvZu+Vi6dVHb/vaoY1zLFqn6djXIpSRZVGfc2dXRdsdy+8rLOOojCAvPrN5sWa0WcRUcrH0Op1vsTT0iyfz0qsOs81in9W6nhcz483S56RsjXjwLRuKvFjSAa0iub5ZeJBkWUj6oQi+TDoA9SX1zdKUWo6Fq3U5ajR70xwLPHhUBpXmh969UGnMg6F9Z5ca5WLBFb3ReSwXWLiKvh4LI6djvhqLVPNdmVdiQZcMfzmWLxapPiV3Biz3kLRTRd/vl7Im5p7ZQdGF84jqHF0+FHkuFvgI2ThYTHrSAZhwTHzE0mf6VGuNbLPAUElPY+7K/Jwq2RO2V+bbKYQ8m2lySuE8ardZB5buIxmLVeVpu1qiD1vQhX5xXHurEVi4z6Qiry6dNssQ8xzLqH3rWP2nlDzVRh2D+cML2S1o1DbtYGk8k13nqO9tJwQLBCXPRsPE3Kca19b5vl/+vFQj47FZ3KbkWMbaFGhfa5+vrrJYZaFjx+zzoV8usGBO9l0Z5KWNdCyYdbTnLpMms6uYdVtHxz5Eyexiwnkfx2mgnszL8qAe26Hbw3n0fZZ1PzM+YnFzy8WCCdfVX2RZsfTpxxkwKM0yieRVFuyY/H8oGv5VoywL3DPGy3mR2mS+nBfcB2h7OS+I5TidX2G538hG70kHfG1kYTu8NKXY9bgTJno4py+xDBpjO4pGS08p93HsDMrZienYmmff86qP5Hx5nx+7MliUPJndWZ1u9/bvN3cnp9So3viYttoe9rprJ0nvx3aok0eGBYWV298HFFCLKCC9PR9QvO8RBWSRAZBHFNCIDIBmRGdhCiigtaU8o1zWbxbPqBRuEW2FozZAq9ZP8QJii5+1sir6jHpZdXlmGGX9/veMzrL2gicUkHBEuUisGyCJdQMkeqvpMxq1AZJYN6iQqA2QxLohO2eoFonVBNRiNdEPJyiqefbZXlqsPKAWKw+oxcqjq09QQOs3g6c8AGoxZ4Ba7AdALeYMUIvZAdRidgBpVIxvO0ERk8YuWeiJu4GeuFuLRsVwrEbFcKGedIkUje6Gs/TEAeA9ccAoPTpgoVEb3NKjtoWeOIBKj9oWeuIALj1qW2jUBr/1qG2hURucZVEbzGYn7p7FojZ0tUVt6Go76VTwnnSqF4va0H0WtaH7LGpD61nQ9quUn79/vP0HEukHcXYZAAA=</t>
  </si>
  <si>
    <t>0C5B7B92008EE273D984C5AD21474315</t>
  </si>
  <si>
    <t>JChemExcelLhoAAB+LCAAAAAAABAClWD12ozcM7H0KXsB8+OVPnU3eNrvb5RSpUuT8GYpUIgksLH5+KqSRNcYAGADyR0o//v6H3ZlJREWYpcu39N/Px0eqnKqnRA+P/3967+lPIaKP8apmrjbe/5TcxNvAKONdSr/SM8X+8cKiuTg9svz2dZaSzbsPFstUVM9YPFfzy7F4JqVyNRbLyoWvxoLPEl+OBfVtVa7GIqi01G0sP99hoVZssrSmh7Fwljr7BdVyP8wL5W7aJ0ujTqexmLSh4xNdXIufslC/5fSzZlHiU0VSpU0W9J8dsXziE2WytEyVHvPy9UqDBfWVycJezmr0yVlLk6nIWmtnsSC7KmXWqKrLaSzO1ScLlVrPYpGs2miysNtZ14GlVF2KOtVyxqLZuq1Yer954Yil175YkObDrrNce7flI5bH7H59H8HJ0szmM2yDw0qjMmRtTQblM08PHUZLkTc/8/SYB4X6ZCmVD7NbRzbWlCI6rTQ8yKQrz06Hnq659VtlUHNv8ujpP97Jrre+aoRRR6e9W0xXv3iVs30EHSxN57NOz/vory+zjDtM1j6ydrhJMHeFhVe/WDurND7Bcs8LqnW8YVupNPOiRo+xvHEzYMPynC+acYKc7QBcqlgf+xvzDZaGi2zWKNxSb1zN8GDrywGN6HF6f3+Hpcl0wDUW5lt90X+d9ZDFs9Y5Ma+wWC6F9KoiuIfocl4Qy7pUryjCblxz9xqLKNtVRWNPc7/OIl4v50VwS5V+naX0+/cAU++nLGJd58TUTnLGguuw3i/V1uuZItyYwm3d3p2fbu+3WLgJzbygcfiMBd/4WitTkVc/ZNExpRZLtepnLHCjlfvlIaJnLMiGyJoMXfhQkefu7lORuBxWGjntc77gqpLT7LbspazepdPexWfFbe0jXHh2xiK4WuqaUlWfbqk3WAjf+Njvla5nLE/bHs/O+iV1uOeu6OVm+DILCiu3xxOK13p77wkFZBEF5BEFVCIKqEYUUIsooB7Rnphuf/MRBTTc8opyYgkMgFjj72oaG+wVtTRq/Yp6Gv/1ekVL4hrRmrhFtKWx6V7RnsZUfIkX0LiXX1FOIoEBkERtgCRqAySxboAk1g2QxLoBkqgNkERtgDTWDZDGugHSWLeBbrTVLWpJo2JAGhUPNFYT+d2gqJBuauw7FJBuKi9bFH8t5gyQxZylPSrJYpcAsphJ+Ni27ratu23jbqAbd3uyjbuBbtxdkm3cXZJHB2A+eNQ20I22lnyjDWjUhqnhURsmgUdtmAQetcHdHrXBsR61wZslaoM3y8bdJZWobaBRG/xWojb4rWx6nVKJ2mCgErWh/UvUhuYtURv6rEZtaL0atP1I6fef3z7+BYRvRvouGgAA</t>
  </si>
  <si>
    <t>645E61ABD22617D5148B8AF4761C3BFF</t>
  </si>
  <si>
    <t>JChemExcelnhQAAB+LCAAAAAAABACtV0lyGzEMvOsV+EBYBAhwOcepysXOLQ/JIe9Pj7aRBjhIZFQql9UWe9BoLPSJ6PPPXzZjziJFhFmGfND9dTqRVbJOlB/e+2uMQb8l53zaPknq1QS/fNM0ROuG5YS/ZvpOzxTx+8rClvuFxVh4joWTllrCWL5eZ8mpCS/HsrOUVHtbVlSStNns7iySVMdyXiTlMqtod/r/sHCSaY/22oW2MSazW5K10VZj0SRD41h+vc5iONGXYzE4XXg1LxVV1+pqLA1Oy3IsDU5XW42lJ+ucV2O5s2xnxXTO6YF6sVjR6z3NOME5VvRGLHsHrPX0rRvdlJqaDG7uvp4XZCNXubJomawXsJi2c1405dl6eYhFU6stz+ZFTc6xWKplPLL8nHHaUnl2+i0Wabe8COdJFk5ctFw6ANeYOseynWh6YanPd4a3WEoe1w3bjG1W0W1Pu258g+XeR36+vMGiqJJ+zcvQs7YJFlRJ62OVpaJ7it57YT4Wk7HKglhqK+uKem7LeWnJRMq6otYv97oVlpYwspfz0pOU2ldZ9t3o9tHrLLzdd/XaAYcN+1Yf3e51bqvN9LT/P+B1FvirlW9TKo8+y9J7vcZS9pvMmyyY2ZXPt0NkqOjcxARLtnbbjdonY8mp2kURZoTO7iOc6NkuLNiSU4rwaDn/fEIBwTU9oBfoiOKzeRRQ9Sig5p8GqIfo8Oigzf8DLyBmjzKxeFRoq8gDLyBWjyptm/WIGm11dEQrsdcGiL02QOy1AZJ8zv0RZfddQOJ9gzbxvgGSwLcRopUkcFNC1Eh8HgCJzwMgCTzWEIW2wHmmkkPUZwflVIKqBuqd39DA+UwlcB5PC5xXKoHzQAPnjUrgvJF6bago9do2NHC+kQZVDTTQ1kkDbUADN5k0cFNIvTbUmXptKDLz2lAlFlQ1UK8NtWNe24Z6bSgn89o21Gn7JPrx9XH6B6DvHoyeFAAA</t>
  </si>
  <si>
    <t>826D3E5BFE9E2789DBA130387BB8B7C0</t>
  </si>
  <si>
    <t>JChemExcelshUAAB+LCAAAAAAABACtVzuy2zAM7H0KXCAcACT4qfMyk+a9dDlIipw/S9uybIGFRcaj8VhreY0FFoB0Ifr881fMRFg1qopo0w96vC4XskZZiPjp2F+tNfqtzHzpZznEVBI+fJOgtfZPxAHfMn2nV4rxcWWxkGPkG0thbk8sv95nSaFJtdVYUlBO41hOsMSQaluOZWfhkHKcZNFQismNhe1F0dcEC35bSpLZWDhzXle0sbjsnlAk8G6W1UrvLBpMbZKF0QFSVhXtLAvZ7S6pWod+mWFZ8stDEfIsNefFGi3Fsld6IS9P82WNZZt1K320z10Xy4m5u++AlVgKelraal4K6puXY6khNV7tAGqotMXVWBoq3f5DLHcW3wHvV1p6NyYdKnp/Sknvo1r+n+s0iLzE8nPGdW4HTLFwqMUmWfbJ4DbJCZZ9268oiiEzjyfmTCyYndbaJIuEZuuxMHIq4z19KpZtB8QQbTa7cGxZjgVeK62M58sMi9+wp7K77Wncm4lMssAl1u7b3orwYh8t+eV5N8739GNK4bcxz+alhNziPYJU2vSswz7Se14WYsEm2e69i9U5FmxYrvc93VqcjAUbVra8oC8n81J7Dz524+wmQSyJ9Z6XWqYVNd3yUm/POOdZsGE53e7ge0/zXAdIf8qK423/Ngv+Wq/vLyig6FFA6Xq8oDg3jwLKHgVUPC+gOkSbRxv1qXPgBdSn9REVpMgxdDT6ayOJ1wZIvDZA4rUB6vP1iBaS6tFK/W7kmJ02QnsMg2szqc8DIPV5QN0GKCD12QGkvvKANHk0kZpHjTR7FPH6ygNSX3lA2q4ePKB92h+uBRTFu0QoDlwNdOBqoF4bshW9Nrg6em0wbxy4GujA1UC9q2HT5LV11Gvr6MDVRslrgyeT1wZPJq8NnkyDujGlQd0ipUHdgHptcIl5bR312uAdG3gS6MCTmWzgSaADTxaygTagXhscZV4bTGZO2yfRj6+Pyz9cVJ4xshUAAA==</t>
  </si>
  <si>
    <t>8C8B9C25F197C72E9226FABC1C61F8E0</t>
  </si>
  <si>
    <t>JChemExcel2BgAAB+LCAAAAAAABACtV0uOEzEU3OcUvgDW+/nZXgMSG2DHQVhwfsrtZsjEXtCviaJRphKXqvy+/Ujp689fXAoziagIs3T5lN5ej0fylrynRE/vv6/ee/ohRPQY/1FuUgQfmDIXfHVg+JbSx/SeYv9+/DlhdbKIOYdYPlC2RnJozKW2+sTy7QoL26ElteGNolpcuk8WLtVjLJyVqE5H7ha7XbDUVk4tvdcSY5HsNCPTMzUN3q5m6kxTi7FrTIvmzlwmSyF5dvT9iqNaynG24nYlHKOuM0sqss4tyoLiOc46sk5qjEUQGTtZUOISzhdrbZwt2YiD90K5G58sgjSOsrQyc9egpT9ruVjTfOSujgqI9RecKFV1q+UCC2dptd3VgkiT3NaCCmC/rUWzKctdLYYYlXpXi+Xm9B+0/GEZuWvPLP/eX3C21Hl2cfTvuYtKltZ56+hCr2N0737mC1WjWB1JZueTxVvQEVg6WTu9GQfnkeIsnb2u92Cvw4mq7ZirPav25+795UpN+8xd7C9U1WMsNKaaTZbeKKgFJ1COg4WhhSTEMvYX1VNL9U5RLcX6EemWtfYaZXGp517H7EFH6Lu90tTi9m5nuMSCEJ07g3XiqCPSOQOweVSJ5ctw5McM4LH5BmN07C/HtB8b/DmZrrOMzWN2hpaxvmiUhYXPSNfCwUijM5w1iOcAb8HbFeyn83kG/YVaj7GgklVosqhGb5eyynyeKdjlJZZ1YCmzv2AeSekxLTgh0vk+S7cZo4K573EtdPS6myydq991hBlQ2u17EfTJ2ZvuOIKWM+vusECLebnrCE98bfbdeyyN+Pa9QIvz7XvRXGu5XUeGavTb9/K8Y3INdgZMISLdb6qX+i5WqfamimIs2E+xqp6qGoe2IBiQ4+87FJCuKCBbUUBl+1tfUUB1RQG1FQXUV7SnkZWyorz8FtCYi/aCSmJdUU3j/l5RS7x6AzSe9F9/64nritbEqzdAvHoDNDrRCwpIVm+AZI0bIFnjBkjWuAGS1RugsWPJiq5xAyQbb0D7cg+AlNbbKVvU0phULygg3URzi0KTbvIX6CZ/gW7yV5Ju8hfoJn+hd5O/QDf5W5KtMR7oGuOBbmrTk228Ad14q8k23oBuvLVkqzdUi21irMk2+euprN6Q62VTm0BXb6iAsnob6CZ/KZVN/gJdvaFayiZ/ga7eUENl9QbUV2+oLN/UJtBNbVryTW0C3XiryTfeWvLVG+rCV28oCl+8fU3p87dPj9/RK0F02BgAAA==</t>
  </si>
  <si>
    <t>4D20A7AC4B39693F6D6A922C73EFBBCE</t>
  </si>
  <si>
    <t>JChemExceliBQAAB+LCAAAAAAABAClVkmOGzEMvPsV+kAErlrOSYBcZnLLQ3LI+1Oy2kl7qMNYbRiGXW4VWGSR1C2lt99/2J2ZRFSEWbp8S/9et1vykrymRKf3/1fvPf0SIrrhx5eW2asPXHKrXcc3yviX0tf0TLF+31lqLlXKOKvZrdRdFiKXyUKF2x5Ly2p0V2yZlLdj4VbrZBE2ObH8/DxLyYrETBaW2vdiKUPHkV2tpnuxeG5NdMZSu9uJ5f0VlkdlwEKd9xRZ9lru2XAoKmWPRXP1YpNFOm16V7MJHYpcd70ruRDZZDEn22UhazoVUVHfY2Fkww7vVmm0x0LZG8mMhY02Yzmz9OJnls97FydYTZeKPu9dnGjW2kVFibMXlYvZxbSVOufLlVgk9y6XY0Ef0ezBK7GcWfYrje7BRrtaaehQXyt6YWJy1kZ9autUfSsW9DQ2ycFStdBeLCMCb5OllX7eRy/NXazpY8N2982ebrmJ02TR8rQbf7zCgqPHzQMl73ssNVsnnizazfZYCvaRPVi8bbPwsYV0fNtUVHLjx12qFaPdvBSd3YiOKlL3WBrO9qMbmxXfY+nowcfNQ+Tp/vJSXoTrMb3dnm4eL7BY7iz3+qJaSpuxKKY3+zHrvLY9luH7ftyCWqW97J5245gRuucXbDXEQo9Y6p5fcMJq86ssjO6ZOqAIg3eXpeu8QV1hwb3O2uW88NgfdpUFsQj3q4rGzJ4dcIXl/56+4jpkw2m97V/qRq90bDVmL3ssPrbQwSJtLxZIkfvnEwpIl6gtUY8ooBJRQPV+4iPa4rOAekR7YrqHcUYBjcp+RDmxRFQSR22A2OKzlsbM/Ih64qgNEEdtA43aAHHUBkgooICEI8pJYt0ASdQGaHSPRDTWDZAstAGtIQ+ApMXs6BJFZD0y9KSxmmmNctKYh4Eu/At04V9NuvAv0IV/gS78a0nrEl34F+jCvy1ZrDH8a1Eb/GtRGzxpC/+CN2qDoyxqG2jUBp9Z1DbQqA3us6gNqC/8K8kX/gW68K8nX/i3JI/a4B2P2mAcD9reUvr+/u32F1l/Co6IFAAA</t>
  </si>
  <si>
    <t>4C30901DF101B35047BA73B5E80AFBB0</t>
  </si>
  <si>
    <t>JChemExcelRBMAAB+LCAAAAAAABAClWEmS2zAMvPsV/EBYxMIF50yqcpnJLQ/JIe9PU5Ity9Ahgl2qKbkttdHsJiDPLaXPP3+pVqLCLMxEbPyRHq/bLVVOtaZUno79ZWbpN5dSbvNdy8x9+VyzjNbnWcn4tKTv6UhxfrywSK6Nnll+/T9LzZW4rSykxrFadhbOwhpk0dxt0DyjbETBddFchrxdi2Rp9nYtzywl7DTnVnW7t/WoIujQwu/WQhnboK33DqERYynZStlYivZnRV9XatHKU8e3gh1QLbq6XK2tLGKqsX2EdbG+1EJZ6kPb5dXtamNlsSZhj9R0YWHwDYl61Ea3lcXIwk6r8MIiuZfD6l7Ly9CFBR2Teg15NP3tSmsto7cSSh1YGltZa2nt4PSFvJRMUjePpER340xs2fJSMZbCTvfS78mx8G68dwbO1A6KLrHsXSred/eO+d48uk+Sd2bjPtXcnA6xuGeG0LSffFFFDR5RXRXZcR79jLC4Wi6x3J+CauZjXkIsLnUXWJ6fX14m7CWWe+rctL/A8tgB6FdUy4ix4A6TOwsfuvelWtAYttnY7dClLrEUbdskkUaxWqDDuG0zgBtbjAV9Upb5gRkwJKhoTpJO01/MAO0j5vR0ppFs2soymWIsVWXNroZ34953Xce8wLI/NbuOeYGlThZZz9obe3qMdcaDj61Ga9l/ZUU7JhaEl78HFJB4FJAuxwHF++pRQM2jgLrnBTT8tYDMo5aoOBQQkUcpkdcGiLw2QHPvs0erv7Ym8toAzTS8oj2R1waIzPNa4uJrAEruWkB8om0kFvdtgNj7BhVnKHi9m4DYKwbEJ4rLGQqITzw+R8HrnQck3nlk8gQFJH7NAMlJ1oGeZB2onqI+D/j2OVlf0ZrkJOsjyfAotJ3kgZMWj7akXhtypl4bUqJeG4KjXhtSol4bIqJeG/KgXhusVK8NvqnXBiOq1zbRE994/hvsBf1M6cfXx+0fJQo+SUQTAAA=</t>
  </si>
  <si>
    <t>9DC5AD3D5AC05EFF8003F3106E9D9F02</t>
  </si>
  <si>
    <t>JChemExcelQhQAAB+LCAAAAAAABACtV0tyWkEM3HMKXSBTo9981nGqsrGzy0GyyPmjAZNnP2lhRlAUBY1fW91qjR4XgNc/f1EVsRIxESJNeoH/j8sFVEE7QP3wPB5zTvhNtdaLffimpdfW1zspiH29g1rs2wrf4TNF/HQsU2iTxa6dRDc+VqUPLG87LK3gqLRbC/WrG8ai85Oih2q5s/Qi2+5y0cZpRQeLc/cBFipDxsh2mgqycLYWNE9nXMuvr7NUy65KspbrFROTvtgVnbhlazFfeNRsLdYjJc3WYnlp/Qm1HCynU+rrnQabgIGxoq/PNNhMT53Z1B0TkJnpYxrdKbV1ej+HJXPWtSK20W4sg3d96eautmwtB0vGl0NRptMHS243joHxtv+502m2WaBNFvOUn1GL3QbFqXuA5djTo5DsKuIi+sxa3PnyAMvHPb3vLpba7xNQJ8keSy3MikkWu4L7lHeHbht7r5aGlGRZtShzVpG5O3nkWUYdnFVktbQ+8ix9UNoXKkqU9uXY9u7cfYBFS8Ua3x0+NEf3O1W3SbZmOnO+aJHJ+H7WobTd0/u+j0Zp277Yjtcab/stlv1O2+V0ff2EGmRplhN6g86ofVbPYFAL0e5Rg4bnNWh6dAJWhxq0enLiNQi9NoOQPcqA4lEB9NoMQq/NIPTaDMJx9fOMTv+3E6h6tAKhU2zQ+q1/dqeHqAD5bhpEvpsGrd8+Z1SBmkcbrIk+o1aD7+b6bwE6gIIeU4gisHdnob7zCw1S3YB95xfqO7/QINUDOEj1BA46T7B2XIAGnWeQoPOGBqkWkCDVhgapVpAg1YYGqW4gYaol0DZBvDYLr3htllT12iym6rVZ+tRrs/Sp12bpU6/N0qdO2yvAj7eXyz+CAiM7QhQAAA==</t>
  </si>
  <si>
    <t>67EAAC1F7F82C9387F778D84CD470D96</t>
  </si>
  <si>
    <t>JChemExcelBhEAAB+LCAAAAAAABACtlktyGzEMRPc6BS5gFn78reNUZWNnl4NkkfOnR2N5NAYXGTKqKZf1XGqjiQaoG9Hb7z+SswirmqqIdn2lz9ftRl7IGxE/Pcer906/lJlv2ztJ7lLwy4sl7e4b44S/Mn2js8T4uatoklxkV6lc+pPK+xWVhg+v1/JQ0eSlT6pYyi3zrsL55OiCisNHz6u15MTi41p+XlGp2pZrKciL9tVzqchL9dVaKjot/6GWh4okNZk83Ya8FBs6ujABPRlzW+30kbqVOTomIMz01GbwlM+nOzXTnmBo8nQPFczCdOoORyVJk8ldd+zdlVoYM111WMslFRat67U8VEKPphyt5OU43ZVaJLXssk9jrv25lh8zjpC/c48uqEhi7R9zhBXR5lSO7Ib9ckHl2AxhY15Qycly048txaXMqZTEvdV1lSamuyMYmq+l7hOwplJxIa06qilrXT6X41YLN8m/q8i2GfL4bryUl8e3oHAfTWU37JcplbB3pzZDxWcnHb1AhaUt1vKksnIunMSt7T3qfv+2eVkF0df7zxMFskiB/P6cKN7nSIFKpEA16gK1SIF6pB0BDxRIJFIh0buXrzR6AxKP/62QRG9AMvBmQ6ok0THQ1v2vuo22JHylnZQDBVKJVEg1UiW1SI00dhNIo2Mgjd7gYkC3GgbnADroPOig86CDzjtZ7DxyZrHzyI4NUg06SHUnG3QeNI9yZmVIBz02sugNIbPoDYnyQaoL+SDVnTx6Q489ekOPPXpDjz16Q489eHsj+v7+evsLJBY3XAYRAAA=</t>
  </si>
  <si>
    <t>8F4EFD36896E64EBDF4EEB4C332EBECA</t>
  </si>
  <si>
    <t>JChemExcel6BIAAB+LCAAAAAAABACtVsuO2zAMvOcr+AMRxJcknrsL9LLbWz+kh35/KdtZx6YPK6VBEDgTe8Ihh6RuAB9//qIqYiZiIkQyeoOv1+0GiqACkJ/e+8vM4DflnG/9myaxfm+/KtKwX+Xkv2b4AUeK6/eJRVIjnmSRVFu29UowlyeWXzMsnLRpeVURJ6yzinYWSjyd3V0RJuNZRZJyKfpqLJxYKb8ayzMLHis9wEKpcNX12WKzilwH8cux+LPcZH22qdY5Fn+28aYoV8xPLJ8jsQhrZ7nnpEKTeaFEQhsL16xPLAPd6HlpS07vmJjKZF4wVX94ZTG2NssitfYI7pQqiczWqNS8sTRTm2UR1K7jzqm0Q3aHWKzUhUUSGc9NzF5fQ1pjaXrwy/dd5yxFCq2xFD5UesAv2XuwbdmlRpOV7o7lzS9ijaYrrWs3YtLjVhvqxsdkoIR2qPQQyz6l5ufuPjFf20ePTfLKbiw+D/L1yePn91n2DVu8u3mSRXpP/4dYTBbvOh8ytzkWz4vbZGWpVSdjKYmyXZ+CpliC64ayu59fTht2iOXhurDtB1i+OsDnFVKxOZa+ncuDJR96eigWZdumVC2NZ1ky2TIx/VT1dR4aZHEdJrztAOLVf+MsPm116UHfAS0f5u5QLKUt2fAdIHrY00MsWJe5e++nqsk+WljwegfMuC5OzAGW/dQ839P+17R8HlCHOKIOSUQd0uXzgDpUIupQjahDLaIOWfw3g34KPt3rEGJEEfop5owSIEeUAaM2h3qtz6gCliVHZ7TGeytg1OYQWkQNKGpzqJ/ATrwOEYUYOhrr5hBFbZ031s0hinVzFVeo88ZqOkRRsUN0oZiuUIc45gGu0QYcK+/fr1AEvvC6oxded/TC6wQc/dDRElEFjn7wDujngDNagaPX3dWSI4og0Q/uVIna3GcStbnP5MIPDBK1uXEkanOXSNTmFpGozf0gUZuXUqM2L5oGbR8A759vt3/MLd8a6BIAAA==</t>
  </si>
  <si>
    <t>37F0CDB462D4243DEF0DC99851ACFAAF</t>
  </si>
  <si>
    <t>JChemExcelJA8AAB+LCAAAAAAABACtVkmO2zAQvPsV/YEQvXI5ZwLkMpNbHpJD3p+SRczIIg82FUEwrJJUqOpit3gjev/zVyJEWNVURbTpG30etxu5kCsRH86vo7VGv5WZb7j4Fqlmv9/3VJXz9o8T7jJ90CPF/Ows7BY7SzH3A8v351k8RdS7gkjOUtdYDAqq7CwmkVdZnLU7iixtjUVToKg7i5coqyxszLsjrnWRRZKWbD2jMF1j4c9qRJK86ujI0hofWX49zYI3JDRPHT2/dvFGzUUuOiJB0hJTLS+waNKW+aoWSyx8WQv6SOM/aPliWU8a3WPNryYNH2Hztfu8FvSR5X3VWWqmZUkLelpyi16hLLqmxRLGQWepbX3uFi6tO6q82NM5SdsdRYridmD5+QqLeW170vKY9AssvlXj3tNQFRFrLJa0K8DarcZrLOhpll6X2h5W3fMsh1mHjLSu1QVTSq1Yd8TaVrV4y/UqC7SI9O8RCrTM0mLfKVxh0ZRzvlwXaNG4XBdowdbjqiNL1jv5CsvX3L2y6rY9Zp1P75e6EXvePqXEua6xYPI37Swma1owWPT++4ACwgryE7pDZxTXMaKA8sgLqIzPAqojCqiNDI2E7/rOqAzPApLRG6CtU8+okfiIOm3T7owGyegNkJRB2YbW8dlKMvFWadtfn+oASGWsTp6iQaojg5JO0pyjQjrWYUPHOmA96CRjp20fcUYL6aQO4B3rgIS279MEnWRsZJOMgU4ydrJpxjbN2CYZAx29IU2beGtkozdk4aM3BOGDt3eiHx9vt3/M1qxNJA8AAA==</t>
  </si>
  <si>
    <t>98A8F2F7B594227AB19930DF0439ABA8</t>
  </si>
  <si>
    <t>JChemExcelyA4AAB+LCAAAAAAABACtlk1ygzAMhfecQheoR3/GsG7a6SbprgfpouevEpoaIg+D7TAs4MN+Iz3ZMgPA+fuHYiRCZmEm4plP8H8NAyiCEgCu7nzN8wxfjIiDvbxo4Gmcrk8xpBRvIzHYV4RP2EqU7wcVDXPEtcrrcRUJMbEuKlFS7FWRkIgbVThMMc2LimBrRlmFg27drVIhFV2ecGzNiILy1B0Lmqcae2P5m9EXC+zEcjmu8hRfVipuvRzfR/CUSq9UKHDrPoK8djFMvPGlwt28G3tiySo9vuQu5Sr93uJLzz7aWS9NnaGn10WbQVLsu8crfT0/KJbPgIqTJLvrVD6Oq+RKO3crVHZWXYXKzm6sUMEgqryoCEdpU6GAk6ZeFYsloSwOMTE3qcCzVO5nQIe7q+7tel2FSl51PSo7fx5VNbr74jpD09p1naFCJfeXnljGoILcF4v9FPPt3lC5IfumD1T9WEPxNnZDDY3r6Qs1lDw1NHlqaPa6MxA6aojIUwJiTxlIXBZXqn6sAkUXmSHyuRkin5sh8rkZIp+bUUY/VkvU3GFy1NC1azyOjUXKwOJiMMTeB6s8F2pskY2ejsDJ0wQ8larJxRpLscZSqLHRQo0JxOdmdZNCjROIz80sF5+b+Ss+NzNXfG7mpPjczFx1uZ0B3i6n4RcmmrcfyA4AAA==</t>
  </si>
  <si>
    <t>6E296B77B02A62B03D2445E433A93C70</t>
  </si>
  <si>
    <t>JChemExcelThAAAB+LCAAAAAAABACllj1y3DAMhXudAhcwhwDBv9rOTBo7XU6RKkXOH0iKl5SfiiyoUaH9JL3lwx+1Eb3//sM5M0eRJMIsXd7ocWwbqZIWojid4+i900+JMW77rxgqZ7GLlxpaqv1kdjfSD7pK3J/b4416qqhknVRePSollBh9Ki+7o9ROFW4XRy6VHFIRpwpbNNoRXQ09ex3NKuyN7uQo2ZXX0VCR0LzRnTItQevF0YdHhUPxRnfqAA6S/I4+VWJQb3Rpz3Qvp0r0dgBJYFVeXYvlN7fltaSQa4qraxkqKzkajlbqZahA7b7+cuRoxdGoF3Dk6qOF+XJR8c+6MV9gP/p/R5NKC+U6vZ/a1T57GnaS757pDbvaEyp7vcgRXdiPXCqwBzzliEvlf3r96AWXSk5VT5WWum8tU45gP3piLTab8hmXGHph9qo0OWK6d2MUX6anPoK5+4TKYzLQvir15WjMuiUVDdJqXnU0VGDWueploQMmlZVuHJMBvppdKj3E6lOxgpfjvNB0ILunX6jis4by8eyFGirz6yc1VJEaakgNddTtxBGoob1zv1ImFqRCnODfDLEiVeKMNBOjN0OM3gwxejPEHWknufFmlO/WcEMNieCzckctvoJxMCQYB8vmHTVdzLwhKZg3061IlaQhLSQ3ma+UMDpWDwkzv9ObzEdK6a5Kkt5S9GZVktCbVUlCb1YPCb1ZPST0ZvWg6M1yoejNEqHozaKu6M0SoeDtnejbx9v2F4RlJnZOEAAA</t>
  </si>
  <si>
    <t>396709B2166095A1A34A821F7929BCB4</t>
  </si>
  <si>
    <t>JChemExcellBAAAB+LCAAAAAAABACtmE2OnDAQhfecoi4Qy/VjjNeZSNnMZJdTZJVFzp/XTRhDlxWBTQuN6K/xUz2eqyzNRPT++w+nxBxFVIRZirzR52eayBLZTBR3V/2UUuinxBgnfPkSQ2Y8jjsLSfPjjmLAr5G+0lGifb2oKO5kr/LjvAoHk6WsKvpY21WLBDa1Zi2XVJaUb6hlU5FgOXWqaEhZbFWJ89HRr4734lV6MhpxVPfLSC1VhYMc9+6FXfdvRcvRx2kVusUR3fJ26Zakdyru7V5S2ToghkV6HdUOGKnlf310XsWCLPMymlFVGZgvlLCCdXDWQSVzatdyvo92tbiT5EIf1VoslNRbyz1zl+GjtM/G7z1TKgU97rrzKliB8364ltrTIyq1j9yu66rF9fSlt7tNb7d3L7xdDnGxvNaikrQ3IzWTURXUkpa8OhIW6VXJpci4ynYeuel9QWV/BsTujOrEHKmlTil3BlxQuaUDdo7crLvkaJuYuMvjGfX3EUPm+fdAgdRTIHteB4rvyVOg2VOg7HVBF/8sUPFUm7QQR6cLxKu9V+odA7F3DMTmqREnTxOxdwzE2dNM7B0Dsfcm8Ul5/8OTivcGJN4bkKh/FtR7A5KGt0LS8JZaFGulkTHo0qTFUyP1aWJHKXu6kDbT1Gaa2kgTtOEYNcxN6r0hY/XekLF6b8jYvDekad4b0rRGmkbmvSE0a6Q5P/6t8ELfib59vE1/Abep83WUEAAA</t>
  </si>
  <si>
    <t>797F569F3D6BDF9056069C01ECCF405F</t>
  </si>
  <si>
    <t>JChemExceldhIAAB+LCAAAAAAABACtVsuO2zAQu+cr9AMVNE9J526BXnZ764f00O8vHSfrTUaHWGpgBAkDM8MhZ+RLSu9//pIZUWEWZiLu/JY+X5dLspKMUypfruPVe0+/uZRy2b5xbu6ED980dybbsJLxa0nf0yPF+LqxkFHdWaz0MsdCWaXysJaP11lKrszLtRwskr3psiLJXGe7e7BwVvXlvnAuMqvocPr/sFDmaY+O7EJb98nuSrZWfLUWzdxtXMuv11kMd3RbrcXg9NWZpb44UteWa6lwWpZr+WTZ7uU22d2KvFQdKjoxRw15ob7q9JG6tTm6T0DYDFPTGHbd631BN4rvfZGs3GmqFrCYetu3d5nNy5daNFef766aXD2y7OJfWX7OOG1ZHp0+xcK1+a6IS6U5FsokxvsECHWfY9nuaDcWfzynT7EInmD27FZtkyzH2Rim8QTL5xzF/XKCRZGSLntfurrMsSAltbdVFsf0qNxmwfp8LSZtlQW1+D0vK4paaXWV5TgDwt49wdJx2vv4JDmVl/szQ9jeM9mNz5ivs8Bf9WK3aSxeZ1laM9lrkVr7HAt2k5fbEzzLrCJCYv1+BqhO1lKym+l9e8/uXdzR6MZi9Zqc0yz4a76+P6CA0G99QnfoGcV3iyggjyigGv8NUBuiPaI9UQm8gIgiSok4opxIAi+grZPPqKYtJ8+oJfKIeqKoDRC1az+f0agNEJeIcuKoDRBHbejOCPXEAzd5iFri2AdAHPsAiGMfwDhCUe/AeaAD54EOnG9JYnc2lIZoTDVSIgPnKcnQeRk4D3TgvCUZOA80akNKZOC8Jx0435NGbYiIRm3Ig0ZtCIMO3dSBm0CjNnisUduGRm2wXaM2oBa0vaf04+Pt8g8hKXBhdhIAAA==</t>
  </si>
  <si>
    <t>1BB8505E733773A394A87719DC679A8A</t>
  </si>
  <si>
    <t>JChemExcel1BEAAB+LCAAAAAAABAClVkmS2zAMvPsV+IBZxMblnElVLjO55SE55P0BLXlkCTxYkEvlsttiG42GANwAPv/+Q1XETMREiNTpA75ftxtIA0WA/HJtr947/KGc821848RKPD5JEswyPuVkv2b4AXuK+XVg4aRNX1l+v88iKZfSFhas1GOxSKoNaRrLCRZN0rVejWVjocRSLyvC1DmqaMvulVg2p6/E8sqC4aqjVLi25WzpUUWmg/hyLHaWW13ONlWNsdjZxquiXPOroq8zsQjrYLnnpEIUzS4JrSxcc40905aX9tBxx8RUwh5VppWlcw+zSG15sFCqJCXqUam4srReMMoi+Dh751TaLrunWHppDxZJ1L8r55xHw9++eMRWu7t6eb/qjKWI9iWWwjunT9RLtmewr9mlxjmaF6681ov0FnymTZEuOcVkaQk/jc/OQMmkSZRl61Lxvrt1zGvzCGud7wy/3mfZZoAm2is6wULmzPVYtgl7haUksp1s0XbYPEIszumQIjfVTrE8dwY3YU95tFad9QikijGWMRHLkyXvOua5elnmh3UGowtXXWY78eiYzDUWi+noQmvfJe4UY7EOp8ucltRyUNHo3u05G0VFoyxYl3k0NhnlOMuzdg99N1J1foN/m8Wk0ON9hxrEHjVIHtcOte/qUYOKRw2qHjWoeZSnqEHdR9Zh7CuHew1C9CjCyPwRJUD2KAOK+zeDUD2qgOWRuSNa/b0V0GszCLtHO5DXZhCh4zVo7DbkUe+mQeS1DV7vpkHk3TQVM9R4vccGkVdsEE0U0ww1iH0eYI4isM/OQCe1buik1gXYZ8eqmr3zVtVcPFqBJ85nGPvWEbUYfFVbnUn2aAPx2qxKxGszj2XivPFOnFcQr80MFq/N3BSvzYwQp+0T4OfXx+0/dt0Z0dQRAAA=</t>
  </si>
  <si>
    <t>6093A5A821AFDE999189B8E3207747F5</t>
  </si>
  <si>
    <t>JChemExcelJg4AAB+LCAAAAAAABAClVjuWnDAQzOcUfQHz1B99Ovbue052nfkgDnx+FwMeYFuBJXgETIFqqqvVBQ+ij99/OGfmJKIizOLyRq/j8SBtZInofB6Hu9MvSSk91l+21GqyXRlzW6/SgruJftKVon9+YdElt3Jm+T7CkrLXjYWr6V0WWdR8kkWxNj/X8uI6W9GZha/uDrDIUjTta4vPVoQ6uNzWcmaZ9wUKlPcesc9qgRu2KeAly+x+ObSkpeXiJ5bPES2tvtyoMqkFK4qvLN9wNdtprOWWebtqTX2WxV2eLIyJyjbHgs6Y7VrMJn0BizSXba1Os0BBk50ls96exjv5kqGl9bNuYNeVRZL2c3cgvY+UCiw//p/leAeEZBhi+ZfeIesGWF49WmdBcp1jOWZaFq/FplhWBbVJN6UGtGAG3XzjQ7zMaQFLsSwbi0j1WV+0PHMSc2le05wvmGmre740S5MsmEF8CW0VletMD2lpxnsy+DXrhjoNT/d3o3jLN/duTIYBliNfQkoNsBS87Wu5pwXNked5QfUJ4Z59QS0+Cyg/n72ggMp5+YYCqhEF1CIKyCPqxCmggJgjyrTumsjbQQGxhioAsUXUiHNkyMSxYkAcKwbEsWJAHCte/63rg0Qf4HoPFVq/FL5UAUgk9k1Jog9glOgDuimdzleSEj1LJDWi0NB6rov3UE0RzaSxNriusTa4rp0eN9JOj5001gZzNdYGJzXWBnM11PZB9P759vgL3R++7yYOAAA=</t>
  </si>
  <si>
    <t>65963AE149013A5D37E540293032E184</t>
  </si>
  <si>
    <t>JChemExcelTBEAAB+LCAAAAAAABACtVsuO3CAQvM9X9A8E0Q8MnLORctnNLV+RUw75/pTt1TDeZqUB1rJGuGRKVVR3e25Er3//cUrMUURFmKXKC92v240skxWi+HC3q9ZKvyXGeMPDNwkl5bqvNCjA/Y0Y4r76TleK/v2BRYLl9Mjy63kWDSmLnSxxkzSnxYKUrXS1DLAk7GBd1dJYOIjmaZbM6XAUQ5Groz8T5+JZZjJacdTqZUWLBDbtaxmoukct8doBbxNasNd4tl4ay8rpcjAp9WTZ0mxPN5aVPoqoXUsnSymzjloyC1roS7TQl5wLtaRXtDQWhTeZ6wC6d4B39HwH0H0yeEcD3diSXqndlvRKH2nYivS/jT9n5osFvs66IZao61raN2CFpX2PXL1MaXFzd4ClVZ2buwMsqLUa+dQi+VA1xaJc3/fqZpNaJKR6KuBQZVaLhLrl+N4BJU1r+XRKDbC0bnRT6nkW+IgFf2wPlk3O1TgLkjGTVRZoSSWfq6x5LqN9b62yytKmt5uYAyz3bvTfgKHT/XTuTtXLfE+jmeX4vaCA1KOA7LgvKJ6TRwFtHgWUPS/Q4t8FVD2qXbQSR8cLiE97H1HvGBB7x4DYPGrEyaOJ2DsGxNmjmdg7BsTV81YS7w2QsEeZRJzjHfXeAEnHWyHxaQKSjrcuCkbpZAy0dFHvGIzqHaOi1DtGlWg3Te2mqR3HQDtpQsPWRb03ZKzeGzLWbprWqVSgnTQjmfe2o900zXtDwOa9IU3z3hClOW+vRD/eXm7/AazR0bxMEQAA</t>
  </si>
  <si>
    <t>9CBA08131D8385DF4DE0E1D7B309AA08</t>
  </si>
  <si>
    <t>JChemExcelBhEAAB+LCAAAAAAABAClVktu3TAQ279T6AJPmJ9G0rop0E3aRYEepIuev5TtJHbGi1h+MAKbgeghORr5kdLr339cCjOJqAizdHlJ77/HI5knaynR7vr49d7THyGix3iibKyOm2fJzaWtGP5L6Vs6Upxfg+VJmbXZyiLW647l15dZsILZy2CxbF5othbTsrBoboX7tKJGvrKQV51iwQoXX3yR3HqZcxcrWuONhRH3juX311k4uzutLOrOsxlR95Hvk+GuyxwLo19cVxYV9x3Lz0vultWXcdd5zt33Wpa1bTJpzl2or7WIHRRdYJHsWmzbC5A0x6JZrd+uxdD3pndrsVxra3drKdm63q5lz9I77Vku9K5noVpPFV3oXUe/iJwqulDLR9KcqfLdrgOLNZveR2874E4t2I11PUk0F2qTSSNf0e0kkb7cTdVitWwsnQ5JX5p1IrSdsN4P0/vSeaRr7z49k9p+Sv244guXVlcWt2qzLN3LxgKH+hQLukRMNndJDhldYKFccYCk5VSzYjLLwnX9CgonySVftnMad7XLnC+HM+DTlLrAsp/ed1jepnfY0xdYPibmHZYKX/x87s74EmfdTEbjW4pm+wUTs5Vt1qnO7kZ8h1XadiP3PrcDoIis8DalXKYng3vbZh3VNuULFsny94AC0ogCsuU6oHguEQXkEQVUIy+gtrzzM9rPUKbAAIg5vA3QmP+fUUmsEdXEURsgjtqwpQZ6eOGK1lAvIG6x3pY4agMqURsg4chQkkRtgCRqAyQn2s5ROkORm0QfAMlJxnqGApKYPCCJ7uB5TPOIanRnoNEdvF1PurokjV2NLlGLqCQtEQWvR9STRm1IXqM2pKlRGwK2k+QlWdSGNC1qQxYWtcFci9oGGrUNNGh7Ten7z5fHf2HEKLgGEQAA</t>
  </si>
  <si>
    <t>A501E2CE2A2407802BD20BEE7255247D</t>
  </si>
  <si>
    <t>JChemExcelGhIAAB+LCAAAAAAABACllkuOGzEMRPc+BS8wgkiR+qwzAbKZyW4OMoucPyXbSX+ohVsyGgb62V1miSXKN6KP7z9sxhxFkgizNHmn/6/bjbSRMVHcXdurtUZfEmO89TsJnAGI3iRUK6mzGPBppB90lBhfT5VaVbtKCpJb3al8vq6SgrVaV2vZq8QkkyoaEqf+7BuHzAdHF1QsRCnLtVgoKuNafr+ukoNaLqu1lMCFZXVdCvJiy7XUkGPk1VoaOq15tZa9yim7r/eI8YS0saPX9xFUiqaxowt52Wd3fjdu+8hNhqn5oiE2nVTZJoMGiwdHU1PKQprOy+ao726dnJjb9F6phTEZbFzLBZWeOo6rtWwqrkdTjlbysq3uSi0SrIo+9hGr7Gv5NeNIgh57dEmlWHme01Z4UmXLrptSF1S2yYCet1lHOcSa7bEuJbc8q1KlxFWVEkzZHo5qlflaYmyrKqiF/+Vl3lENYtbWVVqJuuoItUhbXZfdCbuQusMJezobLzja/te5s3FqH7lZN6XizoCpKZWDTTvqPXrs6ZVaNpWVdUHWivBzYvJ9d19WweNyfz9QoOQpkN6vA8W9eQqUPQUqXheoegrUPG3UT+ATBWL2lIm9NyBOd4dnqv67Sn1VzzVkYu8NiIt3nIYUv+YdA3Hzuo0kOgrUO3+mTCKeCknyNJH4bgKJ7yaQeMdA4r3BxYD2GgbrgHoHnQcddJ4p+c5DMfnOI31pkOpKaZBqUN955CwNOg+aR+lLPtWdDnoMF94bqA5SraSDVBvpINWZ1HtD9NR7Q3bUe0Me1HtDHtR7Qx7Ue0Me1Hn7IPr5+X77C3PatUkaEgAA</t>
  </si>
  <si>
    <t>D46F78713C4D108E0EFCA42E53620AF3</t>
  </si>
  <si>
    <t>JChemExcelbA4AAB+LCAAAAAAABACtlk2O2zAMhfc5BS8Qgf8S150C3cx014N00fOXio2OE2mARG7gRfw5fuHjk2hfAN5//yEzImQWZiIOfoN/n8sFJEAR4Hh8fiICfjEiXvoZF/MW+eVKpRlxZ1jyKsJPuJeYHw8qXLz6UeXb8yq9ArWuIgVbq6sqpIhna8GibGdruWLhFmdryWQQRae1PJ9RqlSqZzPKe1V4XstLKkbNN5XAWKxFirDdVDRrwcVapLgTbSpNVFdVaOvp1YohtVWV3Nb93quXXH62pqJFhGVTEaXFvmQ3qO6OvKqsqmijPaNg9NW+VGm0Z+6+NqV6Rs1xW3/VhA4qH89PBsk9/cVufEkl4ovd+MLcpeyu8lZLY4uDyo9Xpjez1rMqlGsXeZs0IW1RBUv1qOdV0EzOOspawtp5FWwkJx3lk8QtznY37xWtflaF+7r/D7UEbk/YnBF+9+bxUi1iVrcppWS+ppI7mX2fu8G86EjzSVJvKrVgmK6p5LSVujuqjrZaS7jv3WWTte7ezbogqWsqmm8eLNOJ+bRKDmu+HXc0z+V27Y4m0pEmspEm8pEmqiNN1EaaKEYaQHj7zyNN1N80HilBX/0PColIxt8KkI5UgWykBv3J+0gd+hvBI+UpzcraSBtQDLQ7nlAGxsFbIqZZbjz2odNJxgo8zZinGfMk46STjB14knHSScYNZPTW6egtk5dJxgIyess0ZfSWacroLdOU0VtGKaO37LqM3jIIGby9A3z/eLv8Bbt6RnxsDgAA</t>
  </si>
  <si>
    <t>46F0E6769EC953ABF0D977F91B5B4EAA</t>
  </si>
  <si>
    <t>JChemExcelThAAAB+LCAAAAAAABAClljuS2zAQRHOdAhdY1Hww+MReVznZdeaDOPD53SBXS1KDQAJUDKSW8DSNngF5C+Hj7z82YyYRFWGWJu/h+3W7hZRCyiHQ6TperbXwR4jo1j+VWK0J3rxJrLVY1yjiWwq/wxUxvhyFspwpP16hcEqlUzhmI5qj5JiUlmuxWNjqai2GFayrtaQoNS/XotFUZae0anmOIljLvFO0zDqSyJnyTklWyxyFYxXjfXeFJc31Lva02NZ1FEvb0rpTPp+nECbAZKfUMjtHGrVp3inZKs3Vgn4h+qJUaZO11GhFx9P4Qi0NvVt5cQK4r5C8OAGgFC7jWp53dKE8nJgv1IK+V+5r35A5zTo6KCmy2PK+JJwRs46OjNZquVMW9uXSddMZ4X5kvPnAHDWWeqL8ep6SYynJ1imUt92Ao9LaNKUS2TqFal7eF4uabHlfUszKy/uCWgrnVQo6Nh+Uy/nyAgVnE+/PDFirJc9RCI7oiyJMPEc57gH9TnKZ6ecpp5leoeCZIWUazvQUxZ11Lzm6n5jonDyb9HFKLdRyysidmE9TUIRs10XFZ92+u6iQklchmVchZa9CKl6FVDfORYXUvNpCn/kHAiRm56Kr4n8rgQfewE3u3yD1e+xjDWWogusdQ2LvGBJ7x5DYO4Yk5FRIwl7lIOJVCaJe1SDeMSTx3vq/DVQLfbYf6y0jFb0jg+Sh1lFHSRup6pNHnykPVZ88uk8HyUMddHUN6rsavaODjDXoIGNwvTdkrN4bckveG3JL3htyS94bckveG4JIzttHCD8/32//AZASwrtOEAAA</t>
  </si>
  <si>
    <t>6C031439718D06CB2BED2F2B95D875EE</t>
  </si>
  <si>
    <t>JChemExcelLhMAAB+LCAAAAAAABACtV8tSIzEMvOcr9AO4LMny47xs1V6AGx+yh/3+7SGESUY6MDapVCrTyTRqdUsOF6KXv//YjDmLqAizDHmmr8flQiZkhSjfPffHGIPeJed8wcVTSVLVru/y0L59Iyd8mukXPVLET8cyuE+yaLIytlqfLKmy3rG8zrDUxFZ1rhZJXYtdWaw+KDpRy87Skk53VxLDr3VFNxbX3RMsnEq2uup0TnUwL9ay3SFawlrezrA0bX21FvTFRBf7QvCo1uVakLrOy7Vgjoa11Vp2FpfdEx6VpNh2oaLvTyMZ8lJiRd+v5S67K9O4z5HbL1N792dYVrYUnGltXFl6nu2LobtSVmvZWdb6clO04vTOsnaqFe3xOf1nxmnFuz7Jgjnq67VoqlgNodMnWPYTtifhWUWCO36yFrelTrDcn7DT3cUdWtvnfsm11zkWTpw7r7N0kU9F3HmaJXfhdZY2qq0qkmTa8ioLZtDYVhWhFvwrsMpyf8LOp24/Yd3GPJXd2+86t72n5mhlptGNMsZ1v/DIbZbldgb0VB/PgBMsFYpqfMJOscx7hDGUj9cHFBDYygG9QkcU1+YZANUQbR4F1D0voOHRQduEHFBA2++4Ay8g9toAba4dUSUuHi3EXhsg9toAcfvo3BHt/rudeHg0k3htgLZdeexDC9FCIp5BSLybgMS7CUjMo0bb1j+ilaSFfy1AUW/gsYQok/ju4FpziHrnET0NUg3UO7+h3nmkT4NUD9LAeSH1qd7QwHklDZxXKl4b0leCVAMNUm1UglQDDVLdqQSpHlS8NqSveG2IXvHakKjitSFR5rUhUea1IVHmtL0Q/X59vvwHrYTcDy4TAAA=</t>
  </si>
  <si>
    <t>5DB19FBEA3312507E1A73E45551D5041</t>
  </si>
  <si>
    <t>JChemExcel1BEAAB+LCAAAAAAABAClVkmS2zAMvPsV/MCwiI3LOTOpXGZyy0NyyPvTtOSRZehgwSqVS2qbbTTQBHhJ6fPvPzIjKszCTMSD39P3dbkk7ckopXJ3b9cYI/3hUsplvlnWYW0+ae7MYz6VjG9L+pH2FMf3ZVnbOvHypFT0juV3hEWyddNYLJsiydSiijYWzqLt5bxQHhJVpLnU2l+NRbIYy6ux3LPQvtInWDhXaX1ZW0dUEXSwvBwL1kpvy9puZjEWrO2yKiqt3Cv6OhOLik2Wt5JNmaPZZeWVRVppsd2IvPSrjjfKwjVcoya8sgwZYRZtvUwWzo21RmtUG60sfVSKsihd175Jrn2X3VMso/Yri2Ye3845V6NZ37HUSODdnV+edx1YqtpYYqmyq/QJvxTswbFml7uUaF6kyeoXHT24p6HIlpxStv1UO7Ubb52BM6RplGXrUvG+u3XM1+bRbZK8Mhu3GeDm9M/nWSyP0tczA5V+33d/Pc9SM+MctPDxPrsnWCyXLiuLSQuybLG4vIRYnF9OsNyfPB5m4ymWm1/cnD7B8u1ddBriRjGWOVfrjaXs+u6pWGyZQugvoAvmhXMRrLj2XZEWiwU6hvLavVkGx1jQJ22Z9jjBl6CiOQP6bcKqaWw3zsq0ZarN85BJnOXm3YfuHXGd73VPs0AKXz93KCDxKCC93jsU7+ZRQNWjgJpHAXX/b4CG/+1I83zzgAIi8iilmeNHlBN5bYBIPaqJ7JqNR7T639ZEXhsg6h7tibw2QFwcLyAmF8NEfd0A8YE28Pq6AWJfN6g4QsHrqwmIvWJAfKCYjlBAfFDjY7Ql8ZWHJw9QQELeUZTkwOtAD7wO1PsB/yPmUUvi/QCvS/PoSOK9Dv/OE6H3pHo/wFHqtcFReugH9dpgEfXa4Af12mAG9dpQefXaUDR12j5T+vh6v/wHXWLY39QRAAA=</t>
  </si>
  <si>
    <t>518F825B0FB1F2D01FF3EA1AF89959A8</t>
  </si>
  <si>
    <t>JChemExcelZBAAAB+LCAAAAAAABAClVjmS3DAMzOcV+MCycPGKvVvlZNeZX+HIgd/v1rEz0kDBiFIpkFpkCw00Qd6IPv/+k5xFWNVURbTrO92v243cySsRb+7H1Xun38rMN7y8SaoOAE85FZM8jeCEr0y/aE9xfM8snLrryuKFecPy4wyLdZ5ZSuJqsmH5OsNSPK8sLdc6qqi0Nul481Rq9jFFktR5ZeGiNpqX3vKUjTdLWneKTrFIbSuLcJEhlmlGLW1i0WS688upWLxmXf3HzYdqhBmt2RqL5J3rXvcLSRJrdYnFymClMaPkJRY89dqvxoK5xnmUpavZwqJtVJGiH9S2zBWtg36xZFkvxzKtnnI5li1LzzrMgmWkS56teBljQZ/suV6NZctyJS+roos1+maBi4V3LH8G/BJZBrwLlqzax1ge6+hKLNjVqvWl71bpOsoi0pnmnSSztVEWl7nzY5/uLFvv/nyZBdnwrHN2a2LdKTrBoom9roqQ5jYaS7bZ9+Ar+9X4Ogsq7ZbXnaSW3cnjRCzTDvu9jp72gBOxbPvuU2c4wXJfR7FLnWB59DrssK0PspSkOKtejeXOErvUKUXrHhA7w0iNplOQj1YaXaXx2hmy7851J1jgtSq8rGmRMhQLTKbzvUPxbvO3HQrII4qxOaKAyjx8hwKqEQXUIgqoR95Ok+LneIFKGAtocvAzqiQW/gZIPKJO0zn3Gc0kURsgidoASYsxNJIex3ZSDiigqRM8o0KqEVXSA23tCAWksZqIV6NiQBoVA9IDxXqI5iMUNdZYeUAaswNHHaFGxtElThb9APdZ9APcZ9Hr8I4dZAd/i15H5a1EtJPVgKKaFv2Aalr0OqrpURtq4VEbauFRGzLpURvS6EHbJ9HH1/vtPwzrFNVkEAAA</t>
  </si>
  <si>
    <t>4323D0AC824434106F6A06718F36E624</t>
  </si>
  <si>
    <t>JChemExcelbA4AAB+LCAAAAAAABAClVkmO3DAMvPcr+IERuGjjORMgl5nc8pAc8v6UlyR2UwHasuGDXTYKVSyK0oPo4+cvKUWEVU1VRF3f6e/1eJA5ZSY63v8ud6cfysyP5U1Tqd3x8CapF24Lxglfmb7TmWJ8P7Foqq0cWb68zrIoyGVhscS96yyLZOa7WjhlLXe1vHHS7ne1IBlmy0Mtn1dYmrS7GR1YbvQLFGTTsaMLWtB10uvG4twnHVkyLStLhhae1GKpVpGNpZv5LIu0uih4K6mw2CwLhkNfnmpCE/McS05mahuL5VktqIa03VFt1mdZcpc9I1eW2bpAgOyZ13LUcqF3kVGvvPVfK3rsutdXIxkmw+01DRb3/6zpC9NbUN2sm5a+Tb0/LN+u7AGqud1lEfTuugYxX9z6JAunVr3dZ+FS7K4jaPG1126ycF/X4B1H2I9q8bvVPe1HLqazLM7bDovVXU87yQUWTVbWvsd8yVJkjgVrUOs+MV11si4Ze0BbWVpizz7HgjlpbXfU6nqSmdLite7V1fOUutB1xyk1nTRlnBnUhrPuZRYEq+t9QvFu67cTCihHFFCJKKAaUUAtooB6RAF5VNZJOPwLaDkj5CdUSDSiShK9AZIc/80kJaKFlj3zGa0kLaKNlhPDM2pDFMo8ok7KEeURimqpBG+AVEdp6jBjHWasg4yBDjIupIOMgQ4yrqQ+Qi1mjC6x6A0ZW/SG3GyQcSGL3pCbRW/IzaI3hGbRG+pr0RtKbsHbB9HXz/fHbxtvGl9sDgAA</t>
  </si>
  <si>
    <t>0E87D70149E304371EFB25850EA26505</t>
  </si>
  <si>
    <t>JChemExcelihMAAB+LCAAAAAAABAClV8tyGzEMu/sr+APdESlSj3PTmV6S3vohPfT7C9nreLPkoSt5PJ4YTmCCgEjlRvT+5y+bMSeRLMIsXd7o83G7kWUyI0qH5+vRe6ffklK6jXdpq8oZP3zjTTKnB4ZPE32nrxTx88SSNk1lmiVJ6c+/LXZg+ZhjaZltURGhL6qTinhTs7Zai2xcU1zLhb68WGRLpU8qkq01XVaUN+tdVrurW+ZcV2s5spxSd4HFkLom4Qn4dYWlqpTVWgpSV3n1NFbkhZdrqchLWa6lbSUlW63lyHLKywWPOvJiKVT0/6eRx5TqsaILtXyeo6XuHs/0fHePs25lelvpbZ9SNrmP0A2xVPepl6vMslgr+5TKLZdZltTu88Vv2J9X+vLcsKMvZZKF0d0Sb/sLLLL1bvEmucTy2ket6yQLnNH1Wl77aIXlcwf4rXaBpWzjRvf0PLfZWhB7XWUpyG5pj7ywZpllaVJ1laVuptzWFbX0uNetsKAWtuW+NEyp52mcZ3nto4UzzfdudIo2ycw5Wpwv+2RYqiVhSt1vHuCrVvMsi6THOQJL63WKBTpqVdtZqpY5FsZsqvuUEtO57IIl177/N1F40qPhL7c9sc3yVHdhjtxfv6CAwKYn9AGdUbw3jwIqHgVU/bcBaiHaPdppdOvEC4jZo0wsHhUas+fEC4jVo0rjhnpGjcad/IwWYq8NEHttgLjfu3xCJbnfBSTsGYTEawMkgW89RAtJ4KaEqJH4PgAS3wdAEnisIcokgfNAA+eZsu8OgpN9dwYapBpo4HyiHDiPbwucV8qB80AD541y4DxQrw3ZUa9toIHzldRrG6jXhuyo14Y4aeCmkAZuZlKvDc6r1zZQrw15sCDVQL02RMS8toE6be9EPz7ebv8AFuwDa4oTAAA=</t>
  </si>
  <si>
    <t>661857B5317CB8F7440E4FFF15010429</t>
  </si>
  <si>
    <t>JChemExcel1BEAAB+LCAAAAAAABAClVkmS2zAMvPsV/MCwiIXbOTOpXGZyy0NyyPvTlOSRZfBgQS6VS2qLbTQaBHgL4fPvP8qZKDELMxF3fg/fn9staAuZQkgP1/7pvYc/nFK6jSeJklnGnUalpOMuRfyawo9wpJhfTywSc8uPLL9fZ9GYSmkrC1Xuvlg01kY8jeUES47ac70ay87CUbQ6WUpkeD3uKHY5KPrpyYthOZXdu0dXFO31ciWWRxZy1y7HIrWta0v3KoIOlsuxYK20uq5tOWcfC9Y22RSlmh4VfZ2JRSUPlrcUszJ7s8vKG4vUVH2dAXlpi443isLF7VEV3li6dDeL1pYGC8fKWrwelUobS+uFvCxKy9o3iaUdsnuKpZe2sGjk/l055zwa/vbVI0HtHurl9aoDS9Hc11iKHJw+US8Je7Bv2eUmyZsXqbLVi/bm3NNQlNecUkRa3Lvx3hk4Qpp6WfYu5e+7e8e8MgMUc7XOTx6/XmfZZ0COfFR0goXhzPVY9gl7hWWf9ub84orFzKNTLPdpb2bjqexu9YLdTVzJxzJmWbmzpEOvO+f02vmxp0HnrpckWLH0OpHqiwU6uvLWMVk6+1jQm/I6YTW25FQ0+m67TzXNmr0sVNdJMs4gWfws99p96pieqrMn+JdZIIWX7wMKSCwKSJfrgOI5WxRQsSiganmBNvsuoG5RmaI9jJPGEy8gIvMuoJH5Z5QDiUUlkFUMiLL9txyoWLQEqks+n9Fm322BrDZAnAwKiK02QGzdBDTmB1tU7bsa2GobvNZNQFxtvG2Kgtd6DIitYkBiFcOLCQpIJh5PUaiSSa0DndQ6UJsdMIrNDmpdrPOoX7G1juqTifMcxinMVpROqroHJetQCjpxXoNabTBYJ86XoBPna1CrDb6p1YaUq9H2GcLH1/vtPxsA12vUEQAA</t>
  </si>
  <si>
    <t>9CA28249FFBD821B847CAF0F95ECED9E</t>
  </si>
  <si>
    <t>JChemExcelZBAAAB+LCAAAAAAABAClVjmS3DAMzOcV+MCycPGKvetysuvMD3Hg97t17Iw0UDCiVAqkFtlCA02QN6LPv/8kZxFWNVUR7fpO9+t2I3fySsSb+3H13umPMvMNL2+SqgPAU07FJE8jOOEr02/aUxzfMwun7rqyeGHesPw4w2KdZ5aSuJpsWL7OsBTPK0vLtY4qKq1NOt48lZp9TJEkdV5ZuKiN5qW3PGXjzZLWnaJTLFLbyiJcZIhlmlFLm1g0me78cioWr1lX/3HzoRphRmu2xiJ557rX/UKSxFpdYrEyWGnMKHmJBU+99quxYK5xHmXparawaBtVpOgHtS1zReugXyxZ1suxTKunXI5ly9KzDrNgGemSZytexljQJ3uuV2PZslzJy6roYo2+WeBi4S3LzxG/BJYR74Ilq/Yxlsc6uhILdrVqfem7VbqOsoh0pnknyWxtlMVl7vzYpzvL1ru/XmZBNjzrnN2aWHeKTrBoYq+rIqS5jcaSbfY9+Mp+Nb7Ogkq75XUnqWV38jgRy7TDfq+jpz3gRCzbvvvUGU6w3NdR7FInWB69Djts64MsJSnOqldjubPELnVK0boHxM4wUqPpFOSjlUZXabx2huy7c90JFnitCi9rWqQMxQKT6XzvULzb/G2HAvKIYmyOKKAyD9+hgGpEAbWIAuqRt9Ok+DleoBLGApoc/IwqiYW/ARKPqNN0zn1GM0nUBkiiNkDSYgyNpMexnZQDCmjqBM+okGpElfRAWztCAWmsJuLVqBiQRsWA9ECxHqL5CEWNNVYekMbswFFHqJFxdImTRT/AfRb9APdZ9Dq8YwfZwd+i11F5KxHtZDWgqKZFP6CaFr2OanrUhlp41IZaeNSGTHrUhjR60PZJ9PH1fvsPWu+uimQQAAA=</t>
  </si>
  <si>
    <t>498254C5D62B9D0EAA6E5CD80FF87AAC</t>
  </si>
  <si>
    <t>JChemExcelZBAAAB+LCAAAAAAABACtWLuSnEAMzPcr9ANH6TWv2OcqJ3fO/BWOHPj73QPcLSCCY/AWAdvM9KqlHonaB9Hbn7+SkgirmqqINn2lz8/jQe7khYg31/PTWqNfyswPfHmRqTgA3KUpm6S+gic8ZfpJe4rza2bhqbmuLJ6ZNyzfrrBY45klT1xMNizvV1iyp5WlplJGFeVau44Xn3JJPqZIJnVeWTirjeal1dSz8WKTlp2iSyxS6soinGWIpe8ouXYWnUx3frkUi5ekq/+4+lCNsKNWW2ORtHPd1/1CMonVssRiebDS2JHTEgvuWml3Y8Fe4zTK0tRsYdE6qkjRD0pd9oqWQb/YZElvx9JPT74dy5alJR1mwTHSJc+WPY+xoE+2VO7GsmUZz0ueFLPkvEa/r+flVqWffsFZEL7rXbAk1TbG8jxHd2LBVCvWlr5bpOkoi0hjmidJYqujLC5z58ecbixb7/74Mguy4Unn7JaJdafoAotO7GVVhDTX0ViSzb4HX96fxq+zoNJuaZ0kJe/ePC7E0ifsxwk4zIALsWz77qEzXGD5PEexS11gefY6TNjaBlk++8v/iSWexkss6wyInWGkRv0tyEcrDR2V186QfPded4EFXivCy5kWyUOxwGQ6XzsU321+tkMBeUSxNkUUUJ6X71BAJaKAakQBtcjbqCs+xgtUwlpA3TVHVEks/Bog8Yg69ffcI5pIojZAErUBkhpjqCQtrm2kHFBAvRMcUSHViCpprFtHT7TVU7SQRsWANCoGpCeK9RRNZyhqrLHygDRmB446Q42Mo0ucLPoB7rPoB7jPYs7gHYteh0sseh2VtxzRRlZiLZgs+gHVtOh1lMejNtTCozbUwqM2ZNJP/ND63wQH9I3o+/vr4x98c4oNZBAAAA==</t>
  </si>
  <si>
    <t>F2524F638D4075604EA3175BE2384075</t>
  </si>
  <si>
    <t>JChemExcelJA8AAB+LCAAAAAAABACll0uSGjEMhvecQheISy9b1jozVdnMZJeDZJHzRx43A7S9ALuLouif9od+SX5wAfj4+49yJkJmYSZi5zf4vi4XUAJlALx73S53hz+MiJe4+UGJMtemUyrsuX3CFN8ifMIjYv76omAqxbyN5cRe/I7y83kKxQjRNlYSZixrFEyZau4Uo4pLlBghyNgpRaiuUopY7nmpVmmNQklz98HJnNayG2OR8HCkkd5VioWlo0bFdY0SEVjl41NddXSjaFTroet+P0/RRM5zR8/PgKA4Gu06yjEHqexmtySRsh2LtTmYd2Ox6JeM+7FcKTuVrtEvPnf0QqU9+kXnjl6IhVOx68rAWn0tFopVBQ8KmulaLNj2gHLEQmhLNYrV202kR2WU7ym/nqdgqmTcx1bLdY0SeWHxXiOSskiJCLJS7zo1WnMUI6z2jtXYG53XKOFI+q4WFHrouhcot7WudZ3qGiUnPnqtxbLqSFOW77wsUyKWTNIdSZyGVil+7Ks7lJIMi+w78tL7fodSUqm4nRdLylh3Kbd1d6frPHbYej0dPq7eL81Grf3M0E5VhiuUWBL46/1BDSnyrSe1S2c17vOohlRGNSQbfy2kOj4bko+qA+FACIm6kbM6egupzbGzKkA6qgqURzVDO9ec1QI0egupnbfPkYXq47MOPHoLx0xDHkJqHXzOjk3VAjypJk/V4I55aOqYh+gHHvMQRJ7UOEP7Z3ZWK/AkDwwyqbGA0FSd1FhBJjUOdVLjDDKtsUxrLJMahzp6i2rK6C0KrKO3KIQO3j4A3j/fLv8Bbqqa9iQPAAA=</t>
  </si>
  <si>
    <t>FCAAD8764C2A6D69EA24CAB6382CC971</t>
  </si>
  <si>
    <t>JChemExcel/BMAAB+LCAAAAAAABAClV0ly2zAQvOsV+IBRmAUY4BynKhc7tzwkh7w/zUWmqMHBHKlULrpFtqanZ4FuKX38/Ue1EhVmYSbiwe/p63W7paqpWkrl4X28xhjpD5dSbst/NevA7etVa6MuVyXj05J+pDPF/P3EormrBlla5jL6xqLCJcai2XoZU5bfERbJrVgwliMvkmlE83KwcJawR4ciyqNGFWkurb0ci2SpmzOvxPLIQuF64dzEdh1GUUXQwfJyLMuzXbdnuxnFWPBsl7uOwfrA8nklFpW6sLyVjDS3aHZZeWcRHY+KLnQj8tLLykJZSpVodk24bSyDukZZ1Gxl4WxFgk6X3KzYxtItOhlKVqorC6ZUHeF6Gc2WufummY055NHi7yDeYumyartedWBp2niLpdHJ6Qv1UjJR3z3iRkGnochkrxe11sNO160bKdfzbrzUjffJAEVEI8pyTKn43D0m5mv76L5JXtmNLWPYzs8vv77PcmzYhisNsujS0y/HcpyCauazR5cUNW51y27X3qKxNJwxNxYjCyoyPNFsz5DWcF6E2h4L0WnuhrLrOuCS08dZ6mnbX2K5d4A7eVxg+epGzE4q0eziCWs7S7HTJrkUS5Wx72nT08S8xFJ47FsNnsdigY6hIhsLk8U6YJn8VfZ9ZD2oaNlqOJKldR/hN8mIspD13aMO0+MsNN9Hkarz0/sCy3GCd7+yvs2C8uD17wkFJFNUPQqoehRQWz87oYDMo4C6RwENj45ExX0bICJ3LyBij3Ii8aik5ZzzjGoirw0QNY+2RLbm6Bnt/t6eyGsDtLj5hAJirw0Qe98ALfuGPep9A8Re28LrfQPE3jeomKHg9W4CYq8YkHjF8GKCApKJx1MUVSLeedTkDKUkk1oHOql1oJNa5yS+HtBAy4yZoL4eFnR4tCX1tY5uUfJoT+rrAR2gXhs6QL02VLVOan0k9dpQk+q1oaLUa0ORqdeGiqpeG8qpem2oneq1wfbqtcHg6rR9pPTz8/32Hz8gXhn8EwAA</t>
  </si>
  <si>
    <t>D6BD18D76A6A6D39282CFAAAED8F41E6</t>
  </si>
  <si>
    <t>JChemExceljBIAAB+LCAAAAAAABACtlk1u3DAMhfc+BS8QgaSov3VToJsku56iqy56/tJ2JrJBLkZSBoOB58PMwyMfTXkDePv7j1IiQubITMSNX+HrtW2QEFIEwMu7v1pr8JsRcdu/YUAsRS9eOEjO9cEQ4QfcJfz3p0ph5lOllhYvKh/Pq1CQmPOql65CIQtNqnAg7fCpwnyraEil5rTsJYZUEV0v78+rSOAmadVL0n8038uQSuG47CVr0qX5Xv5MeFmZut4XcwcMqPSMVrz0eVnx0lViKCjLUyeBaL27xsvU1K156SrtG2Y3hZhmK+oqOdB00kV3HcupktpsRUV3Xfa9DJwB3UsJcs9oYOq6F73iWS996lYyut4B8/PST5KVzdBPtZXNgEEY+dy7JfFV5dfTKi/6zIBHHeoF790dUhGUem4GqsRTKpfnF3OSDKj07h6uJlX61K2o9M1gkh5Q6bMb9eo2u0N9ecyu2btDfXns3RUvuuGk+mfAgEoJnCl9bgbM0xnVRvH0knPC2b5kOqZE9y5zmbwDUmhV8qlS89Ghpakze3eou4/tXUOe3QyX+8icRwMq/SnInAFTm8E8vzyton/n4/NGFUVLFcnxvlH9nixVlC1VVCxVVC1V1CxtQGioor0PZCnb3zJQtDQCObVVjyoiW7EiytZDBiqWFiBbsSKyFStiW7EithUrYpumIrZpKtqfiNjSZH+bgG1tuwebpiJ2avOp6joZZ48qirYPOpMeJYi2Ozt1Zl2pM+sCUSxNEG13dCajkzxDdJJXv9WbktgsrSBoaQNxkxcneaVO8gxia9upm7w4yWcQW5smL7Y2jV1sbRpaMrW9Afx8f93+A1ic4HiMEgAA</t>
  </si>
  <si>
    <t>95933857851C75E65D3C4AC2120EF49C</t>
  </si>
  <si>
    <t>JChemExcelGhkAAB+LCAAAAAAABAClWDGWWzcM7PcUvID5ABAAyTpOnhvbXU6RKkXOn6E+19YXWOjz71Mhza5mMQAGgPSR0vd//2MzZhIpIszS5Wv69fPxkbylKinR0+P3T+89/S1E9DFe1ezWKp58kczWHn9JGb+l9DOdKdaPwNJbeWb5430Wz121DJaSSzfbZRHp7W4slo3tdiyaG1G/G4tmaq53Y8F7K69j+fE+i2TnJjMWbpuxSCZ3OWKpZLrHwlnUZtfVznWPhXKHkw5Fpo+ab7FQ6/Vg8cK+xfKFRn1nXror77EgL2wzFjJ6zu77lQZLJfIjltKk78ZS3Ph45hhUe7EQKqN+sJhu+ggsQp2OZ7X1shuLd50sLLydF2PVz6jadqUxzWd91fpe747KeGnTUbybXewPfewAsLR26rr3NwliaVxkTpqy6wDJWAE8px7x3pSCe5ibHyzCm5NhzAMqdrC0JntTCizitR/bwIvvTUzkRbXawVJFNqcUKs1H31vW6s95+etS77rMWMhM9mKh3LSU2bu9b7MY1XZ0Hdl51v1zgaVYm5XBDmi7sZD1udWEaXPDYsI5zSuIRffygmxoPe66MWnoOS8Xbgb0bvvc0zxrfp2l4X4pn5fH+Qq6wNKxp+v6Ur1w73q2euwAzRhXz57+9j5LxQWldpfFMV+IZ78c99AGi+Vm3e6zQBDfVYRYmvl9Fq58Oy+acW74XZaSK/vtvCAW89t5GTvA62SRk48usPDw4FQkLG2LZdw+OFsOltJOO+ACi2STz0qr9z2WMbOZ50VWqfBeLLhfDO94sHTnzbwIrqA+34uptx0LKZej5kVPW+0SC66genQx1a57LAW9e1xzo0anz0cXWOAAeczd4ajue72LWOrc8YbrsGzWCHlR4cOXrLyXl3G3u8z6Vj59/3LJjdSPbwjgy0qbnv69YeFp2WXpuZGs9/TbLEiIPB4nFK/L43cnFJBGFJBFFJBHFFCNKKAWUUD9wX5Ce2IKKKAxlV4YALHEv5XEJaIljb56RTWNTzSvqKXhqlfU0/he5BWtaUymV7SlcdW/xtuTUEABja59YQAkURsgidoASawbIIl1AySxboAkagMkURsgiXUDVGLdAJVYt4EutPkSLalExYBKVDzQWE3kd4GiQmVRY12hgMqi8rxE8d9izgCVRa+vUUkauwSQxkzCsePzyAJduFuTLt2tS3frwt1AF+72pAt3A40OwCSwqG2gC209WdQGd1vUBndb1AbHWtQGF9rCAZwsaoPfLGqDhyxqA+pRGzzkURs85FEbPORRG0zhi17Hf4va0JAetaF3PGpDO3nQ9j2lP398/fgfLuQoABoZAAA=</t>
  </si>
  <si>
    <t>6A96BFAC057D6B03D07A6A2C93851123</t>
  </si>
  <si>
    <t>JChemExcelZBAAAB+LCAAAAAAABAClVjt23DAM7PcUuID58OOvjpOXxk6XU6RKkfNnKMne1UKFRempWI3IWQwwIHQjevv7T3IWYVVTFdGur/R53W7kTl6J+OG+X713+q3MfMPDi6TqAPArp2KSxwpOeMv0i/YUx/fCwqm7bixemB9Yvp1hsc4LS0lcTR5Y3s+wFM9tZWm51llFpbWh48VTqdnnFElS542Fi9psXnrLIxsvlrTuFJ1ikdo2FuEiUyxjRy1LdjWZ7vxyKhavWTf/cfOpGmFHa7bFInnnuq/7hSSJtbrGYmWy0thR8hoLfvXar8aCvcZ5lqWr2cqibVaR4jyobd0rWif9YsmyXo5ldE+5HMsjS886zYI20jXPVrzMseCc7LlejaUkxRQ4juXPVCzz2f2MJVb6x0R2L/nl7jp0lPDVDgBLVu1zLPduvBILZmO1ZTZaqtJ1lkWkMy3zKLO1WRaXZX5g2neWR9f9/DILsuFZl+zWxLpTdIJFE3vdFCHNbTaWbIvvwVf2ffR1FlTaLW/zqJbd98uJWMac/uiAp0lyIpbH0/vpfDnB8tlH8Xw5wXI/MTGnW7/KEvvoFMs2A2JPz2R3fAX5bI2go/HW09l333UnWOCSKrx2o0iZigX20OXeoXi25d0OBeQRxdocUUBlWb5DAdWIAmoRBdQjb6eh+DleoBLWAhqueUaVxMK/ARKPqNP4zn1GM0nUBkiiNkDSYgyNpMe1nZQDCmj08DMqpFHbQKM2QBrrNtADbe0QraRRMSCNigFprCayfoTmIxSV15gdQBazA58doUYW/YBVFnMGT9qB1ytZzBkcZdHr8I6ViIK3RhQqoh9QY4teRyGcI1rIozZk3Q/80MmjNiTMg7Y3ou/vr7f/5fx7LWQQAAA=</t>
  </si>
  <si>
    <t>3043903678640F5231B6D32356EC69B8</t>
  </si>
  <si>
    <t>JChemExcelHBEAAB+LCAAAAAAABACtVjuy2zAM7H0KXMAc4kNSrPMyk+a9dDlIipw/SyvWx2BhkdGokFbDFRZYArwRff7+wykxRxEVYZYqH7RdtxtZJqtE8XDvV62VfkmM8YaXuwTWKA23kGRJ7SkGfI30k84U/fvBwsE4LStLNY4Hlm/vs8RQIms3liEWxZOOsbQVrLKySB1UhBVFSp6NBdk14dlYdhYJlvMgC/yScl6fYjop+hph4SCjlQbLUpjXtQuPKtKQlpRmY7GgbcVkLBvLva2ts4rAgpLPZncqlq3SPpYLftm8OxXLthun8rJ1hslYnv1lxi97f5nx7t4Z/k8srjMM5WWiSx3mUQrlzPK+6w6zMQcug7MRKxhzet3dqeQjy4/3Y4lBbImrIkEwYyyMudpOBq1H5JTyKAsn+zfVIpsOsRz84qb9BZZ9krgJe4nlOUmc6y6w7JPE7YALLKnltD+PRlh8rxtRhJqLDXr30HcnWPZz3Yyiw+lwJrt7x+SQz+fdS3l59roJlnvr2bxMeveQF9frLrDsHbNg7dgOQFrlcZ9QvOvj2wkFZB4FlDwKKD++nVBAxaOAFo8Cqp63UqvcCwqo9ZMXBkAsHhVi9agSm0eNmvNf0UTstbW/ddBM7BUDYq8YEFePVpLoUEDiFQMSrxiQdBTHLrr0UNRCfHYAic8OKt9DEUN2dQMkpeczWbpoxw9G6v3QUPZoprb/X9FC2vF6JfVeh3fUex3eUa8N3lGvDd5Rrw01Vq8NNTavDTU2rw01Nq8NFTKvDeUxrw21MK8N5TGn7ZPo+9fH7S8IobWeHBEAAA==</t>
  </si>
  <si>
    <t>CCEE65112F74F8C7DF04B187728DA3F6</t>
  </si>
  <si>
    <t>JChemExceleBEAAB+LCAAAAAAABAClVjt2GzEM7HUKXMB8+BJkHTsvjZ0uB0mR8wf7saUVWHi5eltII3IWAwxA3gDe//4jMyJkFmYi7vwKX5/bDdTBEODxuX967/CHEfEWP16ouAYQ36xUIVtWYIl/EX7DkWL8rCxYuvLOohXxgeXHGRbpuLLUgi70wPJxhqWqtY2lmfusotraouNFS3XTOUVUWHFnwcoym5febMnGixT2g6JTLORtZyGsNMWy7PC6ZpeL8MEvp2JRN979h02nahQ7WpM9FrKD677vF6BC0nyLRepkpWNHtS2W+Na9X40l9graLEtnkY2F26wijnngbdtL7JN+kSLGl2NZuqdejuWRpRtPs0Qb8ZZnqVrnWGJOdvOrsdTCcQpcjaWGX7a90Y1+yO7PMyyV2T97ASdZrHjfJhzHpOnTLPfsXvHLXulL3r13QHQ34dVuDBZj7nMs98lwJZY4p13Wc1qKU+dZFqKOsJ6NhtJmWZTWsyxuHh3psQN+fZslsqHGa3a9IB8UnWAJx6rviiLNbTYWk9WxwVePPf19lqi0iu1no9fDXepELMud4bMDnk61E7E8niRPs+4Ey1cf5Vl3guU+vePO0Poky9fczZNhJpbcjadY9lMtT4aZGi33Op2tdOhouE8G08NN9QRLeM0Jt54mqlOxhMl4fQ5o/Jb1vwMakGY01lpGA6rr8gMakGc0oJbRgHrm7bAofo43UEprA1pc84wykKS3BUSaUYXl5v6MGlDWFhBlbQFRyzE0oJ7XdmBMaEDLJHhGCThrC4hz3RY0121Bc90W3qwtIB5oa0PUgXM1A+KsOCDJiqNCI9RGaLhEcnYCEs5rbYgKyMDrCjLwegUZeN1B6sh94hmNtw38ELzZ6+EHxVwhBM1ejwrpwA8OOvBDAx34Id6WtUUmNWuLNGrS9g7w9vF6+w92oCkJeBEAAA==</t>
  </si>
  <si>
    <t>FD815FEBC8115C54C28A2D49294351AC</t>
  </si>
  <si>
    <t>JChemExcelvhgAAB+LCAAAAAAABACtV0lyGzEMvOsV/IBZBEhwOcdJ5WLnlofkkPenOSOZGoEXgnGpXHJb00YDjcU35z7+/CURosAcmYm48bv7+rrdXC6ukHPh6TW+WmvuN4cQbv2n4mssgjdv0Wfh2rHg8dvgfrkrxfx1sFQvwv2vvCUfssQnlm82ltqCkWUoEh/DRZGJJXviYmYhjuFkkWRVlH0KNe/GIj63RLuxJN9Km8fyucLCWbZjifBLKLt5GSzKLwuKGH7JvOtdhg6ax7LQjc+x2LtxxKImg4kFUZlrROiAEk+WRFZFg4W8mGsU0EdHNsBCxdoBgyX4KFbXfSnqz0orm3nBs7WmZ5Yl1z0qrRQt+eXu3S1Fo6d3YhksqtIWRVuuG9n9P7Hs9NHIy05PD5ad+TI2iZp1P2ws9uk9duPO5TG2/d798rg8dhQ15CWnaY0WplTzrYY2rdHCfGl44ngWeZHS5Inl5woLzrp8xtJiZRvLuFTV/bLAMmpUfLzmZYEFLuFYTxYuxZiXjMqkuMsS4bXUdlmSz1HSLgv7wuV+Y1KRYlUU2nkzZF+pBBvLuDxUByywBC/4p+Q+vXM0ejf4JrGdPU0h2bKLvRrOfaT39FKNxrZ/uTyW/HKf3luxjB2g9vSSonHvhuv0XnLd2LB2ltRn3XxPL7E8tlryqdhZHtkVX8g+64qc8wU7oB7vNlkCh2ydmDGfNep5aWRjKV74cXlQbkZFY0/vVPp5T1djB0AKH68Lip/j8bsLCihpFJAc3y8ooKxRQEWjgKrmBdQ02hwFhQIi0ig5Yo2yI60NECWVh46K/qw40toAkdYGiLQ2QKS1Aeo3yksMgFhrA8RaGyCOmgGorhsg1nUDxFobINbaAPVJ94pWx03noR3oJIbJZ4vrV9YLCiiSRsn1vfrKIDMUUJxUHqjODqCoKw/3zVDEq3MGKE68nqYoYtAuARQnHRBd0h3QUe0SdGHSLkEXpkl3V5cm3Q100gHBpTxFy6wL06QDgE46IDvR2tAtMuluoJMOICdaG1wtkw7AX9Pa4GrR2uBq0drgSZnUDTFobXBU1to6qrXBZFlr66jWBp/liX+Ly1obHJW1NpgsK20fzn3/fL/9A9l7ME6+GAAA</t>
  </si>
  <si>
    <t>EF68AD6C6961A97FF6865BB831E361FB</t>
  </si>
  <si>
    <t>JChemExcel1BEAAB+LCAAAAAAABAClVkmS2zAQu+sV/IBZ7IXbOZOqXGZyy0NyyPsDarEktw6jtss1JWNMuEGA3ZxC+Pz7j3ImSszCTMSdP8LzNU1BW8gUQjq891fvPfzhlNI0PuWoPdfxpLEx9/GUIv6bwo9wprh+T8va2oiXJ6WkB5bfHhaJuWX11bIrkkjVq2hn4Sha394Xil28ijSmUtq7tUiUzPJuLUcWOjt9g4VjkdqWtaV7FUEHy9u1YK20uqxtOWcfC9Y2WRWlmo6Kvu7UopIHyyPFrMze3WXllUVqqr7TiH1ps44HReHi9qgKryxdsdbJorWNtQ+OlbV4PSqVVpbWC3lZlOa1D4mlnXb3FksvbWbRyP2ZnHseDX/74pEgu6e8fD91YCma+1JLkZPTN/KScAb7urvcxOn0SKysedHenGcaivKypxTzeardOo1bZ+AIaepl2buUv+/uHfO9ebRNkvdmY09tnfaU2rFj/vo+S4mMG8zCx+d9ucGSY2qysmSpTpa9FnPzcLEYp2+wHO8ML1PtFsvmtJmwN1ieqUOPIK7kYxkTsWws6dQxb9WSpa+dAXTOfeGYZJ5C6Jgi1VcLdHTlte+ydPaxoMPlZU7j7p2cikb3btts1Ky+0zicqcs8GjeZLH6WLbsvfdeTOtulbrDsN1X/mcaG8Pz3hAISiwLS+X1C8TlbFFCxKKBqUUDN/hqgbr/bw7jfvKCAiCxKYTj1inIgqw0QqUU1UJ534xUt9rslkNUGiJpFWyCrDRAnwwuIydQwUOsbIL7QBl7rGyC2vkHFFQpe6yYgtooB8YViukIB8YXH12gNYp1HJq9QCkI2UUAvsg70IusaxOYBqZZs0RLE5gFJlWq9SEFs1pG+cSN8RWtQmwdkR602OK8XeZCgVhucV6sNtqvVBo/VaoM9arXBCDXaPkP4+fUx/QfTb2yz1BEAAA==</t>
  </si>
  <si>
    <t>7CD3755957056A276A77D2F511B052C4</t>
  </si>
  <si>
    <t>JChemExcelZBAAAB+LCAAAAAAABAClVjmS20AMzPUKfEBTuOaKva5ysuvMr3DkwO9387BECgzEIYuB2JxpoYHGgDeizz9/JWcRVjVVEe36QY/rdiN38krEm/t59d7plzLzDQ93SdUB4FdOxSRPKzjhLdNP2lMc3zMLp+66snhh3rB8O8NinWeWkriabFi+zrAUz21habnWUUWltUnH3VOp2ccUSVLnlYWL2mheestTNu6WtO4UnWKR2lYW4SJDLNOOWubsajLd+eVULF6zrv7j5kM1wo7WbI1F8s517/uFJIm1usRiZbDS2FHyEgt+9dqvxoK9xnmUpavZwqJtVJHiPKht2StaB/1iybJejmXqnnI5li1LzzrMgjbSJc9WvIyx4JzsuV6NpSTFFDiO5fdQLOPZfcRyUOn3Y3lk95Jfnq5DRwlf7QCwZNU+xvLsxiuxYDZWm2ejpSpdR1lEOtM8jzJbG2VxmecHpn1n2brux9ssyIZnnbNbE+tO0QkWTex1VYQ0t9FYss2+B1/Z99H7LKi0W17nUS2775cTsUxz+n8HvEySE7FsT++X8+UEy6OP4vlyguV5YmJOt36VJfbRKZZ1BsSeHsnu9BXkozWCjsZrT2fffdedYIFLqvDSjSJlKBbYQ+d7h+LZ5nc7FJBHFGtzRAGVefkOBVQjCqhFFFCPvJ0mxa/xApWwFtDkmldUSSz8GyDxiDpN37mvaCaJ2gBJ1AZIWoyhkfS4tpNyQAFNPfyKCmnUNqFRGyCNdZvQA23tEK2kUTEgjYoBaawmsn6E5iMUldeYHUAWswOfHaFGFv2AVRZzBk/agdcrWcwZHGXR6/COlYiCt0YUKqIfUGOLXkchnCNayKM2ZN0P/NDJozYkzIO2T6LvXx+3f7P4wXJkEAAA</t>
  </si>
  <si>
    <t>12E390317C669F5CD673F4ED1EF5A3EF</t>
  </si>
  <si>
    <t>JChemExcelZBAAAB+LCAAAAAAABAClVjmS20AMzPUKfGCncM0Ve7fKya4zv8KRA7/fzWMlUmAgDlUMxOZMEw00BrwRff79JzmLsKqpimjXd7r/bjdyJ69EvLkev947/VZmvuHmTVJ1APiXUzHJ0wpOeMr0i/YUx9fMwqm7rixemDcsP86wWOeZpSSuJhuWrzMsxXNbWFqudVRRaW3S8eap1OxjiiSp88rCRW00L73lKRtvlrTuFJ1ikdpWFuEiQyzTjlrm7Goy3fnlVCxes67+4+ZDNcKO1myNRfLOda/7hSSJtbrEYmWw0thR8hIL/vXar8aCvcZ5lKWr2cKibVSR4jyobdkrWgf9YsmyXo5l6p5yOZYtS886zII20iXPVryMseCc7LlejWXLMp6XkhSz5LhGf87n5WKlv1nQC8KDsTxcF1kGOgAsWbWPsTy68UosmI3V5tloqUrXURaRzjTPo8zWRllc5vmBad9Zth3w82UWZMOzztmtiXWn6ASLJva6KkKa22gs2ebuAV/Z9/TrLKi0W17nUS2775cTsUxz+ruPnibJiVi2p/fT+XKC5d5H8aw7wfI4MTGnWx9kuZ9SF2NZZ0Ds6ZHsTl9BPlojnAeN157OvvuuO8ECl1ThpRtFylAssIfO1w7Fvc3PdiggjyjW5ogCKvPyHQqoRhRQiyigHnk7TYqf4wUqYS2gyXvPqJJYeBsg8Yg6Td+5z2gmidoASdQGSFqMoZH0uLaTckABTT38jAqpRlRJY90m9EBbO0IBaawmVGhUDEijYkAaq4msH6H5CEXlNWYHkMXswGdHqJFFP2CVRT/Ak3bg9UoWvQ5H2UF28LYSUfDWiEJF9ANqbNHrqLFzRAt51Iase9SGnHnUhoR50PZJ9PH1fvsPMaRjEmQQAAA=</t>
  </si>
  <si>
    <t>24363ED7BF64DEE4D8ABF687E3070466</t>
  </si>
  <si>
    <t>JChemExcelZBAAAB+LCAAAAAAABACtVjmS20AMzPUKfGCncM0Ve13lZNeZX+HIgd/v5rESKTAQh1YxEFszLTTQGMyN6OPPX8lZhFVNVUS7vtP9c7uRO3kl4s3z+PTe6Zcy8w0vb5KqA8C3nIpJnlZwwq9MP2lPcfzMLJy668rihXnD8u0Mi3WeWUriarJh+TzDUjy3haXlWkcVldYmHW+eSs0+pkiSOq8sXNRG89JbnrLxZknrTtEpFqltZREuMsQy7ahlzq4m051fTsXiNevqP24+VCPsaM3WWCTvXPe6X0iSWKtLLFYGK40dJS+x4Fuv/Wos2GucR1m6mi0s2kYVKc6D2pa9onXQL5Ys6+VYpu4pl2PZsvSswyxoI13ybMXLVRZ4t/Udy++XWXDa9lyvKtqyXMnuquhipb9Y0AvCPpaXh+siy0AHgCWr9jGWRzdeiQWzsdo8Gy1V6TrKItKZ5nmU2dooi8s8PzDtO8vWuz9eZkE2POuc3ZpYd4pOsGhir6sipLmNxpJt9j34yr6nX2dBpd3yOo9q2d1fTsQyzemvPnqaJCdi2Z7eTyfDCZZ7H8Wz7gRLSYq76n9jiefLCZb7DIg9PZLd6RbkozXCedB47ensu3vdCRa4pAov3ShShmKBPXR+dijebf5thwLyiGJtjiigMi/foYBqRAG1iALqkbfTpPg5XqAS1gKauukZVRIL/wZIPKJO0z33Gc0kURsgidoASYsxNJIe13ZSDiggjdomVONaJY3aAOmBtnaEAtJYTajQqBiQRsWANFYTWT9C8xGKymvMDiCL2YHPjlAjiznDKot+gCftwOuVLHodjrKD7ODfSkTBWyMKFdEPqJtFr6NuzhEt5Ad+qORRG3LmURsS5kHbB9H3z/fbP73ufV9kEAAA</t>
  </si>
  <si>
    <t>1EE011684D850E2642617A889F4BDB4A</t>
  </si>
  <si>
    <t>JChemExcelGhIAAB+LCAAAAAAABACtl0ly2zAQRfc8RV8gKPSAaR27Khs7Ox/Ei5w/H2FkSmwsTEAqlcp6Er97+OimNqK3zz+cEnMUURFmafJCX49tI2uUmCjePY9Ha40+JMa44c2PFEpMqf9lgTnX/o0Y8Gmkn/QoMX46lWY8qYJrG/Oup8n0TuV9RiUHLk1nY5GS866S2kNGl2K5qZRg09XVkLIsZ3SouOpeUJFQrZTVTktgVVmNhVHTOo7l9/dVIrxrq7H0K3AeF+uCK4pYWY0FddG2HMu9ymkyfL+6hE4nzYtnGio1V17t9OG6lXN0nAA3GaYm5nNUVuZLDoZ9sKtUma1LQXVtOZZDZaUuR0YrnT5U1vZRrXG8YX/NdFqDPNblggpqqs+IhSOPt9oFlWM31iA2m5EGS8+Mxc2XCyr3u3G+uhxiuZ2A2DjNqcSganFRBVfol3cl2nwseT9HCyo9lmS2mhGq29JyXY6t5ubLBRXckVUZ78ZLfrndBbmJOeXdlXOUgjWJ/880a5mdUre5W0Oergt2mbVIo602pTLfady4yL/XBwoENTvRHZ0p3ievAJSHtHgKVL0uUPO0EUdHgfqvqpMuEPvcgFg9VWLz1Ih9bkB9qounPjeg7vozRbw+NyDxuaE6I2rUfy+dKJCIp0LiuwkkvptAkjxN1GfB4L8NaCYpPl4ZUij46nTaRlSjp5nUd77TgatBfefhM/Wdh8900Hkh9a7udNB5JR10HtTnBp+Zz63TgasL2cDVlWzg6kbmc4OdzOcGl5jPDS4xnxtcYj43uMRcbm9Er+8v21+H2/NtGhIAAA==</t>
  </si>
  <si>
    <t>25F3488F09C2E236CAB98D69FC36DAB3</t>
  </si>
  <si>
    <t>JChemExcel1BEAAB+LCAAAAAAABACtVzuW2zAM7H0KXiB6+JJEnU1emt10OUiKnD+jj72yoSKioqdCGosjDDAA5Vsp77//sDsziagIs4S8lcdxuxXrxbkU2p2fR0SUX0JEN9x84amH2YzTFKK0XuFXKj/LM8XxubDIxBYbC2u3HcvXMyzhVecrrFXlHcvHv7Po5HSPwBvEDiniyaNtsVizNqaIphZk65WSyiiLaN9iCV4yNMRiobpqa0QxxDKv8N7XaikbjcbCUWWtFkWvQzXCil693f0nPuSXwhMLtTUvCsOM5qWq91VbXWt+KRasfe7GUyxBvvlF2qgimSpHv/e01TEWnVRNrsZiE1lvV2PZs4THMEurayfDL014jMUxVdrlWPYs43mp6MZFR67RiW6scF2tV2NpU8WOtq51a/vsfj/Dohybopc94ARLxcS0LYJuMRjLwy+XOuCzjzAjSK729Ly/sY/t07v5ciGWedoSbYp6k8FvBqx12WIRj8G9USeYbpuYnVvfsfw4xeJq22SoTx1wggWO1XtlrLMNsWCFSo17pZuMsfBkazawwzb3MUXzPGjsqzaiPqhovx+9TMwTLI8+ytP7BMvnHoAvj2iDLI+5+39iyd14imXbG/NkGKnR/HVoNMYyR+AuKws+8MbysqyNLS+mNJQXvFqW8wnFvS6/PaGALKN41jMKqC6PP6GAWkYB9YwCiswbhSnHC5TTs4BYMiqFNb0N0DyHXlErc1e/ol44awPEWRsg7jmGXjjys1GEEgpo7ptXlItIRqVIrhsgyXUDJLluM1oP0ZZRvC3XDdqO0FYkKwakWTEgzYpRtyPUj1B4R3N2AGmuPJx6hGrRA69b0QOv16I5Z3C15pzBk3rgB7wtex2Omv99vqJRLHsdLrHsdbjEDvzQix34AbxZG2phWRsyaVkb0mhJ23sp3z7ebn8BhfXtR9QRAAA=</t>
  </si>
  <si>
    <t>D7A73934736595D96DB025268C703B0A</t>
  </si>
  <si>
    <t>JChemExcelRBMAAB+LCAAAAAAABAClVkmS2zAMvPsV/MCwiI3LOZOqXGZyy0NyyPvTtOSRZegwglwql9wWW2igCfCW0sfff2RGVJiFmYgHv6evz+2WjJNZSuXp2j5jjPSHSym3+cuyDmvzTnNnHvOuZPxb0o+0pzi+bsva1omXO6WiTyy/IyySrZvGYtkUSaYWVbSxcBZtQZaaGVWad5SHWDAvzyy0z26oRi6WUyyl1n41L5LFWK7G8swSzwvnKq0va+uIKoIOlsuxYK30tqztNvdwhAVru6yKSivPij7PxKJik+WtZFPmaHZZeWWRVlpsByAv/a7jjbJwDdeoCa8sQ7E2yKKtz7VvnBtrjdaoNlpZ+qgUZVG6r32TXPsuu6dYRu13Fs08vpxzrkazvmOpkcC7O79833Vgqbq4TrEvd5U+4ZeCPTjW7HKXYKWnY2X1i44e3NNQZEtOKdt+wp7ajY/OwBnSNMqydal439065pUZsE2Sa3N6lL6ePKjsavTr+yzbhLXM+7ycYLFcuqwsJu1yLO4UdCoWwSZcnbOfR6FYCvZRNJaWi1yP5fn8coXl4To37U+wfO0A9CviRjGWOZ3rg6XsuvepWEzG2qVAF8wLo0b3iYjuLdJisUDHUF5nAMvgGAu6rfE6A3p0T89J0h9zWk0tykJtmY3zVGUSZ3l492UGRFznO+YJlu3UHO8vSAjfv3coIPEoIL1fOxS/zaOAqmcA1DyKZ7tnADQ8OtI8a70wACJyzwKalXpFOZF4VBJ5bYDI/NsskdcGiNo9c69o98/2RF4bIC4OBcReGyD2dQM0/cAeVf+sJvbaJm/1b6uJm4+3H6Lg9dUExF4xIPGKUYsDFJAc1PgQhUvEVx7+PUIpyYHXgfqcTdTnDIxy4PWW5MDrQL0fJjo82pMeeJ2Skkc5qfcDnKpeG3ymB34oSQ/8oEm9NhhHvTa4RL02WES9NvjBvDaU0rw2FM2cto+Ufn6+3/4DsvAbI0QTAAA=</t>
  </si>
  <si>
    <t>2B846FF7B7B3DD027689246E128D5ED0</t>
  </si>
  <si>
    <t>JChemExcelyg0AAB+LCAAAAAAABACllz2S2zAMhXufghcwBz8EQdTZzKTZTZGZHCRFzh9QUrySoCJCPCq8n+ynhwcS9D5Kef/1G0UQgYiJEMnorbxej0dhLWylwO76fJlZ+UkA8Jh/UZVB8/6zV1Tsk0H1u1C+l6PE9bWoYFUVXFW4Me5UvtxR8YIWL1KVIa3SdCwqrVqTllOBaiS2qjATZ1UQbfMiMHuSUHlCbbxk+uQ6DEZWBXVsKgg9mS7UTmM6eFI1bj2rMgZvKigAO5Ufd1TAjKYKei6yr+jW2u19tNVLg2ZZFeShqxfuh1X3cStdWXPxd6a59bLz4t9lkKyKEfOqQiO7j6h21m3FImly1XFlof/28qniCSEke/SqyFWEKN2jv+kGL/c6PcDWPS1NNasitEzbp84ejWwuoESrijZI7iOfdbjMJj8DDA7n0bc7Xmi0bXqrHubuv6vMickdVi8+9CSn4qdaWyace4F+OEluefETkbYpZYcT9l5FinQ5X26k+5re/k6l5bwcJoMJJVVmpv16vmS8eLrcsrn4nh6rik8a7ZRNV5G3fURmufXiXgbqojJ8d0tq7XqYtFwHygvye+1EW/ysI1k+e6CO+v7rK3WkkToakTqySK0ghKc5QgzOJo21TcpRgQu28DRHKJFKwVibI4y1OcJYmyOMtTmav9JP1BHh1dOuKF9Rz2zO7DOVS0qFYjqOqMUeO73ofCvUI3W/GqkWGpGOMk/cc4da4YvOS5lz8kz9fyOKdBS+qA0Kx9o8Go61eQ4ca/NoONT2XsrXj7fHH7jj9LXKDQAA</t>
  </si>
  <si>
    <t>C7BBDFE06F698D9BFCE59119BFDE10E7</t>
  </si>
  <si>
    <t>JChemExcelZBAAAB+LCAAAAAAABAClVjuW2zAM7H0KXGD58OOvzua9NLvpcopUKXL+DCXFtgwVK0pPhTUixxhgAOpG9PHnr+QswqqmKqJd3+l+3W7kTl6J+Ol+XL13+qXMfMPDm6TqAPArp2KSxwpOeMv0k/YUx/fCwqm7bixemJ9Yvp1hsc4LS0lcTZ5YPs+wFM8bS8u1zioqrQ0db55KzT6nSJI6byxc1Gbz0lse2XizpHWn6BSL1LaxCBeZYhk7ammDRZPpzi+nYvGadfMfN5+qEXa0Zlsskneu+7pfSJJYq2ssViYrjR0lr7HgV6/9aizYa5xnWbqarSzaZhUp5kFt617ROukXS5b1ciyje8rlWJ5ZetZpFrSRrnm24mWOBXOy53o1lpIUp8BxLL+nYrmS3S0vlyr98At6Qfiqd8GSVfscy6OPrsSCU61aX+dula6zLCKdaTlJMlubZXFZJj/O6c7y7JcfX2ZBNjzrkt2aWHeKTrBoYq+bIqS5zcaSbXEs+Mq+A77Ogkq75e0kqWX35XEilnHC/u+AlzPgRCzPc/dlMpxgufdRnAwnWB6zDids65Ms9ykVJ8NMLLEbT7FsZ0CcDDM1Gl9BPltp6Gi8TYbsu++6EyzwWhVee1qkTMUCk+ly71A82/JuhwLyiGJtjiigsizfoYBqRAG1iALqkbfTUPwaL1AJawEN17yiSmLh3wCJR9RpfOe+opkkagMkURsgaTGGRtLj2k7KAQU0JsErKqRR20CjNkB6oK0dopU0KgakUTEgPVCsh2g+QlFjjZUHpDE7cNQRamQcXeJk0Q9wn8WcwX0WvQ7vWPQ6XGLR66i8lYh2shorxGTRD6iQRa+jPB61oRYetaEWfuCHRh61IY0etH0Qff98v/0DmiSAuWQQAAA=</t>
  </si>
  <si>
    <t>A8FC72ADE4281C43912AADF0844A2693</t>
  </si>
  <si>
    <t>JChemExcelZBAAAB+LCAAAAAAABAClVjmS20AMzPUKfEBTuOaKva5ysuvMr3DkwO9387BECgzEIYuB2JxpoYHGgDeizz9/JWcRVjVVEe36QY/rdiN38krEm/t59d7plzLzDQ93SdUB4FdOxSRPKzjhLdNP2lMc3zMLp+66snhh3rB8O8NinWeWkriabFi+zrAUz21habnWUUWltUnH3VOp2ccUSVLnlYWL2mheestTNu6WtO4UnWKR2lYW4SJDLNOOWubsajLd+eVULF6zrv7j5kM1wo7WbI1F8s517/uFJIm1usRiZbDS2FHyEgt+9dqvxoK9xnmUpavZwqJtVJHiPKht2StaB/1iybJejmXqnnI5li1LzzrMgjbSJc9WvFxlgXdb37H8fpsFp23P9aqiLct4dktSTKTjSr+v6JGXS355ug4dJXy1A8CSVfsYy7Mbr8SC2Vhtno2WqnQdZRHpTPM8ymxtlMVlnh+Y9p1l690fb7MgG551zm5NrDtFJ1g0sddVEdLcRmPJNvsefGXf0++zoNJueZ1Htey+X07EMs3p/x3wMklOxLI9vV9OhhMsjz6KZ90JlsfJcInleTKEPjrFss6A2NMj2Z2+gny0RtDReO3p7LvvuhMscEkVXrpRpAzFAnvofO9QPNv8bocC8ohibY4ooDIv36GAakQBtYgC6pG306T4NV6gEtYCmlzziiqJhX8DJB5Rp+k79xXNJFEbIInaAEmLMTSSHtd2Ug4oII3aJlTjWiWN2gBprNuEHmhrh2gljYoBaVQMSGM1kfUjNB+hqLzG7ACymB347Ag1spgzrLLoB3jSDrxeyWLO4CiLXod3rEQUvDWiUBH9gLpZ9DoK4RzRQn7gh0oetSFnHrUhYR60fRJ9//q4/QPZVprgZBAAAA==</t>
  </si>
  <si>
    <t>61E4B4AD168BCACE4B61E3D101E0E25B</t>
  </si>
  <si>
    <t>JChemExcel/BMAAB+LCAAAAAAABAClVkmS2zAQu/sV/IBZ7I3LOZOqXGZyy0NyyPsDSvLIcuuitss1pYFNmOgG2Lyl9Pn3H5kRFWZhJuLBH+n7dbsl02QtpfL03l9jjPSHSym3+V/NDJ71qdSi86lkfFrSj3SkOH8vLJZ1zF+cT1XbeJdFc2cOsmhunXh9Ujoo+h1hkWzd3q6LZGpRRTsLZwlXd1dEeUhUkcIltb+7F8liLO/u5ZmFKOpdzlVaX9fWEVUEHSxv7wVrpbd1bTezGAvWdtkUlVaeFX1d2YuKTZZ7yabM0eqy8sYirbRYGlGXvui4Uxau4R414Y1lKNYGWbT1ufbOubHWaI9qo42lj0pRFqVl7V1y7YfqXmIZtS8smnl8O+daj2Z/x9ojgXfXXF52HViqrq5T5PLQ6Qt+Kcjg2KrLXYKdno6VzS86ejDTUGRrTSnbcapdSuPjZOAMaRpl2U+p+Lm7n5jvzaPHJHlnNtZcmbebh6g9s/y6wjK2JFekm4MslttobWVpTcMsRVlXFpHGMRakpzGtfHVE62I4J5ccgY9EaowFOmjIyhKvy35TdTeyEItLwKXq7nepl2l/ieWRAHfzuMDynUacncSNYizzplAfLOUwSS7txWRsJybognXhXGSZzpgkSEBsL9AxlLd5xDJiOZonv/E2j3oJKppTrT/uDGpqURZq65yeNzyTOMvDuy/zKOI6f3pfYNlv8PFMoyC8/D2ggMSjgNSjgMyjgOry2QEF1DwKqHsU0PDoSPPe9/JrgIjcdwHNTr2inEg8KonUo5rIawNE1aM1UVsq94p2/92eyGsDxMWhgNhrA8S+b4CmH9ijvm+A2GubvL5vgNj3DSrOUPD6bgJirxiQeMXoxQkKSE56fIrCJeI7D0+eoZTkxOtAT7wO9MTrnMT7YaLtLEPi/TDR4dGa1HsdaVHyaE/q/YAEqNeGBKjXBlfriddHUq8NnlSvDY5Srw0mU68NjjKvDXYyrw3eMa8NbTevDQ02p+0zpZ9fH7f/3Ig1WPwTAAA=</t>
  </si>
  <si>
    <t>2C9BC81C2C528E677C9F6B86A39D6725</t>
  </si>
  <si>
    <t>JChemExcelbA4AAB+LCAAAAAAABACllTGS2zAMRXufghcwhwAIgqyzmUmzmy4HSZHz50vyrmWDxRr0qJC/ref/ARC+pPT+9x+pEhVmYSbiwW/p63W5JBmplpTO1/01xkh/uJRy2d7VzL113FxrHlr2b5aMT0v6nR4R88tRiPVM+fF9imQ1rhtFsgETo3DuamPVC2eqsuyFcuW+7KXAQdVFL1c8IYMPL6V2ilJ0EB9eqgQTXVEXIjsoyjsvRLFqciRiqyM0u6D00dp2t02O9BPl4/sURmeMjrtRg+cI1SXrduNx0ZAXPNG48y3R4JiXpHiCZDp1L3hRPKvLm6Fh1gqvnkbDma626uVMedqYoUSapUUTnasb9yKYWL6dgGEqJ8qvVyhcmFYpnGu3diTqjeNeeN9wSxTOSmKribClTHidUrTbaiJ4GZ//AWEKthRT+fSiD+foBQplbXSbF8KqiVH2qSsHhW2f4kBd7rsOG7Obxij3M71CMdR0zHddiOL2SyhRyxROdK9u3AvGg/frQcV72T97UCFVr0JSr0JqXoVkXoXUd86DCml4dSQqjgCJyKXYVPbf5USTbOBW92uQSL0Hm6rg+sSQyCeGRD4xJPKJIW3n8EmFtP0nPKuUmD3BZiq6ydMe87THPOkx1EmPNfGkx1D7bB54zFTxPcY8CM26KZMeSxKfDb0Qnw1VF58NVRefDVUXnw1VF58NJReX7T2lnx9vl/84VDdTbA4AAA==</t>
  </si>
  <si>
    <t>34A5BF64A89A82EE1BDE075D9262C97C</t>
  </si>
  <si>
    <t>JChemExcelJA8AAB+LCAAAAAAABAClVruS2zAM7P0V+IHjAOADRJ27mTR36fIhKfL9WdqOLRsszqRGhbSSdnaxIMQT0eefv1KrCKtmVRF1fafbcTpRESpKxIfzfrg7/VZmPo27ktRaxsVbSW7eBsYJT5l+0SPF/AwsUsuR5cf3WXKqTfpgycmKyhqLpl5sW4smyeq7WiQV6WVXCyfjvKvlDV8U7xctbGarLI3/Z1TaoqM31AW9e2Gplfsqi1W7Ospc6lLvgsXZdFyhc3ouB5av77NoMj3XFFfeFtcRqivd85WvsixpwRdNblpUbEkL1rSjMNOue0FLRe9W3V0BDevI51peYDGs6bKt5cjyNDGXHNWUfdXRsbrrWnLyfFaA6jKGxIHl5yss4lJ3WTQVM7k46i7LWtD2bZdFU+W8XRdMqaZtn4VL364LtPS+XRdBx9brPwB7j77EgllXO18dGbutacHEtFvSxmss+AdUk3aZmNhOLbKMrtMrS8bmbM3Rfe5ieovJGst9vuywGPZSvU3n7hJLmHVLjtpY3Yss9+qua8FHej4fUNzn87MHFFCJKKAaUUAtooAsooB6RAF5RJ2EAwpIJLgYqMZ3lWTiDbwlMhSSiTebouCNjgFJdAxo7DvLE9ppTLFn1Ek5oIBG3s+o0Fipzww2Q5GmTjPWacY6cQx0knElnWQMdJJxI51k3CjHjFH18f+KXZJjxgON3pB8jt7QDDl6Q255kiZ4J2k65egNCeXoDQmV6A3xlODtk+jj6/30Dxb6yHYkDwAA</t>
  </si>
  <si>
    <t>0DC1A8EFE299ABC82AF01F1135BA63FD</t>
  </si>
  <si>
    <t>JChemExcelGhIAAB+LCAAAAAAABACllT2SGjEQhXNOoQusSv2nlmKvq5zsOvNBHPj8fjPD7gCtACRqAnigj37qv0tKH3//kRlRYRZmIu78nr5fl0vSnoxSKjfP+eq9pz9cSrlsnzRzqw1v3jwr2/7LkvFtSb/TPWL8PFBqrtvZk/LjeYpkc9aDQs1tjsK5mffVWDiTynIshDtty7GU7KS2GMsbTkjng2IsNEuxTjvFcqdJR2+4FyK/UnrlWYqry+HItfep2gWl9VqPWIRbu6F8Pk9h5MjpoChN9hFul7xd74W62VQsOFG5XXMk1ediSYYTJMOqeyEWw73Y8mSoWaXwajc6elp9NZaTEibmS5RmRzfincw6apiYshxLx/RutBrLSWm5Vl521HPx9dtdieWsupV7OTtgJUeSu/J1SqkVuaH8eoXChWmVwlmb18ORiM/Hwl9VN0/hbCS+6gibxIXXKcWarzpCLP1rMkxTsEmYyncsd7PuBQplq7TnSNGXRnOUverKQcHGrnP3cu6jbavd9fQLlLOnVyjnfAn76AXKOevCPnqeQtsJrsP5MkUJc3fKUc991tHNhl2J5cx02AFTVRd2wNMUtA3vz52Kz7J/d6dC0qhCsqhCqlGF5FGF1HbOnQqpR7WjHAIBElFwsakcf8uJBt7A1fBvkMhiDD5UwY2OIVF0DImiY0gUHUPa5tODCmnblQ9cSMzxt5xYoiqJo2NIHL1B2vrvUaWhisg8qp544Hioos64j6pPYuZxVuI9bGrMPGpSBpmHOqjqmmRQ1VAHVd2SDHLMSVpU4SJ6Q5XooKpb0ugN9aDRG3Ks0RtyrNEbcqzRG3Ks0RsSrNEbsqnRG1KpwdtHSj8/3y//AVPncEMaEgAA</t>
  </si>
  <si>
    <t>ADAFC1CFA3563BE10C47A613170E6F36</t>
  </si>
  <si>
    <t>JChemExcelqBgAAB+LCAAAAAAABAClV0sO2zoQ2+cUukANzVfS+rVAN213PUgXPf+jLaf5jBbJJAiChLEJcURqxpdSfvz5S2ZElVmYiXjw1/LvdbkUb6XVUu7ft9cYo/zmWusFP77Ypjp4fhvDjivrhn9r+a88UqzfB4tuw1Umi3DzLAsPH5OlE1uOxTYX6pOvK6fXom3o/OZe6Y7l1+sssrn1MVmauubWIqip6NRm+73JtVDTOtdS27GqK8vP11l4ExObLOTGOUW0de8+V6WjtSxL1U6TxbomvVu3RodLoEgk6V3cQbWdO60sI8sCr9WpqFPtORbalORUROqSY+GN+FrdJpJcy42Ft1H7Pcvr3gXLmeSo6HXvFrjEWv1UEU6pRvZpde9ZRiPJ1QX3dl8reqMutrVaP1bkcJ2OT6vb4JfruZtfyz3LU3XfYukqZz+SnlXUNxvNJgvOq+RaBqoxfLK4U66TgGW0o5ftnaQZpVioblLtTGNnuu/Tr3sXLGrHvPHFN37s0697lwg5MpssZJ7MUYdjG00WaZbMUduG1JOFqybXcsvRJ667z3Q+AbRPc9ccuSfrUjdDOaYikp6rC7o93XJUk95FF6rU66mIeq66u9fI25kjepgOv7/OgolblCefO2uOBZNln/Ou7zPryLFg3nA7WYwszaKd63lKdUkronp9mqhUJcsy+PDaPpFhu7J71LyeTxOVW8+xYGfkOnu7PUzwb1XX6jinZuGH2fsNFt7PpnMia6rJtSDTLjxZBh4EUiy4Q3vXqahWyVX3YTp8OuveYBH4pcmpCIddloX6cU5+xHKb68LU/AbLrZN8wnKbgsJc9wYLOqwPmnvEmtwjzAxEc67zvbq5BGBmQKZPls5ZRbfq7t0+W93bTodu/1Yau9M5M2B8aTkWxvnCJ4t1T+0RtpiPzwcUkCxRXaIWUUAeUUDtuOMZ7fFaQCOiA6Y6lnGPAiKKKBXiiHKhqA3QPqM/X6tln5afUSsUtQGiqG1HozZAFLUB2nvxEwqIKfDuaNw3QBy1AeKoDRBHbYD2k/kZ9cIt8rbCPV7by+7JZ3QUidoASdS2o1EbIFloA2/UBkgW2toS9SJRMSBp8VpZofCDxDoAklgH+GyFctHoakAaXY0ErFAqusgx0EWOgS5yLEUXOQa6yDHQ6AesSRc5BrrIsRaLfkDm9+eE51zUYlEb0m2LHIM3akPeLGpD3myRY6ALr3OxqA0ZsqgNGfKoDbnwqA2u9oXXpXjUBk961AZDetQG73jUBuN40PajlG8/v17+B2Y6qZWoGAAA</t>
  </si>
  <si>
    <t>2703FDB4D3B1D5F253F1E43E2831D11F</t>
  </si>
  <si>
    <t>JChemExcelgA8AAB+LCAAAAAAABACllj1y20AMhXudYi+QHfwugDrOTBo7XQ6SIucPKNKOaGxhLTUspCf583uLH/LW2uufv6iKCERMhEhBL+3jdbs1oSbcGjxc/18R0X4TANy2T9oZyPPNN+koLpsGPb+F9qudEfPrE4U7Ez9Svn+dIl3deaNQD4RYo3B348teuKPGZS/URSSuesFuDHLVC/SwYbsXkrHoBbqQ2O5lMPMS5Rt0DvWdYhhjlWKMvCcSY1rq3aS4w5EIlPCB8vZ1StYIkHYK8uocpRc22nmBHktesl+GyOEFAha9jA5oNO26J7yMrUZ2dQKsi+v7BLj5GsU7sMnuZcDqHFkftM+0dEZdTDS6o8X73uXFRNJzjPToOuPHOfr5DIXQ4SqFu8L9bzMRDFj3IoJXKemF7lvlUqLcTR54nQIml8+Fsl/08rnkfskVd1D0NI1fp+TGVNm9YKe4998CJc/Ux0ERO03jE4ketxS4rlM4jmcGM7I1Su4X1ONOwqq+RrFO+jGNIYsUz0rTcW/M7Q2rFCM8NiZyLHaddR373tXP98anvJAp7L3rdHryeKrS5O/b24zXenfb3mq6U2LYUtdl69P9Oqn5me/fndSUpKopaVVTGlVNyaqakt85JzWlqGo0hEJICbGk2FSqv6WGk2zJlfLfUkKtHmyqJrcmTglr4pTQq+oNo6rRqCZOaXtGrNyJmnWjeg6bOjkHaTStMU1rTJMapzqp8WhUE29qTZyV50mNqfEkMTee1Hg0rtnydLhmy1Pnmm1TJ9WMxpNqplqzZYW4ZktVJtXEJjXbppZsr639eHu5/QO+Us67gA8AAA==</t>
  </si>
  <si>
    <t>CHEMBL99</t>
  </si>
  <si>
    <t>1b, TSA</t>
  </si>
  <si>
    <t>CHEMBL2048746</t>
  </si>
  <si>
    <t>8, MPT0E014</t>
  </si>
  <si>
    <t xml:space="preserve">Dearomatize (ID: Dearomatize)
Clear Stereo (ID: ClearStereo)
Wedge Clean (ID: WedgeClean)
Mesomerize (ID: Mesomerize)
Tautomerize (ID: Tautomerize)
Aromatize (ID: Aromatize)
Add Explicit Hydrogens (ID: AddExplicitH)
Neutralize (ID: Neutralize)
Clean 2D (ID: Clean2D)
</t>
  </si>
  <si>
    <t>CHEMBL1091815</t>
  </si>
  <si>
    <t>4e</t>
  </si>
  <si>
    <t>CHEMBL1088736</t>
  </si>
  <si>
    <t>4g</t>
  </si>
  <si>
    <t>CHEMBL1094708</t>
  </si>
  <si>
    <t>4l</t>
  </si>
  <si>
    <t>CHEMBL468595</t>
  </si>
  <si>
    <t>CHEMBL4237410</t>
  </si>
  <si>
    <t>8a</t>
  </si>
  <si>
    <t>CHEMBL1088734</t>
  </si>
  <si>
    <t>4d</t>
  </si>
  <si>
    <t>CHEMBL468935</t>
  </si>
  <si>
    <t>CHEMBL511212</t>
  </si>
  <si>
    <t>CHEMBL1094709</t>
  </si>
  <si>
    <t>11a</t>
  </si>
  <si>
    <t>CHEMBL3930620</t>
  </si>
  <si>
    <t>9d</t>
  </si>
  <si>
    <t>CHEMBL2048749</t>
  </si>
  <si>
    <t>CHEMBL4251261</t>
  </si>
  <si>
    <t>8b</t>
  </si>
  <si>
    <t>CHEMBL1076939</t>
  </si>
  <si>
    <t>4h</t>
  </si>
  <si>
    <t>CHEMBL469275</t>
  </si>
  <si>
    <t>CHEMBL3929484</t>
  </si>
  <si>
    <t>9c</t>
  </si>
  <si>
    <t>CHEMBL1094710</t>
  </si>
  <si>
    <t>11b</t>
  </si>
  <si>
    <t>CHEMBL4076931</t>
  </si>
  <si>
    <t>15g</t>
  </si>
  <si>
    <t>CHEMBL2364628</t>
  </si>
  <si>
    <t>5, ACY-1215</t>
  </si>
  <si>
    <t>CHEMBL4240694</t>
  </si>
  <si>
    <t>8d</t>
  </si>
  <si>
    <t>CHEMBL3262727</t>
  </si>
  <si>
    <t>CHEMBL2179618</t>
  </si>
  <si>
    <t>Nexturastat A</t>
  </si>
  <si>
    <t>CHEMBL4069152</t>
  </si>
  <si>
    <t>15f</t>
  </si>
  <si>
    <t>CHEMBL4159460</t>
  </si>
  <si>
    <t>6k</t>
  </si>
  <si>
    <t>CHEMBL468842</t>
  </si>
  <si>
    <t>CHEMBL4078380</t>
  </si>
  <si>
    <t>15c</t>
  </si>
  <si>
    <t>CHEMBL4176214</t>
  </si>
  <si>
    <t>6j</t>
  </si>
  <si>
    <t>CHEMBL4096060</t>
  </si>
  <si>
    <t>P1</t>
  </si>
  <si>
    <t>CHEMBL4093350</t>
  </si>
  <si>
    <t>15h</t>
  </si>
  <si>
    <t>CHEMBL1091474</t>
  </si>
  <si>
    <t>4b</t>
  </si>
  <si>
    <t>CHEMBL3957055</t>
  </si>
  <si>
    <t>9b</t>
  </si>
  <si>
    <t>CHEMBL3775521</t>
  </si>
  <si>
    <t>7a</t>
  </si>
  <si>
    <t>CHEMBL98</t>
  </si>
  <si>
    <t>1, SAHA, Vorinostat</t>
  </si>
  <si>
    <t>CHEMBL3920583</t>
  </si>
  <si>
    <t>9a</t>
  </si>
  <si>
    <t>CHEMBL519668</t>
  </si>
  <si>
    <t>4a</t>
  </si>
  <si>
    <t>CHEMBL96051</t>
  </si>
  <si>
    <t>CHEMBL4078014</t>
  </si>
  <si>
    <t>P2</t>
  </si>
  <si>
    <t>CHEMBL4102654</t>
  </si>
  <si>
    <t>15b</t>
  </si>
  <si>
    <t>CHEMBL4075984</t>
  </si>
  <si>
    <t>15d</t>
  </si>
  <si>
    <t>CHEMBL3930762</t>
  </si>
  <si>
    <t>9i</t>
  </si>
  <si>
    <t>CHEMBL4244419</t>
  </si>
  <si>
    <t>8f</t>
  </si>
  <si>
    <t>CHEMBL3902778</t>
  </si>
  <si>
    <t>9h</t>
  </si>
  <si>
    <t>CHEMBL3893822</t>
  </si>
  <si>
    <t>9j</t>
  </si>
  <si>
    <t>CHEMBL3939771</t>
  </si>
  <si>
    <t>9g</t>
  </si>
  <si>
    <t>CHEMBL3982710</t>
  </si>
  <si>
    <t>9l</t>
  </si>
  <si>
    <t>CHEMBL4096623</t>
  </si>
  <si>
    <t>10a</t>
  </si>
  <si>
    <t>CHEMBL4097093</t>
  </si>
  <si>
    <t>P4</t>
  </si>
  <si>
    <t>CHEMBL3775581</t>
  </si>
  <si>
    <t>16a</t>
  </si>
  <si>
    <t>CHEMBL4067480</t>
  </si>
  <si>
    <t>15a</t>
  </si>
  <si>
    <t>CHEMBL2048752</t>
  </si>
  <si>
    <t>CHEMBL3921816</t>
  </si>
  <si>
    <t>9k</t>
  </si>
  <si>
    <t>CHEMBL3911796</t>
  </si>
  <si>
    <t>9f</t>
  </si>
  <si>
    <t>CHEMBL3775072</t>
  </si>
  <si>
    <t>16d</t>
  </si>
  <si>
    <t>CHEMBL3774890</t>
  </si>
  <si>
    <t>23bd</t>
  </si>
  <si>
    <t>CHEMBL4102456</t>
  </si>
  <si>
    <t>10b</t>
  </si>
  <si>
    <t>CHEMBL467792</t>
  </si>
  <si>
    <t>CHEMBL4211463</t>
  </si>
  <si>
    <t>7x</t>
  </si>
  <si>
    <t>CHEMBL3775409</t>
  </si>
  <si>
    <t>7d</t>
  </si>
  <si>
    <t>CHEMBL3775209</t>
  </si>
  <si>
    <t>CHEMBL4203874</t>
  </si>
  <si>
    <t>7j</t>
  </si>
  <si>
    <t>CHEMBL468841</t>
  </si>
  <si>
    <t>CHEMBL4069669</t>
  </si>
  <si>
    <t>15e</t>
  </si>
  <si>
    <t>CHEMBL4094579</t>
  </si>
  <si>
    <t>CHEMBL4087230</t>
  </si>
  <si>
    <t>CHEMBL3775269</t>
  </si>
  <si>
    <t>16b</t>
  </si>
  <si>
    <t>CHEMBL4204972</t>
  </si>
  <si>
    <t>7v</t>
  </si>
  <si>
    <t>CHEMBL2048755</t>
  </si>
  <si>
    <t>CHEMBL4089964</t>
  </si>
  <si>
    <t>CHEMBL2048750</t>
  </si>
  <si>
    <t>CHEMBL3774858</t>
  </si>
  <si>
    <t>10c</t>
  </si>
  <si>
    <t>CHEMBL513160</t>
  </si>
  <si>
    <t>CHEMBL511715</t>
  </si>
  <si>
    <t>CHEMBL3775817</t>
  </si>
  <si>
    <t>7c</t>
  </si>
  <si>
    <t>CHEMBL4205573</t>
  </si>
  <si>
    <t>CHEMBL4217618</t>
  </si>
  <si>
    <t>7k</t>
  </si>
  <si>
    <t>CHEMBL467998</t>
  </si>
  <si>
    <t>CHEMBL3774691</t>
  </si>
  <si>
    <t>16c</t>
  </si>
  <si>
    <t>CHEMBL4212669</t>
  </si>
  <si>
    <t>7f</t>
  </si>
  <si>
    <t>CHEMBL4214775</t>
  </si>
  <si>
    <t>7s</t>
  </si>
  <si>
    <t>CHEMBL4212219</t>
  </si>
  <si>
    <t>7q</t>
  </si>
  <si>
    <t>CHEMBL446512</t>
  </si>
  <si>
    <t>CHEMBL4208584</t>
  </si>
  <si>
    <t>7p</t>
  </si>
  <si>
    <t>CHEMBL4248226</t>
  </si>
  <si>
    <t>12b</t>
  </si>
  <si>
    <t>CHEMBL3964033</t>
  </si>
  <si>
    <t>9e</t>
  </si>
  <si>
    <t>CHEMBL4203741</t>
  </si>
  <si>
    <t>CHEMBL4248676</t>
  </si>
  <si>
    <t>12a</t>
  </si>
  <si>
    <t>CHEMBL4205375</t>
  </si>
  <si>
    <t>CHEMBL4075511</t>
  </si>
  <si>
    <t>P3</t>
  </si>
  <si>
    <t>CHEMBL4214652</t>
  </si>
  <si>
    <t>7e</t>
  </si>
  <si>
    <t>CHEMBL4213207</t>
  </si>
  <si>
    <t>7l</t>
  </si>
  <si>
    <t>CHEMBL4208276</t>
  </si>
  <si>
    <t>7g</t>
  </si>
  <si>
    <t>CHEMBL4207699</t>
  </si>
  <si>
    <t>7r</t>
  </si>
  <si>
    <t>CHEMBL3775662</t>
  </si>
  <si>
    <t>7b</t>
  </si>
  <si>
    <t>CHEMBL4210396</t>
  </si>
  <si>
    <t>7n</t>
  </si>
  <si>
    <t>CHEMBL4210899</t>
  </si>
  <si>
    <t>7h</t>
  </si>
  <si>
    <t>CHEMBL3262725</t>
  </si>
  <si>
    <t>CHEMBL4217088</t>
  </si>
  <si>
    <t>7t</t>
  </si>
  <si>
    <t>CHEMBL4203935</t>
  </si>
  <si>
    <t>7o</t>
  </si>
  <si>
    <t>CHEMBL4202659</t>
  </si>
  <si>
    <t>7w</t>
  </si>
  <si>
    <t>CHEMBL1243261</t>
  </si>
  <si>
    <t>CHEMBL1243289</t>
  </si>
  <si>
    <t>CHEMBL468527</t>
  </si>
  <si>
    <t>CHEMBL466459</t>
  </si>
  <si>
    <t>CHEMBL507592</t>
  </si>
  <si>
    <t>Structure</t>
  </si>
  <si>
    <t>Molecule ChEMBL ID</t>
  </si>
  <si>
    <t>Compound Key</t>
  </si>
  <si>
    <t>Active</t>
  </si>
  <si>
    <t>StandardizerResult</t>
  </si>
  <si>
    <t>Mol_сhEMBL_ID</t>
  </si>
  <si>
    <t>Compound _key</t>
  </si>
  <si>
    <t>D390625834CAEE57DB28478695937902</t>
  </si>
  <si>
    <t>JChemExcelQhQAAB+LCAAAAAAABAClVjuW2zAM7H0KXGD58OWnzua9pNhNl4OkyPkDWsraElhYpJ8KaSyPZ8ghgBvAx5+/ZEaEzMJMxRq/w9fndgMzsAKAT9fj01qD34yIt/6kyahlv3nTVErjjmHybxF+wZFifJ1YLGXUZ5Zvr7NIqmjUWXJCymWWBRuWVS2cpGRe1UIpZ1rWgqlpkVUtmDwtdVHLGyatm6MFLQeWqvTM8nrq3ih56Hjo6PMKSyPMq46eWU6OLrBwyrydgJLYZvdIkkhb1vLMMr8umtAUV1OnXhnKfo6atDrHYkms7SzCB0cX8pITVdxTp8RtTkv2iml158s5z7EU36O8VwY2nlyXkirT7siq6RxLTVm/al2hZ0c/r2jRans/qjKb3ex1dztH3tXU2+Fk6rzu8naXiSfriyZSlF1LlcnUPSrDSicx7wE67rCva3GWpnXc7S/MDJJUtG1aylYj/rP8eJ3FV7fcE7vE4loytj11uUyycCqMus6CaMvr4lo02zoLCuOqI0rcyFZZMFm5/3bJESUvKsvrgp57WV0Xn4JIyuq6PE1BYYKfYgmTxwWWR5WqCae1PGaGFS1evTcFfaf1UOsusHidFNxPY5XJvLgP74h1u0PMNsvSCu69kbLKrCPhba6T1BrVOZbHTi+k7tCPTpPqBZbe7bfTGLrayywugu/XAfVnuX93QB3SiDpkEXUoR9ShElGHakQdahFtQBj1OkrhXYf6dHdGGWgzckAFSCOq0Ov3GTXoU94ZzUDRm0M9aed3K1CLaIPec04MDjGFdx3qc9kZZeDozSGO+9bR6M0hjt66hoFj11viuwV44HiMZuDBOvAI9T2XuDoOSdx5T6rEne/oINUKMky1DFMtg1Q7Okh1Bhmk2tFBqgto9NbRgbcKOvDmaPTmJ0CjN8+6Rm+edY3ePOs6SLX/W/TmmdTozTNpg1QbWPTmIbPozcNg0ZvvvEVvHgYL3j4Avn++3/4BKBo33kIUAAA=</t>
  </si>
  <si>
    <t>F1AB5DF51153E63D7E1C1F279C72AB51</t>
  </si>
  <si>
    <t>JChemExcelqhcAAB+LCAAAAAAABAClV03SWykM3PsUXOCjkIQErJNUZZNkNweZxZx/GkMS22LxWc/lxXPbtNX655bSj3//I1WiwizM1HTw1/Tndbslq8l6SuXh/fc1xkj/cCnlNj/1DB6bT5arSJ1PJePbkn6lZ4rz+4VFs5X+yPLl8ywtyzBeLDR0xFgsW6d21RbNw9plWzSzcr9qS80qXa7aIrmzXLZFMpVxtuXnOyyFhZY2aaoxWzgz2WbhIkG/UO595a7kqkWitogtHZxbXzGPsBQe488TRRVxGbqeRuWgX0rubfmUMvXBsUjjhK6uApYiJWTLR8nceXtD6gjGCCzlHhnwCfWYd3GWZLFQLo1ikQbLUJHFQtqDfiH07M6Lr46VxREWjJJ9lk2CfqGsve1KHlIea/rz+QIWdMyy8sV65agtTWzXkSiF/VILye+up7GsQ2QQ3rFZRtQWnNjdlrNyDeduFdqdobUSnAElN6671xlFOyaqxwotv4jVWAXM7l3k7tOaBz1NtTe61MwS3TuDbg+9z9IxYZUWS3w2DlgwzrvUGxtZw/xYFlRMtd4eWL6/w9LM6nWWsmva0L01yIKzRPUqC+I7WrmqCBbI6nVXWBBflst+qdhfWK+zkPXLfkENln7ZL7BlrA53RdHc5sSus5isO8l9f65RFupWVqfp9rTXvcGCzk91b2RiFFSEs9r31qL8tL+8xYIN/r6/YGcQGjEW7GHK9/1lTuynHfPzLHNn6H1vZIOCfvnAbWJl7JzYzWJ+AQsGSV3RYtNYvnzMO4ntzaM1DtqCyFTdLKNqzLszRn2UFfOuFsy6mSVj37K4tWDWYbPcdxL0iF41xvJ3Ts/bZ4nlLkGR1vO0/zQLjvP9/YTis9y/e0IBVY8CUo8CMo8Cah4F1D0KaHh0QPb9Px9RQEQepUTsGACR+N9KmpP9Fa1pbmKvqCby2gCR1wZo9rdXhp5mv3pFR2KvDRB7bYBm13pFOfFBWz+hgNgrBsReMaB5O3tFLXHzaEvsFQNirxiQHKLZTihsOP0WqPcOIPHeQeRPKH7rvQNIvHeQfScUvL4CAMmhAsB7qACghwqoSQ4VUNO8qfh6m53ggPoKQBXWQ3UDPVR3S/VQ3UAP2nqqB21AvTZUbPXaUIXqtaEK1WtDvemhukdSrw01pF4baki9NtSQem3IdfXakOvqtSHX1WtDrpvXhkw1rw1pal4bMsq8NiSZOW0/Uvr28+vtf4Kr7ZqqFwAA</t>
  </si>
  <si>
    <t>1D536003237F752D8F82899547572EDE</t>
  </si>
  <si>
    <t>JChemExcelahYAAB+LCAAAAAAABAClVzuy2zAM7H0KXuBx8CNI1klm0iTpcpAUOX9WlpxnGSws0qPCXstrLLAEoFtKP/785VKYSURFuJYuX9P/1+2WnJNrSvR0fb567+m3ENFt+2S5aGO8+bDcSHTDKONbSr/SmWJ8vbCU7FKfWb68z6K5ifrG4pm0t1kWpi6rsUjWbnU1Fs6OpK7GQrl7WY6FshTWxVg+KJurLMZyYmluzyzvu+6DM9dah4p+XmFpXXhV0TPLi6ILLJKd/H4CapY6WyPNKrwcyzPLfF4Mvy1l1XWWa3uc6e4yGUvJao8ToHZSdMEvntn5cJ2p01wsnq3fs7HxtV7nWGpWrm1nEcyBWRY0qcc5olZmWczrY5KUWdd5dtAcNffms37p0tr+zrVMdgbLLHywNPJJv3ye6ZUZUNC9ZTwb348lbaen0jCWC9NesxW1PRY04OcT8P19FmS3a19lQSy121GjTpMskqu2vs5CYst5QSxuy3lBLIXKqiJGf7n/domFcun7DFhRhFj2brvEQvA9r+YF+wtzX83L0/4Sdu8plrAzXGD57FIN+/NsLJ/TfiUWdG+MoaPSfup1F1gKniZcjhnQZhV5VgyQXRGR1tlYcKaPzlD8NGEvsNSMY/ToDL1N5mWrzN4xKyo9692WS7VjqmEHmcxu27agx9MEHiFnFTnR0b3JaLJGLQs9ep3V0153yS9m+xakcPH9mXhKEVHTQ5FM9rqnM73QX06bx8vTxAUW7HWNjxnwsr+8zYJkyv06ofis9+9OKCCLKKASUUAeUUA1ooBaRAH1iPbEFOMFyuFeQCwRlcS7kBOqiS2ilrb8vqIlsUfUE0dtgLZt9/XelrhHtCehwABIojZAErUBklg3QBLrBkhi3bZ/i+gWWVQMaHvCeVVRhyjuHeRBRiiqK7HygDRmB57UmJ0NjdnB/+jA1UAHri5Jh67Woat14GqgA1fXpANX12QDbS3ZQBvQgas5WdQGV1vUBlfboMYlWdQGp1rUBpdY1AZP2qBunMrA1ZLKwNVAB67WVIauLkNXl4GrgUZtMHoZaAM60NZSGXrSozbY1IO2Hyl9+/n19g9BFJhuahYAAA==</t>
  </si>
  <si>
    <t>6007D95CB2B0E175E313F115755D1B32</t>
  </si>
  <si>
    <t>JChemExcelGhIAAB+LCAAAAAAABACllktyGzEMRPc6BS9gFvEhCa7jVGVjZ5eDZJHzp0dD6wcuPBiVyjV60rTRRJOYS0off/9RrUSFWZip18Hv6fa6XJKOVCml8vC+v8YY6Q+XUi7bp5K7DsPFG67EbGf4tqQf6Vli/Z4qg0nmvc04qiJtTJVmN71N5fOISje6+qAso4YdVW5ju+JMVjSmQrl0myp9SI2qmNWp0phGTAU+tMx1MekSraWaTRVmDXaacuu17PdqkR51JDbqnt1SotmVTEXG2VokI3S6rOVAdjVX4dO11Mza17UcUhmN7GwtDZ1ucraWRxUTCap0nAfXHfCG7GoL7oC7CmN3U1DFkLrKu4pa1JEhdaMva/kdqUWyhLN7r0Vy52gtt9Sd6tHjDgjnZUts7bxf1fZ0Yv76fi24t5vsjqo+zaMDKri3tjmnBw6skAru1UrzzK7j6wQ+rsJWaJ7A9WkeHVoXYy372YkVopgKdo/0sauwBB1BZWifU621aI+wB2nMvHRt4VrwQNfPqkjGBuDdESnFa5H95D+j8jgbX3bjARXNowidrUUzNW5nVe6zcXsKsh5TuU0SP2EPqNxP7zOre5+wbh5FHPkZcMjR1yTB89DzDIj0yM/GQ3mZT2R+Hn1bBaHl698nCgQ1faE7eqX4XD0Fap4CdU+BzFOgsfxvCzrStlteKa8oEJFzDER+HYC23rxSSaSeaqLqaU3k1wGI/DoAkV8HjLCN0uMXV8rl2qfH3wKx9wbE7H8L6r0B8cKbJfY9BuKFtyWFInefM1Bb0uGpJCme1iTeMXImi1T3JN4xciYLx5Rk0U3QtkqJeG8b9d6QHfHekB313ja6SGpLukhqT7pI6kjqvSEl6r2h8+q9IQzqvaHz6r2h7eq8faT08/P98h9LUYvIGhIAAA==</t>
  </si>
  <si>
    <t>8F92F3A8D857F124D4386CEB6F935371</t>
  </si>
  <si>
    <t>JChemExcelBBIAAB+LCAAAAAAABACtlk1u20AMhfc+BS/gAckh52fdFOgmyS4H6aLnLxW3GUkcBJJoQwv7s/TwHklzfAN4/f2HVImQOTNT1c4v8PW63UA6KAKsr/HqvcMHI+Jt+aQJkbK9uXNqrerC0BgivMNWYn7tVHKqxGuVH8dVJHErbVGRZCJ4TSUnrSxRL1YNrT3qhRNJDnuhJNzCXtAciEa9/Hsi7GWodMW1yvGpu3+T6O24ylOqu1HZJTqhMuZFUy4Xe3Rfz+51L+N3FPEyVEqi7X45oTI2Q0kFryYaWyriZahE6rLedZF5ecKWuj9nS6k9q/PtffzXCCVJRp56OXEe5dSplIeXVphXKr+Oq0gqWimqYl6Ey6POvWq+qsLIFFXhJK2G62JeuIXrwkkp12giSrVmjqugthpNZF5657gKNgnXBVMWidZldcK6f4eXVNzGPKEytpTb3qdU/m9Md5KcUBnbu9q5rxdVxsaMeFnv3d1JcimR294nVL75732p04Gpg6fUBap5kRqri61K/rw21D7nz+821JB4akg9NVQ8NVQ9NdQ8NdQ97UDo/Rold68hYk8Z6BFkQzOQeCpA6qkC+WyGqPp7K1DztAF1TzswOmpoOVv395YpVVg2+16BgSeJp9Qqy77HhnjS4ww86bHRSY9NYdJjo5MeK2ScUt9jm6jse7zQyfxWyJP5NTrJ1iBPshn12WzOss9mE5V9Npso8dlsSmQyvw1kMr8dxGezKZFJ3wjEZ7N5EJ/NhkF8Nuu8+Gw2DOKyvQL8fHu5/QXCaZ8/BBIAAA==</t>
  </si>
  <si>
    <t>DB7A9654A99D9918F40878878B9EE8E1</t>
  </si>
  <si>
    <t>JChemExcelTBEAAB+LCAAAAAAABAClV0mO2zAQvPsV/YEQvXI5ZwbIZSa3PCSHvD8lS5iRRR5s0hAMqywVqrqaTelG9PH3n0SIsKqpSommb/T1ud3IC3kl4tPx/Wmt0R9l5htOfkSq2e//e6rKefvFCf8yfdIjxfg4WNgtdpZi7ieWn8+zeIqodwWRnKXOsRgUVNlZTCLPsjjr4SiytDkWTYGi7ixeosyysDHvjrjWSRZJWrIdGYXpHAt/VSOS5FlHZ5bW+Mzy+2kW3CGheejo+d7FHTUXWXREgqQlhlpeYNGkLfOqFkssvKwF60hjWQv63pqvaoGCsNWue2CZ77ptYtaxoxe6Lm+ToQ4dPa8Fa9ryvgIsNdMypQXzRXKLI/MsOqfFEkaT7yy1ze8BhUs7HFWenC85SdsdRYridmL59QqLeW170vKY9AssvlVD9syxbccciyU9FKB3q/EcC+YLy1GX2h667nmW09xFRlrn6oKJqVbscMTaZrV4y3WVBVpEjr0RBZpmabE/taywaMo5L9cFWjSW6wIteAxadWTJjpW8woJ7W+iqI2gJL6ss0JLbcl0wGbgt1+V7P1pZjQVPHmX8dPjSlMJ7yTG9xbnOsWBHbHqwmMxpwcDV+/cDCgge/YLu0BXFefQooNzzAir9tYBqjwJqPUMj4bu+KyrdtYCk9wZom2BX1Ei8R522XeCKBknvDZCUHi20TborWmlLXzt0ewe6XAtIe2+ojmpXM0A6yC0P0SDt0wSkgzR1iArpIGOgfR3QO9rXAYw6yLiQ9XVAmjbIWMmGGdswYxtkDHSQsZMNMgY6yDjIBhkD7b2hS3zgDejAWyEfeAPae0OXeO8NjeO9N2TsvTcE7J23D6L3z7fbf7QQwVpMEQAA</t>
  </si>
  <si>
    <t>67A5677048DF1803DA35919B7AB4BA84</t>
  </si>
  <si>
    <t>JChemExcelshUAAB+LCAAAAAAABACtWEuyEzEM3OcUvsBz6evPGqhiA+w4CAvOT88Hkoy8SGxSWUw6mS611JY0uaX07ddvdmcmERXh6l0+p3+v2y15T4VToof3/dV7Tz+FiG77p9wrCy4+NDetdcMo41tKP9Izxfh9YbFcijyyfHqHRbxs9354puoyx9Kym+hqLDU3qW01lpqZdTmWkrW35Vg8l2a2GovlXmCgxVgeWTrRI8sbrjP4xceKvr/OovAL06qiR5aLojdYBK4rvrGg5jxbI4Hr5D/EcmeZzwvDu7Wsuo5yMe0HS+9NZ1mocztYtD0pet0vH5SrtFORVbapWD44C2s5+y4ZzbFIJt3v3Vj6ZKXB4txPFhFpsyzc1I4rK51nWUrZ64sMNeK5eYR7tUg/+LTtVxOxUG61nXkhp2nXOZkeLKXSZJeCIoySs9LHfJtgufeXhdPIOI3Nx3P69ViYsxHxMJY3ZkDLrR2KPDcWf2D5+jpLzwiAVlla7se9qFHHaJpl4Sq0ylKzeV3OC2LpbTkviKX97XXzikquprzOQmf3XlGEWI4Ot8hCbst5cXQGW87LfZcKzwFTLGF/eYPl3qWwP0/Hct88VmIhzPjjaQKVJtcpln0elXPz6N0mWdB3O52xSJ+s9DYRS/+7kR1b1QSLZtV++kVp3x7mYtF930CGyNokC+6VascVxr7MZpfOjil4OjGeYnnw7sI5epqwlw3+DZZtg7ez113m9MssSIPs7ycUn3X/7gkFZBEF5BEFVCIKqEYUUIsooB7RnransGu8QDn8FtD2n8UVlcSHkCdU07bpX1FL7BH1xCWiJXHUBmh7Irn+tiXuEe1p2wsuDIAkagMkEhgASdQGSKI2QBLrtqFRG6Ctv15RHqGbiqgYkAwU1yFaklJEZYTCCRqzA0hj5eFfHbpah67WgauBDlztSQeuBjpwNbQNXF2SxcrjXFjUtqEDbS3ZQBvQqA3nwqI2nACL2nACbOBqTxa1wdUWtcG/PnS1D1wtyaM2+NejNpjXozY41QeursmjNtjJozZ4x6M22MmDtm8pffn++fYHJ7X5bbIVAAA=</t>
  </si>
  <si>
    <t>B7B56577D7355FCAF4481D00362C0812</t>
  </si>
  <si>
    <t>JChemExcelhhwAAB+LCAAAAAAABAClWEmSGzkMvPcr+AEziI3LeTwRc7F980PmMO+fpFiypAYPLVCh6ChlF1NIEEmg9JHSj3//IzOiwizM1Gzw9/Tn9fGRWk+9pPT8frzGGOk3l1I+8OEbZW1k86rkxuN2Z8n4b0l/pVeK/fvGwrmwXCxENp5Yfn2dhXKrva61tfYWjUW43Fgoc6ceVlTtFsG8qhZl0dZ5sbReRoyF8uB6Y5EsQ4N7RJka22Ip1p8V/fw6S8lqvSwWVE4wlgeLZh41xoIVbGtnNLfSY3v0xGLZRMIso639tTz0RdHXHfDEUnOLZvdJUcvU44ruLB1r49m9K+pZOaqIcu2mp7HgZJiH3y6WrzsAdU+kchrLg8Xt0Rv1Irlz76fZ1Wwqx4oM9dLaaSxwT2M+jaWiXupxLC1roeNY+uyI9TSWB8vIHD5feu5SaKvoDQcM1IvuFb0Ry8PTB6cUuhpbv/o0S49ld84+ZdULomKN9WmsoFJksbRRNZYXzD7GFwvyIlFFo9I1S3UtYRYt42JhbhxS9G1Oc3pNh2ZNY7Fgf1u/WEYpz/Xyzzv10vjW1XBlJDXGgghoXCwCC8RY0AO4XZMqpnmJsvC4OwCHHsdYMOWOdXpjIisvnn4rL6XoFUvr1EIsWCF1nXWYMVnCsQy02KVodAvm5fYMUReLqIyoIgxBfbEUGrFYUCWlr9Nb4aioA3BKjXrNmAxTR1nsqjVMzZ00ynJ/DnDzbojF9aO39ug+qboO+wbLY8Y8YVHs0aDFQtaD9SIzL3bKglja8mDDCUxhlkFipyyG7rx2+kxR7+04L4il8HFe6uwfx3lpeKKv41QRYqE1tZywIBZZPjpThPNAT1ke866bMb/OQvNJeP0y5qbm0MlwcNbNFXLvH1UoNjPMX8aKXmutlXA/wiil66qJhXtAIZ1r0WtLDbLM2buWsviMe3CugyKq97Vmod6IcuPb3xcUkHgUkN7eLyg+m0cBVY8Cah4F1D0KaPgYRpq1+AkFRORRSuS1ASKvDdD072dUE3ltgMhrA0ReGyDy2gCR1waIvTZAvDbpM+q1AWKvDRB7bYDmSf4ZtcTVozXNyesz2hJ3j/bEw8fbk3htgGSzb7iXfc50h6JKRHbVt0EBia9fQOLzAEh8Hua9m/qVHQpIfHYAyaaqKanPzkR9dia6cawm3Ti2JvU7D7+pVwxnqVc8Ub/z8Jt6bRPdVDUl89omutl5TrZ1rG0ca8k2jq3JvDa40Lw2+M02VY1v21Q1UK8Nzqpe20S9NvitbhwLdONYS3XjWKAbx9ZUt46tW8fWjTagXhu82bw22LV5bTBm89pgoOa1TdRrm+jGhSO1jQuBem0Tddp+pPT3z+8f/wO+atluhhwAAA==</t>
  </si>
  <si>
    <t>4EA26D56879ADEC67C96E649A99E8501</t>
  </si>
  <si>
    <t>JChemExcelXhoAAB+LCAAAAAAABAClmEGSGzcMRfc6BS/gLgAEQHIdpyobO7scJIucP59DjaURuLBAlWpKeqP+wgdAEq1bKT/+/Y/NmEmkinCzId/Lr8ftVpqUpqXQ0/PxGGOUf4SIbnjzjS8S4vmKrl61zU/Qhf9S+aN8ldg/7yrWRJYKIvInlb/fUancZF1rXikbS/dR57V8cXPOqjjrXWU4JfMiyK73ea1c3kyysWjTD5V6Se81p0JXE+YVyzB5dvTzHRUi9xVL9ayjh4pePCingisatb5UnL44+v2ue1KxS6UlK/1wZFfXpKMnFb88m90nR+2ilnSEvlfsL6exyMXV97H8ftdBpRvLeSyfKqFGb/RLxd5k7TS7ipVMx470GkOPYzH0y+DTWBz9Uv00loZ+6cexNFRa7DyWh8pI7y8d/dJo6+iNFTDQL7x39EYsjzV9tkt1mvPFWt2SVhGz+wlrPHLn9JwUjNtS8UHpvDDVuwqy61lHBpl1batqWUek3NcrFtaUo5ldlGa9cq/pyaNL4/UKJ9Ozyl/vqEizu4rzqDkVutT7XUW19ZzKnMOWj+lIPavStdW1AjBiajYvrv6hohcNy2UXV6h6W7FgxhxZlc5rl6pPU3imRkTLUW/Dsiq9rr0Jp2Tt6Vg+590w16VUwr77VnYfE9nLSfKGyvMslVep16hOSwVHCmVVeJidqwwaY9VoYCDKqWD6N9JTFcP9jI5TR4hFVE9VEEvtx3lxdOw4zotfbdTjvCAWq/VcpfnnvVreUbuMej1Vecx1YZZ6Q2Vggl97dpgOUzvDwV43T5JB9xMRg29u955zmNk9AnVNqzRejqAnI3dOzwiqz+x+m78FMWdVnHn2y5ylqiZPe5wBq77zLt8oFQsuko+/XyhQjRRIP55fKN5bpEAeKVCLFKhHCjRiDKMwBQo0K/FKuXD0BsQ1fBsQR29AHL0BcfQGNO8aXr+tlTl5v9JeeHxk+YVK9AYk0RuQRG9AEusGJBqplnkn+kqtiEfqZc4GEmn0BiSxbsjO/PX1NWeyo6h85V1HbSjQvBN5pdCNeQCqMQ/zs5v+rTsKVGN2gGqsPN7XmJ1JN13NRWPl8e0aK481pJsV24puVuwoGh1PGiuPNaTR26Sbrq5FN12NeDeVt2LRG9aFbbqaim26GnTT1Vxs09Wgm66WYpuuBo3esFps09Wg0RvWkEdvk268WfGNN9CNt158420Uj96wgHzTk4gheps0eps0ekNLt+ht0uht0uDtRyl//vx++x872zgGXhoAAA==</t>
  </si>
  <si>
    <t>05B43F903E8A2B4071B67423E03470F4</t>
  </si>
  <si>
    <t>JChemExcellBAAAB+LCAAAAAAABACtlk1u4zAMhfc+BS8whPijv3U7wGza2fUUXc1izj+M047sUggsqYEROF/sFz4/isoG8PLnL8VIFJiFmXKs/Az/X9sGGkETQDgc7VVrhTcOIWz24Qehcqm3M0XiuF8Z0L4N8ARnif6xqwTMZD9qZ2JnHA8qv2dUGEvJca6W5ohR86yjpkKYYlh+LoQss46aSkA9P92n96sqn3esOTqoLDxd+Jak4Vu6Dh70y+t1FUZS0VVHdm/Mq70LgjHzci2KXFJZrSXaHSSrtTQVl/SQSqZYFmfdSaVOr6OEKoFvKhElzTrK1nWau7UMrIBWS0I6ZzSwAlotCVOYraV13UpGbQUs9IvNyaL0oaIUjiq/rqu0yaAYz3vAgAphoPShUqQu1+JW45SK29Wuq8CDvXFA5cE+PaSSs/A96cR7F0+oMEaSvKoiyFzo7ihLLrO1aMlpVaWtxpWn2yam20kGVNqUcmt6qJbPncTN3SlHbtYNqLSJma2LZ5/LcWLW6YzaPw83dy+rWNPy/n6ihsRTQ7ofJ2qfo6eGkqeGstc1Wvy1hqqn0qUVKDhdQ3S395V6x4bIOzZ020u+UgWKnkYg79gQZU8zkHdMdad0/GKnHJwLQ0yuBkPM/lqj3psh7ngrwD5NQ9zx1qWmyJ2MjZYurZ4qiE/TOkq8Y+sS6aYp3TSl49hoJ02rIXWp92YZi/dmGYv3Zmmq92ZpaidNAfXeLDTtpBlBvTeLR523F4Cfr8/bP4ktaSiUEAAA</t>
  </si>
  <si>
    <t>1A9848D806DC4917C1B529EFFF0778A4</t>
  </si>
  <si>
    <t>JChemExcel3g4AAB+LCAAAAAAABACtlk1yIjEMhfd9Cl0gKv35bz2Zqtkks8tBssj5I+ghpkve2B6qi4IPeOjpyYID4O3zi1NiJhEV4ZKavMLP7TjACEwA6Onqt9YafAgRHbdnjGaa/MGLorT7IyD0Vwl+wVVifN1VBDlVOlUKZXpSeZ9RqUX+Qy0PFUHLdVFFMdXcThVKF0cTKoZKbLu1JCRO41r+zqgUpe1ass+L1d2+dBVGUV50VHzqmg4dTUxd8XnRsaOJWnrSO7Pbpy6co6XTaJiu3V06R4bNdLG7XcXnb3nquqOMXC+OJmrpu26nFsIijYe1TKn4uOT9Wh4qIaMlRzvz0ru7UwtjPc+gn8ZU2nMtf1Yc+fxdM5pQYaSzG+6IqC6q9NkN+2VCpW+GsDEnVBJqJv63pSjVNRWfe6K8q9K3d9iYEyrV+1IFRr8BU315/MKGvbuUUThHSyphvyydgOKfXXT0Qphvfxf3anlS2ekLIVsqZ0bNSllR8YbI/f5CHWmkjux+Xag/T5E6ypE6KlHXUY3UUYu0wa1bEimH9zrigbcMrKEyRzzwNqYCnOK3JeDo2BGXSAtwjbQCt0gbCAXqSDhSBpFIBSQ6diTRm7sY0Tai3gGJfbjRPKSD5A1kkLzXMEi+gtKQDpPXmLwPg8ap9uTVIjXQQcYFNHrzLDR68yw0evMsNHrzLCx4ewP4/f56fAOTY4wM3g4AAA==</t>
  </si>
  <si>
    <t>5ABC4982C7B6AD087037C1B76B2CA2A1</t>
  </si>
  <si>
    <t>JChemExcelihMAAB+LCAAAAAAABAClmE1u4zAMhfc5BS8wAkmRkrieFphN290cZBZz/qHyYyemBqilwCicr/EDH0mTTi4AH3/+kioRMmdmqmr8BtvrcgHNoAqAT8f+MjP4zYh46e9KEmzNT35QotakM0z+X4Sf8CoxPq4qmopJvqkURHtS+fq+iiSrZquxSOKiMozlhEpOqrgcy66CKZc8qcKp5fK4VoyeVD7nVFoVmo2FmHHd0UMlZPeEI/Lerbpa6V2Fk7BOqqDfAXnZ0a6ykF2/FpnG/TKpMt8vmyPPM7dSFmu0FMuzynRe9vmyqPKYdSv30TZ3Yywn5u6+A1ZiqX5P53Esp1RarnU1luZzl3k1lmeVQ9edyK55v5SxoxOTwZI1oqGjqUpzQnqJ5ddEpePcnVLBVKtOquzbPkzvEyrbblxylFMp/5mYM7H4vCpm0ypI67Fg0sbj3XhCZd+wObHOZpeTP+2uxtJ7Let47s6oxK12KruP3ejPQ0STKt4lTHg/q7ezhftoqV/27wEr9/Q2pfxaKbN5qamq3veRVpuedT69H08eC7H49MbbfPHva21OpXk27L5JmuU6p2KpItVbLFhkLi/Ue1fL2n3kTcbXvy/UUY7UkVyPF+rvNVJHJVJHNeo6akNqkRr0Gh50HfW9fKQEFL11muNnM1D05oiiN0cUvTnqFT3SCtQibUAWs2Mj2mMYfLYAxzw44pgHr9uAOuKYHUccK++IJVKBvguOVIFLpB5vvfbVkcbKO+JB5Qn6nB5QGtJBVwvkQVcr5OjNGzJHb51Gb53GrvbWy9Fbp9GbU4nevM8kevM+k0FXV5DozftMBnVDkEHdMsigbk6jN6+8DOrmNHrzftDordPozSuvg560/mPagX4AvH++Xf4BNH/KrIoTAAA=</t>
  </si>
  <si>
    <t>5B34D8F37D5EB116B879CDBDFA37A624</t>
  </si>
  <si>
    <t>JChemExcelLhMAAB+LCAAAAAAABACtVkGO2zAMvOcV/MAKJEVa0rlboJfd3vqQHvr+jp3NOl7qUEkNjCCe2IMZcUjpRvT2+4+4i7BqVpXiTV/p83O7kSu5EfHTdX5aa/RLmfm230kyY8WPl5y0+fEkJ/zL9I2uFP3rYNEkbtudpXDxJ5b3EZa6NVnX8mDRZIUnWXLymrc7C/vF0QCLwUdd1uKJRb2r5ecIS9HCq1o25EX6WgZYCvLibVVLSbWwrWqpqLQta2modMurWk4WSejtuUoL3pBcu47+vRvBUrT2HQ2k7uyAlZ4+uzHMl6kpZcmvqzs1Xyw1uziamnXoy+nUnY62JFUn5+65B6xo2fPipatliIVF/oOWB0uo0ZSjlbycq7uiRVJ1Lfdu9MrPWn7MOEL+rjUaYJHEWj7WhblNspzZDfNlgOWcDGFiDrB4yr6VjynFJc+xbInb8e4iSxUpd0dZeV5LuXfAGkupvrwuJbluuspSkxovrwu0MMsqC7TI47y74qjhGL/I8rTbhx12gGWfUto/Mwz10eOkGvbpqZ4Oc3eKJexHUxOz4N1JRy9g4ayLWp5YVtaFk5h+TKlmTWdYEFo9vi8ooBxRQHZcFxT3HlFAW0QBlcgLqEYUUItoQ5sEFJBIRIUkegMk0RsgscP3V9Tjs06yRWUb7bP+i2NAUuM65C4KZdExIOXwLCCViAqpRlRJc0QzaawmII3VBKSxmoA0Ogak0dvuIqK7hs46wEWn8kI5Vn5HY+XBmDupdsqdVFfK1kVj5ZG+3Kk80JhqZDLHVO9op8ZC1kk10E6qlaybauuk2smiN4TXOqkuZNEbYmrRG3Jm0RuyY9EbsuPRG7Lj0Ruy48HbG9H399fbXzyGqUcuEwAA</t>
  </si>
  <si>
    <t>37B7C1A3ED347EE39868A24CF6A6EF59</t>
  </si>
  <si>
    <t>JChemExcelBhgAAB+LCAAAAAAABAClWLuSIzcMzPUV/IFlEU+Sse+qnNw581c4cuDvd3OGeyuJDG4wW6otqXenCw00QFCPlH78+x+ZERVmYaZqnb+lXz+PR3JL3lMqT6+vn957+ptLKY/xSbIUbXjzUXKjxgMrGX8t6Y/0SrF/TZbaej1ZyEp7YvnrCouazgi8cI/FwtlF6mRpnaIs3NvxLGVVblGW2qSc70a9oiyq1c53zeU5Lz+vsHRhPfNsQhKNxbof2dDMzUrULwVmO1m6nVGFsqt+5NRyLf5S6X8uxNILyxlLcw/WCNmQOhURsYX7yE7foxfUgt5VZLfp7IVOweyiMqX1yVLsOS8XXGeZIeTso2YUzIvn4qfXKFe3oHc9aykzlkLkMRbLnWw+K6pBv3hmo/EsJqaWHsxLzcWOKQUWvClRFlIdLvnArCsvNbpQ6Yr6tnayNNJgLC1bFdnGcoGlYzbVu7HQeIL5ZixgqeT1biyIQOh2LF8s8Asa6Ynl989pwlmmtlf0+36hcZYV2iq6sDN4ll5mLFUqhWJBTzdpk4U4qAgsaOQZgWKtis5dLHR+TilqGjwDBDNb5s5QONqNOBulzy2IawnvDC5VT9eJyDPLn1dYGvU+/dKsxligqH72tBThaCyk7XMnxAYeY4GOWmelceyXKAtI9HQOGiCoCM+2Oncp+7U/X2WxcR7NXaqwBytt6GlpZ7W4ssdYPJv2ub+ocFBRzbhhzcp0No2yeP2cuyVc6Qrft5GND2zhRsHsNig6evomS1fxU5G7xmMpx/3oJkun4350S1HPbq3cZMFpL/XY/m8pQizCd/MyYlG/mxfsDKXV23n52hnGaRDsAMLNFVe+tNs8Ls06P+/iyC5ubWEWnecq4ZSswfmCe+OpCM8aeWjWoZn5+P2CApIVBaTH6wXFZ1tRQL6igOqKAmorCqivaE9jor6hgIiWeAfK6/9yIllRSbTR1nYoIFoVAxq3wvcYPI0T/h2tiVbFgGhVDIhXxYB4VQyIV8WAeFUMaHx38s6gaUygd9QSr9oA8aoN0PjG6x1taXw38Y72NCY4r+iqDZCsToUKWbUBkrVuyM4OLUnWagKS1b+o2w7F/25c7TsUkGy8LlsU8a45w+cxOTbomjMw6qa7Lemmu3vS1Q/oFl39gG7Rrdd14/WWdPUDXK0bP3CyVRs8aRuvA934wZKt2ga68bon23gd6MbrNdnW67b1um20teSrNrjaN17n5Ks2eNJXbTCkr9pgJ1+0/Ujp+89vj/8BI91OzgYYAAA=</t>
  </si>
  <si>
    <t>4339FBDE6C9AD2AC28AE1C1033786A5E</t>
  </si>
  <si>
    <t>JChemExcelaBcAAB+LCAAAAAAABAClWDluHDEQzPcV/IAJ9kl2bBlwIjvzQxz4/S4uR8cuGWg4wkKQSsNCVV/s0S2l17//yIyoMAszVQt+Se9ft1tyTW4plU+fj6+ISH+4lHLDL98sSxDf8UxM9ydLxl9L+p4eKdafg6VVp362ZTXxXRbTcj9bs3eZHyy/vs6iuXKhg4V2tWiWptbPem5eNuPiubDZ0FKEdTcu3kY0PHNtbVcLVb2fBR+R7EUXmZa4n9XcrNZdLQgGDxaKwp9Yfp/RUmhEAzmvtBldzSYSIy4qLfZYJFcSHSxivFl1kqXWw5HFrhbOZlUPFuLNHDFOmAxHxLZZdZTZqB45esz0iaoryFHloYXLpiOcoFplqeUUSwtqV7VQ9uJ8VQujj0q9qkUwm+yyFnSAhl/X8sbSZ+fDfPn6ZIAPdaWLVdfrvra1oxNTirJIjeEtPNqWFnQjqR4sNdpmHwnuMm6HFiHbnZje5KiXQg85OnlPy/1syy5jezhYfp5hieL3no6Mq1H3WFBrNjId6EuLXRarY39pmBFtm8W1lcFCzpuOkN82JmbNEWy70UVYZGjRx248wYI+klGxiBDrpiPUmkYZLHTkfCcuLqWNuFDYZly875hlsGjdjQtYYtzT+Elp01GfUm93gEv1XS1G5dAibmWXJbjZMTHrw85wKtMU7binvRnvsXAOi7e4tLbNQtWP7TCENx1h8/B3Fn14mzjFEqXqdRYKKcf0NtljwQnTaldZsB06l4uOuhYmu8oCLeKX40I5ql+OC+P9ly7HBVqsXK2XrsXH5nHFkWQtpldZPva6vkttTgZEo2H5GXxP2+Gpm8R43LDS3yu2JgNE8P37AwpIZhSQziggWz7rMwqoziigNqOAYkYj9arkGaXpWUD9/0r6hHIimVFJ/e39GdVEszdA5POznvpb5jNaE83eANHsDVCfRE8oIJ69AeI5b4B4zhsgnvMGqO9kPKNz3gDxnDd467fRk2NAHHMcbIlq6n34hALqvfH8LK1QaJJF/QJd1C/QRf1ykkX9Al3UL/Qu6hfoon4tyaJ+Lemc447OOUa36MIb0IW3mnThDejCW0s6e0Nf6CLHknRRv9CwqN+WbPbW0UVvRrLZW0cX9VuSLeoX6OwNfWGL+gU6e0O32Oyto7M39JDP3jq66E1PvujNmnz2hlr3ydtrSj9+vdz+A9YoeJ5oFwAA</t>
  </si>
  <si>
    <t>02126BC8D80AB75115AF4BCB4F666C9D</t>
  </si>
  <si>
    <t>JChemExcelZBAAAB+LCAAAAAAABAClVjmS3DAMzOcV+MCwcPGKvVvlZNeZH+LA73fr8Iw0UDCiVAqkFtlCA02QN6KvP38lZxFWNVWpuesHPa7bjdzJKxFv7ufVe6ffysw3vNwlVQeAp5yKSZ5GcMJXpl+0pzi+ZxZO3XVl8cK8YflxhsU6zywlcTXZsHyfYSmeV5aWax1VVFqbdNw9lZp9TJEkdV5ZuKiN5qW3PGXjbknrTtEpFqltZREuMsQyzailTSyaTHd+ORWL16yr/7j5UI0wozVbY5G8c937fiFJYq0usVgZrDRmlLzEgqde+9VYMNc4j7J0NVtYtI0qUvSD2pa5onXQL5Ys6+VYptVTLseyZelZh1mwjHTJsxUvYyzokz3Xq7FsWa7kZVV0qUbPSsPFwlddB5as2sdYnivgSizYj6r1pWNW6TrKItKZ5j0gs7VRFpe5Z2OH7Sxb1/18v+9K8qxzdmti3Sk6waKJva6KkOY2Gku22bHgK/t19D4LKu2W1z2glt2Z4UQs0974fwW8dO8TsWw75suaPsHyWEexv5xgeXYp7I2tD7KUpDhlXo3lwRL7y4iiuKZPsax7QOwvI5WeTkE+6hfoaLz2l+y7c90JFji2Ci+dQaQMxQKr6nzvULzb/G2HAvKIYmyOKKAyD9+hgGpEAbWIAuqRt9Ok+DVeoBLGAppc84oqiYW/ARKPqNN0zn1FM0nUBkiiNkDSYgyNpMexnZQDCmjqJ6+okGpElfRAWztEK2lUDEijYkB6oFgP0cOxqKbG7ADSg8rnQ9RID/zgZBzRQhb9AJ/ZgR+ELHodfrDoddTYotdRNysBRd2sRhR/i35A3SxqQ9E8akOFPGpDhTxqQ349akNyPWj7Ivr8/rj9A+NRhFpkEAAA</t>
  </si>
  <si>
    <t>513C0325142EBA9591624C5E22E0FFB4</t>
  </si>
  <si>
    <t>JChemExcel1BEAAB+LCAAAAAAABACtVkmSGjEQvPMKfQCFatNy9kyELzO++SE++P3OXqBpqg90YYKYgJxWUlmZKumS0tefv2RGVJiFmZoN/kj31+WStCejlMrDe3uNMdJvLqVcpm81M3imT5qVik6fSsZ/S/qR9hTH7ycWydbtkeXX6yyWdVhbWKjxiNWysXAWbUEWza3TrIjyEAv2RXOptb9bi2QxlndreWShsNOcq7S+rK0jqgg6WN6uBWult2VtN7MYC9Z2WRWVVh4VfZ+pRcUmlmvJpszR7rLyyiKttNg+Ql/6rONKWbiGPWrCK8tQrA2yaOvT2ivnxlqjHtVGK0sflaIsSvPaq+Tad909xTJqn1k087gn55xHk79j8UiQ3V1eXk8dWKouqVPsy53TJ/JSsAfH2l3uEnR6SqysedHRg3saimzpKWW0Jbwbb5OBM6RplGWbUvG5u03M986j20nyztm4nWrunD7B0nLBUbLwPd0Zfr7Ost0ZLPO+uydYLEv/n7U4p0+wPN4ZKFzL5rQ7YU+w3FOHGUHcKMYynYj1xlJ2E/NULSZjnQygC/aFkbr5FMLEFGmxWqBjKK9zl2VwjAUTznidu70EFU3Tu9/ORjW1KAu15TyabjImcZZbdp/mbiR1fkqdYNluqm5KhXZjfDKgrTz/3aGAxKOAdH7vUHw3jwKqHgXUPC+g7p8FNDw60nRLekIBEXmUEnltgMhrA0Q6635GzT9ribw2QNQ82hJ5bYBoeN6RuPgagJJ7FhAfaOuJxf0aIPa+QcURCl7vJiD2igHxgeJyhALiA4+PUfB65wGJdx6ZPEIpie/ZhB5kHehB1jWJetSS+DwgqVI9inp91pG+6e73jNYkB3loScuR83qQB07qtcF59dpgu3pt8Fi9NtijXhu8UK8NRqjT9pXS5/fH5R+m+UvO1BEAAA==</t>
  </si>
  <si>
    <t>89D7B5F9E9A605DE412276550FBF2C88</t>
  </si>
  <si>
    <t>JChemExcelThAAAB+LCAAAAAAABACllk1y2zAMhfc6BS4QDvFDUlw3mekm6a4H6aLnLyQlFpWnRQ16tLA/U898eALohej9z18uhTmLqAi30uWVHq9lITOySpSH63z13um35JyX7VNOjYv4m5eWVm39YP5tpl90lbi/lscd7VAxKTao/Iio1FRzjqm8bI50PVR4vTgKqZSkVYIq7NVY9+pa6iXqaFThaHUHR+rvoo5OFUlrtLpD0pKsXRx9RFQ41Wh1hw7gJBp39KWSk0WrS1vSvR4qOdoBJInNeHYvnm9Zp/eiqTTNs3s5VWYyOh3NPC9ndWf2ciYNewl1wMRkuKjEp9Q5GeAk+X9Hg8qa6nXuPnUefXUjnAE/I3MXzqMnVLbnRfbqwkkSUoHp/ZQjro0/9freCyGVos0+zwDtsb0MGcFJ8sRefKqUoy459cocVVllr+nWjVliSQ99BBPzCZXHZKBtVxbL6Jx1UyqWZG1l1tGpArMu4gj/M4Seuok+GlRmevqcL/CvOaTSUw7WxdtG9utCdUf+nX2jhmsdlX3thTqq4+0HddSQOlqROuqo24kzUEdb/3+nTCxIhVjh1xyxITXigrQQozdHjN4cMXpzxB1pJ8l3v3ZDHQnjWrmjXkkRVPC1WAfP7Y76WoNKOpKb5JWkIvW1DWklWZE2ktvkFZPf6E3ymfQmeSbVW4re/HlQ9ObPg6I3T17Rmyev6M2TV/TmyRt684QMvXk8ht48C0NvHo+Bt3eit4/X5R81Q0KpThAAAA==</t>
  </si>
  <si>
    <t>755967057688BA85FDF73E3A4799FF1C</t>
  </si>
  <si>
    <t>JChemExcelJg4AAB+LCAAAAAAABACllT2SHCEMhfM5hS6wlH4QiNhrl5NdB67yQRz4/BaNd/tHHRhmqgPmzfRXeg8hHgBvv/+QKhEyCzNVbfwKn5/HA8QgI8Dx2T+tNfjFiPjo33KqRjxWmTD3FSb/FeEHnBH3z4UiSU2PlC8zFCzFBoUqt2cpnCTXRYokUZa+otRk1dGRQud0JyicilQb75a26sh9sDxdy5GynotXIFaHN2qrtXgaKjZ4yqv9steCyVT1QHmfqcVM/u0RVjzW8nOmFm/dnsYLJrJMa6fR32iNx0pYbZVS2GzUUkmOlLl0bUvjhbyWsrhH6F2nG8X7hUhXKeTNNihsgkuUvjNSNor4pKnlQPk2Q8kiNHIppa3l0mvxwTtWZirPzpdnJqam3LSOqXeZ3hPnqCT2e21QLjfJRO/uczdQvv8/Zb/VwqybonzcR2F6T1A+96jvOVdao+xTilOrikuUres+crnM3YlaPFMbjnxG6Kl3pyi5Go4zXTmXNUeUOCOOlY/dtZ3uc1K23vUVV+YndzqeownKfhrDmZ6gFJ+7I9P1WrxVeXtOqmyS/5Yvao7/dUm3/55Ul8rx9aG6VKPqkkXVpRbVBoRBdYkoqgT9HETujeoSSXDhEkXHXdVbtURCAYqOXaLo2CWKjl1ijFxXo2OX+MZbuVM9SZao6q3KwDnU4BLf7LwAxxycyDWqXplFtULv5atjBLnJgaDf01e1gnBUDSTusWcmN94YJHrzaCR68xwkevNoJHh7A/j6/vr4C+hjvHMmDgAA</t>
  </si>
  <si>
    <t>73E2FFC347FDE5991D504B5C97FDAD00</t>
  </si>
  <si>
    <t>JChemExcelqhAAAB+LCAAAAAAABACll01y2zAMhfc+BS8QDv4IEOumM90kXXSmB+mi5y8oKo0VaGFTHi3iZ/kzHgACyq2Utz9/sTVEIGIitOb0Wv6/brcirYiVAnfX58vdy28CgNt4h1UV497yYpWa0NCgxqdQfpYj4vz6QtEq5PeUb49ToLoYTwqg2iolstIvxvICVfqHo+VYXrCiK16NBasj6NVYKGoke3a5Ea9RuBLqRmnVeNWRVGDtk9Kj7VYpbCTTUTPHpd4NSqNZ6VaxdbijvD9OaZWFaP5FsniOokYdeM8LkNhaLNEvrr47cl080xTZ3b6bu+7xWApXcLg8Gbh2kb3S4KxrsUS/uO4Ug9X50sYJ8ElRgrZKaW32bpwA3c7CAkXHCdgrbR10ldKbfUxMOZyApyiNtqkyNgngcnYNsO+Ubr7aL97ZJ0UIl7sOTXcKid87+vU4BSvHit4ng/l9v/x4nAIx4QwuUmKrIc9YrKLqciwKjBcpIxZEue6oN/SrFKxN52S45ih2mV+lxA7gtp8AbIeJ+QRFKvY5vaUKCK9RxnY2nJRmhyn1RL98bpKxjw6T4QlKbET9OEfoLmuUMfn7TgFSX6NYVesfz1KKi3mx+IbRrHTXw/PLU3lhndntFQR1jRK7EbecBgVNlvISBmi7Dmq85+2zgxqSZDWkltWQNKshWVZD6hvnoIbkWfWCkAghISYXQ6V8LxU88RZcSb8WErYcg52qwc2OQ8LsOCTMjkPC7Dgkyo5DIkz3hjSeZ7+qVIizyoWy45Aoexu/ltURmeZ7tZDle+1MjY4a//XlPhvPR7nPOOdhqHjWfZwrP9STymvhk64O9aSre+GTGlPhkxpz4ewt+oGzt6ibnNSYimRvUTfJ3qJukr1F0SR7iwpJ8vZWyvf319s/rsznJ6oQAAA=</t>
  </si>
  <si>
    <t>FE798C81C9EE0C81807CAABFED6BFCFB</t>
  </si>
  <si>
    <t>JChemExcelYhEAAB+LCAAAAAAABACll01u2zAQhfc+BS9QYv5IzqybAt0kXRToQbro+ftkSbGd0cKmDCOQX8RPb344tC+lvP/9x60xk4iK8Gghb+XzdbkUG8WiFLp7314RUf4IEV3w4RtVCZFFp9pDY73Cf6l8lEfE8fuyrTC15Yqr2eh3lO9PU+DFjK9rpTI3nqUwdVop3n1MUbBisLWVEq3RHIUrR9hKER9tjiKVgFmvdKjPUkzl6kUrucscRavoHlFwv8/u71coKm2rNEWf9GLoOuI1z9313ssLvWt1tL3SZ7zcKCF8T/n1PKVV60GHEb3gpVd2PR1Rrx4jznoZtbPYWS+OfumnvQT6nvau49BZSoeZbdbRZESMWdd0612LNUMzlOG+RSTW7yfm810HSqjTutblYdY9v4+YsQN8m3DBszsgqghtcfTgyT3t1Vg3iqNcc16ktsFb141Ok16uDnylNH04YV841XCSsGwOYOXey89XvHDsFJLepijwIl1o20fiPkeh2oKu2VDk5WEfvRARV2pEK2WQ9znKdTb5SnHjmKPcziPUvPlkjRq87GvDJmsEius+4eYpvba2Tlt8l1Kd98LrHjxDgRcZp/My0Lv7d58zlHA5nRd4MTmdF0zMJrxRpOsUhZep8nkKDZ6kLKeQbhRczU0G7Gm1fap47zZDQULk+vdBhYTI7Iu6Sl9VfG5ZhdSzCmnkp0HyfC+kyGqgBEmFxJy4kDjHBmmpmmTV8r1WuGW1leXX11e1F86xQWLPqhfOsUGSHBskybFBWnaEZFXzvVokx7Zwc90gSa4b/B6pIIxcoXGo9iIHNZZDFVFE7hIuSlnVojk7IOpBV7eiOTvoMz2oPJ52UHlwDyoP9aDyeNpB5aHm2NA7lmNb1IOuHsUOuhpqjg0dZQeV12I5NrSI5dhQHkuxvZfy4+Pt8h+Mf5RJYhEAAA==</t>
  </si>
  <si>
    <t>8EC09FBF3226A791D4C67469DE98A1D2</t>
  </si>
  <si>
    <t>JChemExcelnhQAAB+LCAAAAAAABAClV8uO2zAMvOcr+AMVRIrU49xdoJfd3vohPfT7O3IejkMdYikwFvGsNeCQQzK+EH39/cdmzFEkiXCxJh/0+FwuZJmsEsWna/+01uiPxBgv/U4D7vEs/eAgWkvHYsB/I/2kI8X4urFINe0sMdSU5Ynl9xxLZJa5WFKwEtv1rEZOqyzIi+RJlocisORU6yqLBAXNE8v3GZZbpcFSy6yiPS8rLDhreVmRBFZejoWDSrFhLKcU3WNJoRxdd0rRPS8amOdj2VnatOv2SltINttHu3dXYnlmmc/LrsjV6FQs9z5amwx3lpUpZaGw9rN+Yp6YuxkdUJdjKeiAJMNYTrFUK2U1lopKy3IsDa7Ly7HsLM4v79eI+wnmoaL35wtYCuPHwUjRqT1ttWyu49By4ieWXzPexW7MB0WnWJTl1gGWdJLlMTF9dmdY/LafUdR3Sua2mF3MOjT3ZCyPSvfZ2eIkCyOnFq8sXGqaY+neTfGal3jcR6diqRrj9VvRprOVvm97txtPsOz7KCMveZJl3yQrsViIdZuY4EtSplnurlvpgBxKa7caYdnnWZZo1dZZStlch8lQtE76pQQUxlZZKvZHXc5LCXjNW84LYolbBywqaiq6yHLYjS9vnydY8B6Q4njDvs2C47L9PaCAkkcB6XYdUNybRwFljwIqnhdQHaLNow3Jc7yAejZfUSb22jqa/LOJ2GsDxF4bIPbaAHHxaCGuHq3UnfianTZCewyDZzOJzwMg8XlA3QYoIPHZASS+8oC6519RJTGPGkn2KOL1lQckdXPbK+orD6hPtVc/MPVfcwN04GqgA1crJa8N/k1eG2yavLaODlwN1LsahkxeG1D12jrqtcF9OnB1JvXa4D712uA+HdQtkg7qlkgHdQPqtcEPOqibknltcIl5bR0deDKTDTwJdODJRua1wTjmtH0RfX5/XP4Dcntxh54UAAA=</t>
  </si>
  <si>
    <t>12C0F8513D4FEDA89949F2F2C187BCC5</t>
  </si>
  <si>
    <t>JChemExcelVBYAAB+LCAAAAAAABAClV8uO2zAMvOcr9AM1xJckntsCvWx764f00O/v2HLbbKjDmg6CBXYSDzjk8JFHKW+/fpMZUWUWZurm/KX8ez0epVFpXEp9ev9/uXv5ybXWx/5f3YbU/XOqG5m3ieHTWj6X9xTr9+PvE26ThdVGiuVT3bSbHjFu1oc+sXy/wkICiXiNbbD2bCyNdUwWsi45FtrYzaei1jSXXbD0Uc9Y3DvnWHhrlWTGUocksyt4tvGMRanVXCyyeW19shhs/MTy44qibvVg6cgup2vkUnmyWEfrJFnMZ30bXMeaY+Gtdj9Z0OLJ7MIvqseztulZ80wHuPSThdnTPT1selcRiz/HcrGn2/EsnOMtFwuewFShZSwXWPae5nY3FlS69tuxoAOYbscim8rs5Dux/GeBX0SfWT7e04iArNpS0cf9ApbRbK3ownwhTEy1yVK79FQs6GmydrK0kVQEFq/HnsZkYKXkDhBUxs754q6ey27FfJnZ8E3Enyfmtyt91GalcTMgu5pjwZSiYx+BxUdNxoIntO/ZINpqc0+xHDfDaDOW3kbPxmI2N8nYpHs6L024zhoRWVLRMevObd/03Z6+xELVzz2t490muVijOXex7Tvn8rIrsn66TkeyRsfNcGzY/WoeB1+CZd/2czIMbNi5azMsRO28mnEPJSuNydDGmCzWRjK7jJvQ6JwvdbQcCzqZ55XbMF+y2a2bsBzZMNzPlHMdWKy2c8OyeS4WPMEyY7nH4jorYxtpy8dSu99n8fPKvaOI9rv9dl4Yc3L+QrujCLHI3M53WBCLkdxVhF9ZPh17h+X5lqKe7ABkw84tFC6yS/NFxrzIdj5JsWCw8PH3HQpIIgpIIwrIlt9tEQXUIwpoRBSQR9SxHo74XlEK3wW033T6gnIhiagU0ohqoagN0P774PW7rVCPaC8UtQGiqA3Qfl28oIA4agPEsW6AONYN0D5VOKJRGyCOdYMKjtoA8YiKbYlq2WfSK4MXqfG7tEIRk8Q87OjCv0AX/uUiC/8CXfhXiyz8C3ThXyuy8C/QhX+taKwx+kIX2oAutPWiC21AF9pG0YV/ueiixlI0aoOrdelfXfh3FIva4Gpb9CbQhX9rsYV/gUZt6ABb+Bdo1Ia+sKhtR6M2dIBFbWiKFrXBvy1oeyvl6/cvjz/4LP60VBYAAA==</t>
  </si>
  <si>
    <t>0A06BB2B242DFE711BB95DF52A2CDE6B</t>
  </si>
  <si>
    <t>JChemExceljBIAAB+LCAAAAAAABAClVjuy2zAM7H0KXsAc4sdPnZeZNC/pcpAUOX+WlvRkCSpCyqPxSGtxjQWWAB8hfP75S2ZEiVmYqVjjj/D1eTyCpWASQnq79k9rLfzmlNKjP2kslXi5U0ra71LEryl8C0eK6+vEItGqTbJY1GZlYaHC7S4LR9EyyZIjI7/9jmKTWUV7Xu6xpJzrXUUSxVjuxvLOQtN+4Zil1GVtbrOKoIPldixYK7Usa6uZzbFgbZVVUSrpXdHPkVhUrLM8UzRlns0uK68sUlJ5Y/k1lJf60vGkKJyna1SEV5amWDvJoqX2tU+OhTXP1igXWllqyzTLovRa+5SY6yG7Qywt1xeLRm5fzhmrUa9vW2ok8O7BL//vOrBktbbEkuVQ6QG/JOzBtmaXq0xWujtWVr9oq5N7GopsySlFpGV6N26dgSOk6SzL3qXm++7eMe/MgH2S3JuwOeXrM8OPkVi22WiRj3kZYJHY7H4s+7R355cBFoullbJUmvkwA4ZiaWuHc94dYsnMq3eztkmW9/ML3aj05jo37QdYvnYA+hVxoTmWPp3zxpIO3XsoFpO2dinQTeaFY5LXRET3FilzsUBHU15nAEvjORZ0W1vODBprmlTUJ0nd5rSa2iwLlWU29lOVyTzL5t35fbT3Xdcxh7rUdmqe7y9ICL++Dygg8OoJXaAzimfzDECzfxdQ8Sig6hkANf9uC/2sdUIBEXmUQq/UGeVA4v4NEKlHNZC9snFGs383B/LaAFH1aA3ktQHi5HgBMbkYOurrBogvtIHX1w0Qm48hX6Lg9dUExF4xIL5QTFcoIL6o8TVagvjKIy9XKAUh7yigF14H6nMGr4v3A4wuF14H6v3Q0eLRHOTC6y300+m5bimo9wOcql4bfKZeG3ymXhtcol4bjKNeG1yiXhssol4b/KBeG0qpXhuKZk7bZwjff348/gGTtAGrjBIAAA==</t>
  </si>
  <si>
    <t>09139743B6DEBDE6841B3CE55FCAD6F8</t>
  </si>
  <si>
    <t>JChemExcelZBAAAB+LCAAAAAAABAClVjuW2zAM7H0KXmD58OWnzua9NLvpcopUKXL+DGVtLBkqLMpPhTUmxxhgQPCW0sefv+zOTCIqwtW7vKf/n9stmSWrKdHmeXx67+mXENENL2+cqwHAN89F2ccKyviV0s+0pzh+FhbK3WRlsUK0Yfl2hkU7LSwlU1XesHyeYSnmK0vzWmcVldaGjjfLpbrNKeIsRisLFdHZvPTmIxtvmqXuFJ1i4dpWFqbCUyxjRy1tsEhW2fnlVCxWXVb/UbOpGmFHa7rGwr5z3et+SZxZW73HomWy0thR/B4LvvXar8aCvUo+y9JF9c4ibVaR4Dyo7b6XpU76RbO6XI5ldE+5HMuWpbtcVZSGX6xsWX6fiAXNKMcsr8eC07Z7vapoy3Ilu6uii5X+YkEvMNlcdh+uiywTHQAWF+lzLI9uvBILZmPVZapprtxlloW5U1rmkZO2WRbjZX5g2nfirXd/vMyCbJjLkt2aSXaKTrBIJqurIqS5zcbiuvgefGXfja+zoNKmvs6jWnb3lxOxjDn91UdPk+RELNvT++lkOMHyOKUwYVufzEvJgrvq4Vk3wxLPl1OK1hkQe3omu+MWZLM1wnnQaO1pt9297gQLXFKZ7t3IXKZigT1keXYo3nX5bYcCsohirUcUUFmW71BANaKAWkQB9cjb01D8HC9QDmsBDQc/o5JYw78BYouopXHPfUY9cdQGiKM2QNxiDC1xj2t7EoprgXJYC0gkopIkagMkB9raEQpIYjWhQqJiQBIVA5JYTWT9CPUjFJWXmB1ASnGtH6KaNPoBqzT6AZ7UA6/XpNHrcJQeZAf/ViIK3hpQ1E2jH1A3jV5H3Sz6AVm3qA1Zt6gNObOoDQmzoO0jpe+f77d/ANP+w2QQAAA=</t>
  </si>
  <si>
    <t>FFC905949ACF268FE90098806EDC563E</t>
  </si>
  <si>
    <t>JChemExcellBAAAB+LCAAAAAAABACtl0ty2zAQRPc6BS5g1PzwmXWcqmzs7HKQLHL+NEnFJjVYWEBUXFAt6Wl6egBIt5Tefv/hUphJREW4FZfX9PG43ZKVZDUlOl2fD3dPv4SIbtszy9LNcfNi2Zn2d1LGq5R+pitifAUK9XKmfPs6RXNpVDaK5tqkzFEk91JptRbJbLxcC2eTxqu1UG4sdbGWF3zC+F8t1OdqAaW48lGL+p75BAV9Yb07ss4yS2nmcjgStT41u6B073vSmBzWdqK8f50iyMjpuHOaXEfoLneqB6V2KlO14BNVqt0dFZmrBWsaO4UNp+6JWgr6oss7Q8U66uNanqA0rGnpq7WcKQ875pSjkrGJTzo6d3e+Fs1u1O6zq+W8Gn88Q8GhIqsUwX5Q2uGoi8zXIlVXKZJxyPZVR9ilENI6hUrtq45Qi7fVvmCXkvt5BApf1tETFM6lKh19oUqTlG3qjhUgOAMu6+iJvnzuddgxrS1TLJvPUioy6nV1XirmpfMqpWWv9e6ItM1lBErxKun+m6G0VUrBnf8HRyjFV7u73fmko8+kVygFZxn70Rcz0lkKfnvXg9JEbIaChsh+XVQ81/21iwrJogqpRBVSjSqkFlVIfedcVEgeVU9MgQCJObjYVInvlcQDb+Ba+DZI2/+JxxraUAU3OobE0TGk7Yx6VHvaZuJR9STRMSThqHKSgeM2UpGmDDOWYcYyyBjqIOOSZJAx1OgY8yDRMVSNjjEPGh0jTR041qTRG7LQ6A3d0egNWeggTaiDND3pIE2o0Rtys2GaNkzTordNjd4QsEVvmxq8vaX0/f319hfBM08tlBAAAA==</t>
  </si>
  <si>
    <t>CHEMBL1091475</t>
  </si>
  <si>
    <t>4c</t>
  </si>
  <si>
    <t>CHEMBL4241141</t>
  </si>
  <si>
    <t>8c</t>
  </si>
  <si>
    <t>CHEMBL1094707</t>
  </si>
  <si>
    <t>4j</t>
  </si>
  <si>
    <t>CHEMBL483254</t>
  </si>
  <si>
    <t>LBH-589</t>
  </si>
  <si>
    <t>CHEMBL512644</t>
  </si>
  <si>
    <t>CHEMBL467793</t>
  </si>
  <si>
    <t>CHEMBL1088735</t>
  </si>
  <si>
    <t>4f</t>
  </si>
  <si>
    <t>CHEMBL4172420</t>
  </si>
  <si>
    <t>6f</t>
  </si>
  <si>
    <t>CHEMBL4162183</t>
  </si>
  <si>
    <t>6d</t>
  </si>
  <si>
    <t>CHEMBL4068870</t>
  </si>
  <si>
    <t>CHEMBL3774793</t>
  </si>
  <si>
    <t>CHEMBL3774414</t>
  </si>
  <si>
    <t>23bb</t>
  </si>
  <si>
    <t>CHEMBL3774993</t>
  </si>
  <si>
    <t>10d</t>
  </si>
  <si>
    <t>CHEMBL4244887</t>
  </si>
  <si>
    <t>8e</t>
  </si>
  <si>
    <t>CHEMBL4092997</t>
  </si>
  <si>
    <t>CHEMBL4211477</t>
  </si>
  <si>
    <t>CHEMBL4217830</t>
  </si>
  <si>
    <t>7i</t>
  </si>
  <si>
    <t>CHEMBL4079007</t>
  </si>
  <si>
    <t>CHEMBL2048751</t>
  </si>
  <si>
    <t>CHEMBL469134</t>
  </si>
  <si>
    <t>CHEMBL511432</t>
  </si>
  <si>
    <t>CHEMBL3775654</t>
  </si>
  <si>
    <t>23bc</t>
  </si>
  <si>
    <t>CHEMBL4084499</t>
  </si>
  <si>
    <t>CHEMBL4210578</t>
  </si>
  <si>
    <t>7u</t>
  </si>
  <si>
    <t>CHEMBL4215505</t>
  </si>
  <si>
    <t>7m</t>
  </si>
  <si>
    <t>CHEMBL466171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</si>
</sst>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5</v>
      </c>
      <c r="D3" t="s">
        <v>8</v>
      </c>
    </row>
    <row r="4" spans="1:4" x14ac:dyDescent="0.25">
      <c r="A4" t="s">
        <v>9</v>
      </c>
      <c r="B4">
        <v>1</v>
      </c>
      <c r="C4" t="s">
        <v>5</v>
      </c>
      <c r="D4" t="s">
        <v>10</v>
      </c>
    </row>
    <row r="5" spans="1:4" x14ac:dyDescent="0.25">
      <c r="A5" t="s">
        <v>11</v>
      </c>
      <c r="B5">
        <v>1</v>
      </c>
      <c r="C5" t="s">
        <v>5</v>
      </c>
      <c r="D5" t="s">
        <v>12</v>
      </c>
    </row>
    <row r="6" spans="1:4" x14ac:dyDescent="0.25">
      <c r="A6" t="s">
        <v>13</v>
      </c>
      <c r="B6">
        <v>1</v>
      </c>
      <c r="C6" t="s">
        <v>5</v>
      </c>
      <c r="D6" t="s">
        <v>14</v>
      </c>
    </row>
    <row r="7" spans="1:4" x14ac:dyDescent="0.25">
      <c r="A7" t="s">
        <v>15</v>
      </c>
      <c r="B7">
        <v>1</v>
      </c>
      <c r="C7" t="s">
        <v>5</v>
      </c>
      <c r="D7" t="s">
        <v>16</v>
      </c>
    </row>
    <row r="8" spans="1:4" x14ac:dyDescent="0.25">
      <c r="A8" t="s">
        <v>17</v>
      </c>
      <c r="B8">
        <v>1</v>
      </c>
      <c r="C8" t="s">
        <v>5</v>
      </c>
      <c r="D8" t="s">
        <v>18</v>
      </c>
    </row>
    <row r="9" spans="1:4" x14ac:dyDescent="0.25">
      <c r="A9" t="s">
        <v>19</v>
      </c>
      <c r="B9">
        <v>1</v>
      </c>
      <c r="C9" t="s">
        <v>5</v>
      </c>
      <c r="D9" t="s">
        <v>20</v>
      </c>
    </row>
    <row r="10" spans="1:4" x14ac:dyDescent="0.25">
      <c r="A10" s="1" t="s">
        <v>21</v>
      </c>
      <c r="B10">
        <v>1</v>
      </c>
      <c r="C10" t="s">
        <v>5</v>
      </c>
      <c r="D10" t="s">
        <v>22</v>
      </c>
    </row>
    <row r="11" spans="1:4" x14ac:dyDescent="0.25">
      <c r="A11" t="s">
        <v>23</v>
      </c>
      <c r="B11">
        <v>1</v>
      </c>
      <c r="C11" t="s">
        <v>5</v>
      </c>
      <c r="D11" t="s">
        <v>24</v>
      </c>
    </row>
    <row r="12" spans="1:4" x14ac:dyDescent="0.25">
      <c r="A12" t="s">
        <v>25</v>
      </c>
      <c r="B12">
        <v>1</v>
      </c>
      <c r="C12" t="s">
        <v>5</v>
      </c>
      <c r="D12" t="s">
        <v>26</v>
      </c>
    </row>
    <row r="13" spans="1:4" x14ac:dyDescent="0.25">
      <c r="A13" t="s">
        <v>27</v>
      </c>
      <c r="B13">
        <v>1</v>
      </c>
      <c r="C13" t="s">
        <v>5</v>
      </c>
      <c r="D13" t="s">
        <v>28</v>
      </c>
    </row>
    <row r="14" spans="1:4" x14ac:dyDescent="0.25">
      <c r="A14" t="s">
        <v>29</v>
      </c>
      <c r="B14">
        <v>1</v>
      </c>
      <c r="C14" t="s">
        <v>5</v>
      </c>
      <c r="D14" t="s">
        <v>30</v>
      </c>
    </row>
    <row r="15" spans="1:4" x14ac:dyDescent="0.25">
      <c r="A15" t="s">
        <v>31</v>
      </c>
      <c r="B15">
        <v>1</v>
      </c>
      <c r="C15" t="s">
        <v>5</v>
      </c>
      <c r="D15" t="s">
        <v>32</v>
      </c>
    </row>
    <row r="16" spans="1:4" x14ac:dyDescent="0.25">
      <c r="A16" s="1" t="s">
        <v>33</v>
      </c>
      <c r="B16">
        <v>1</v>
      </c>
      <c r="C16" t="s">
        <v>5</v>
      </c>
      <c r="D16" t="s">
        <v>34</v>
      </c>
    </row>
    <row r="17" spans="1:4" x14ac:dyDescent="0.25">
      <c r="A17" t="s">
        <v>35</v>
      </c>
      <c r="B17">
        <v>1</v>
      </c>
      <c r="C17" t="s">
        <v>5</v>
      </c>
      <c r="D17" t="s">
        <v>36</v>
      </c>
    </row>
    <row r="18" spans="1:4" x14ac:dyDescent="0.25">
      <c r="A18" t="s">
        <v>37</v>
      </c>
      <c r="B18">
        <v>1</v>
      </c>
      <c r="C18" t="s">
        <v>5</v>
      </c>
      <c r="D18" t="s">
        <v>38</v>
      </c>
    </row>
    <row r="19" spans="1:4" x14ac:dyDescent="0.25">
      <c r="A19" t="s">
        <v>39</v>
      </c>
      <c r="B19">
        <v>1</v>
      </c>
      <c r="C19" t="s">
        <v>5</v>
      </c>
      <c r="D19" t="s">
        <v>40</v>
      </c>
    </row>
    <row r="20" spans="1:4" x14ac:dyDescent="0.25">
      <c r="A20" t="s">
        <v>41</v>
      </c>
      <c r="B20">
        <v>1</v>
      </c>
      <c r="C20" t="s">
        <v>5</v>
      </c>
      <c r="D20" t="s">
        <v>42</v>
      </c>
    </row>
    <row r="21" spans="1:4" x14ac:dyDescent="0.25">
      <c r="A21" t="s">
        <v>43</v>
      </c>
      <c r="B21">
        <v>1</v>
      </c>
      <c r="C21" t="s">
        <v>5</v>
      </c>
      <c r="D21" t="s">
        <v>44</v>
      </c>
    </row>
    <row r="22" spans="1:4" x14ac:dyDescent="0.25">
      <c r="A22" t="s">
        <v>45</v>
      </c>
      <c r="B22">
        <v>1</v>
      </c>
      <c r="C22" t="s">
        <v>5</v>
      </c>
      <c r="D22" t="s">
        <v>46</v>
      </c>
    </row>
    <row r="23" spans="1:4" x14ac:dyDescent="0.25">
      <c r="A23" t="s">
        <v>47</v>
      </c>
      <c r="B23">
        <v>1</v>
      </c>
      <c r="C23" t="s">
        <v>5</v>
      </c>
      <c r="D23" t="s">
        <v>48</v>
      </c>
    </row>
    <row r="24" spans="1:4" x14ac:dyDescent="0.25">
      <c r="A24" t="s">
        <v>49</v>
      </c>
      <c r="B24">
        <v>1</v>
      </c>
      <c r="C24" t="s">
        <v>5</v>
      </c>
      <c r="D24" t="s">
        <v>50</v>
      </c>
    </row>
    <row r="25" spans="1:4" x14ac:dyDescent="0.25">
      <c r="A25" t="s">
        <v>51</v>
      </c>
      <c r="B25">
        <v>1</v>
      </c>
      <c r="C25" t="s">
        <v>5</v>
      </c>
      <c r="D25" t="s">
        <v>52</v>
      </c>
    </row>
    <row r="26" spans="1:4" x14ac:dyDescent="0.25">
      <c r="A26" t="s">
        <v>53</v>
      </c>
      <c r="B26">
        <v>1</v>
      </c>
      <c r="C26" t="s">
        <v>5</v>
      </c>
      <c r="D26" t="s">
        <v>54</v>
      </c>
    </row>
    <row r="27" spans="1:4" x14ac:dyDescent="0.25">
      <c r="A27" t="s">
        <v>55</v>
      </c>
      <c r="B27">
        <v>1</v>
      </c>
      <c r="C27" t="s">
        <v>5</v>
      </c>
      <c r="D27" t="s">
        <v>56</v>
      </c>
    </row>
    <row r="28" spans="1:4" x14ac:dyDescent="0.25">
      <c r="A28" t="s">
        <v>57</v>
      </c>
      <c r="B28">
        <v>1</v>
      </c>
      <c r="C28" t="s">
        <v>5</v>
      </c>
      <c r="D28" t="s">
        <v>58</v>
      </c>
    </row>
    <row r="29" spans="1:4" x14ac:dyDescent="0.25">
      <c r="A29" t="s">
        <v>59</v>
      </c>
      <c r="B29">
        <v>1</v>
      </c>
      <c r="C29" t="s">
        <v>5</v>
      </c>
      <c r="D29" t="s">
        <v>60</v>
      </c>
    </row>
    <row r="30" spans="1:4" x14ac:dyDescent="0.25">
      <c r="A30" t="s">
        <v>61</v>
      </c>
      <c r="B30">
        <v>1</v>
      </c>
      <c r="C30" t="s">
        <v>5</v>
      </c>
      <c r="D30" t="s">
        <v>62</v>
      </c>
    </row>
    <row r="31" spans="1:4" x14ac:dyDescent="0.25">
      <c r="A31" t="s">
        <v>63</v>
      </c>
      <c r="B31">
        <v>1</v>
      </c>
      <c r="C31" t="s">
        <v>5</v>
      </c>
      <c r="D31" t="s">
        <v>64</v>
      </c>
    </row>
    <row r="32" spans="1:4" x14ac:dyDescent="0.25">
      <c r="A32" t="s">
        <v>65</v>
      </c>
      <c r="B32">
        <v>1</v>
      </c>
      <c r="C32" t="s">
        <v>5</v>
      </c>
      <c r="D32" t="s">
        <v>66</v>
      </c>
    </row>
    <row r="33" spans="1:4" x14ac:dyDescent="0.25">
      <c r="A33" t="s">
        <v>67</v>
      </c>
      <c r="B33">
        <v>1</v>
      </c>
      <c r="C33" t="s">
        <v>5</v>
      </c>
      <c r="D33" t="s">
        <v>68</v>
      </c>
    </row>
    <row r="34" spans="1:4" x14ac:dyDescent="0.25">
      <c r="A34" t="s">
        <v>69</v>
      </c>
      <c r="B34">
        <v>1</v>
      </c>
      <c r="C34" t="s">
        <v>5</v>
      </c>
      <c r="D34" t="s">
        <v>70</v>
      </c>
    </row>
    <row r="35" spans="1:4" x14ac:dyDescent="0.25">
      <c r="A35" t="s">
        <v>71</v>
      </c>
      <c r="B35">
        <v>1</v>
      </c>
      <c r="C35" t="s">
        <v>5</v>
      </c>
      <c r="D35" t="s">
        <v>72</v>
      </c>
    </row>
    <row r="36" spans="1:4" x14ac:dyDescent="0.25">
      <c r="A36" t="s">
        <v>73</v>
      </c>
      <c r="B36">
        <v>1</v>
      </c>
      <c r="C36" t="s">
        <v>5</v>
      </c>
      <c r="D36" t="s">
        <v>74</v>
      </c>
    </row>
    <row r="37" spans="1:4" x14ac:dyDescent="0.25">
      <c r="A37" t="s">
        <v>75</v>
      </c>
      <c r="B37">
        <v>1</v>
      </c>
      <c r="C37" t="s">
        <v>5</v>
      </c>
      <c r="D37" t="s">
        <v>76</v>
      </c>
    </row>
    <row r="38" spans="1:4" x14ac:dyDescent="0.25">
      <c r="A38" t="s">
        <v>77</v>
      </c>
      <c r="B38">
        <v>1</v>
      </c>
      <c r="C38" t="s">
        <v>5</v>
      </c>
      <c r="D38" t="s">
        <v>78</v>
      </c>
    </row>
    <row r="39" spans="1:4" x14ac:dyDescent="0.25">
      <c r="A39" t="s">
        <v>79</v>
      </c>
      <c r="B39">
        <v>1</v>
      </c>
      <c r="C39" t="s">
        <v>5</v>
      </c>
      <c r="D39" t="s">
        <v>80</v>
      </c>
    </row>
    <row r="40" spans="1:4" x14ac:dyDescent="0.25">
      <c r="A40" t="s">
        <v>81</v>
      </c>
      <c r="B40">
        <v>1</v>
      </c>
      <c r="C40" t="s">
        <v>5</v>
      </c>
      <c r="D40" t="s">
        <v>82</v>
      </c>
    </row>
    <row r="41" spans="1:4" x14ac:dyDescent="0.25">
      <c r="A41" t="s">
        <v>83</v>
      </c>
      <c r="B41">
        <v>1</v>
      </c>
      <c r="C41" t="s">
        <v>5</v>
      </c>
      <c r="D41" t="s">
        <v>84</v>
      </c>
    </row>
    <row r="42" spans="1:4" x14ac:dyDescent="0.25">
      <c r="A42" t="s">
        <v>85</v>
      </c>
      <c r="B42">
        <v>1</v>
      </c>
      <c r="C42" t="s">
        <v>5</v>
      </c>
      <c r="D42" t="s">
        <v>86</v>
      </c>
    </row>
    <row r="43" spans="1:4" x14ac:dyDescent="0.25">
      <c r="A43" t="s">
        <v>87</v>
      </c>
      <c r="B43">
        <v>1</v>
      </c>
      <c r="C43" t="s">
        <v>5</v>
      </c>
      <c r="D43" t="s">
        <v>88</v>
      </c>
    </row>
    <row r="44" spans="1:4" x14ac:dyDescent="0.25">
      <c r="A44" t="s">
        <v>89</v>
      </c>
      <c r="B44">
        <v>1</v>
      </c>
      <c r="C44" t="s">
        <v>5</v>
      </c>
      <c r="D44" t="s">
        <v>90</v>
      </c>
    </row>
    <row r="45" spans="1:4" x14ac:dyDescent="0.25">
      <c r="A45" t="s">
        <v>91</v>
      </c>
      <c r="B45">
        <v>1</v>
      </c>
      <c r="C45" t="s">
        <v>5</v>
      </c>
      <c r="D45" t="s">
        <v>92</v>
      </c>
    </row>
    <row r="46" spans="1:4" x14ac:dyDescent="0.25">
      <c r="A46" t="s">
        <v>93</v>
      </c>
      <c r="B46">
        <v>1</v>
      </c>
      <c r="C46" t="s">
        <v>5</v>
      </c>
      <c r="D46" t="s">
        <v>94</v>
      </c>
    </row>
    <row r="47" spans="1:4" x14ac:dyDescent="0.25">
      <c r="A47" t="s">
        <v>95</v>
      </c>
      <c r="B47">
        <v>1</v>
      </c>
      <c r="C47" t="s">
        <v>5</v>
      </c>
      <c r="D47" t="s">
        <v>96</v>
      </c>
    </row>
    <row r="48" spans="1:4" x14ac:dyDescent="0.25">
      <c r="A48" t="s">
        <v>97</v>
      </c>
      <c r="B48">
        <v>1</v>
      </c>
      <c r="C48" t="s">
        <v>5</v>
      </c>
      <c r="D48" t="s">
        <v>98</v>
      </c>
    </row>
    <row r="49" spans="1:4" x14ac:dyDescent="0.25">
      <c r="A49" t="s">
        <v>99</v>
      </c>
      <c r="B49">
        <v>1</v>
      </c>
      <c r="C49" t="s">
        <v>5</v>
      </c>
      <c r="D49" t="s">
        <v>100</v>
      </c>
    </row>
    <row r="50" spans="1:4" x14ac:dyDescent="0.25">
      <c r="A50" t="s">
        <v>101</v>
      </c>
      <c r="B50">
        <v>1</v>
      </c>
      <c r="C50" t="s">
        <v>5</v>
      </c>
      <c r="D50" t="s">
        <v>102</v>
      </c>
    </row>
    <row r="51" spans="1:4" x14ac:dyDescent="0.25">
      <c r="A51" t="s">
        <v>103</v>
      </c>
      <c r="B51">
        <v>1</v>
      </c>
      <c r="C51" t="s">
        <v>5</v>
      </c>
      <c r="D51" t="s">
        <v>104</v>
      </c>
    </row>
    <row r="52" spans="1:4" x14ac:dyDescent="0.25">
      <c r="A52" t="s">
        <v>105</v>
      </c>
      <c r="B52">
        <v>1</v>
      </c>
      <c r="C52" t="s">
        <v>5</v>
      </c>
      <c r="D52" t="s">
        <v>106</v>
      </c>
    </row>
    <row r="53" spans="1:4" x14ac:dyDescent="0.25">
      <c r="A53" t="s">
        <v>107</v>
      </c>
      <c r="B53">
        <v>1</v>
      </c>
      <c r="C53" t="s">
        <v>5</v>
      </c>
      <c r="D53" t="s">
        <v>108</v>
      </c>
    </row>
    <row r="54" spans="1:4" x14ac:dyDescent="0.25">
      <c r="A54" t="s">
        <v>109</v>
      </c>
      <c r="B54">
        <v>1</v>
      </c>
      <c r="C54" t="s">
        <v>5</v>
      </c>
      <c r="D54" t="s">
        <v>110</v>
      </c>
    </row>
    <row r="55" spans="1:4" x14ac:dyDescent="0.25">
      <c r="A55" t="s">
        <v>111</v>
      </c>
      <c r="B55">
        <v>1</v>
      </c>
      <c r="C55" t="s">
        <v>5</v>
      </c>
      <c r="D55" t="s">
        <v>112</v>
      </c>
    </row>
    <row r="56" spans="1:4" x14ac:dyDescent="0.25">
      <c r="A56" t="s">
        <v>113</v>
      </c>
      <c r="B56">
        <v>1</v>
      </c>
      <c r="C56" t="s">
        <v>5</v>
      </c>
      <c r="D56" t="s">
        <v>114</v>
      </c>
    </row>
    <row r="57" spans="1:4" x14ac:dyDescent="0.25">
      <c r="A57" t="s">
        <v>115</v>
      </c>
      <c r="B57">
        <v>1</v>
      </c>
      <c r="C57" t="s">
        <v>5</v>
      </c>
      <c r="D57" t="s">
        <v>116</v>
      </c>
    </row>
    <row r="58" spans="1:4" x14ac:dyDescent="0.25">
      <c r="A58" t="s">
        <v>117</v>
      </c>
      <c r="B58">
        <v>1</v>
      </c>
      <c r="C58" t="s">
        <v>5</v>
      </c>
      <c r="D58" t="s">
        <v>118</v>
      </c>
    </row>
    <row r="59" spans="1:4" x14ac:dyDescent="0.25">
      <c r="A59" t="s">
        <v>119</v>
      </c>
      <c r="B59">
        <v>1</v>
      </c>
      <c r="C59" t="s">
        <v>5</v>
      </c>
      <c r="D59" t="s">
        <v>120</v>
      </c>
    </row>
    <row r="60" spans="1:4" x14ac:dyDescent="0.25">
      <c r="A60" t="s">
        <v>121</v>
      </c>
      <c r="B60">
        <v>1</v>
      </c>
      <c r="C60" t="s">
        <v>5</v>
      </c>
      <c r="D60" t="s">
        <v>122</v>
      </c>
    </row>
    <row r="61" spans="1:4" x14ac:dyDescent="0.25">
      <c r="A61" t="s">
        <v>123</v>
      </c>
      <c r="B61">
        <v>1</v>
      </c>
      <c r="C61" t="s">
        <v>5</v>
      </c>
      <c r="D61" t="s">
        <v>124</v>
      </c>
    </row>
    <row r="62" spans="1:4" x14ac:dyDescent="0.25">
      <c r="A62" t="s">
        <v>125</v>
      </c>
      <c r="B62">
        <v>1</v>
      </c>
      <c r="C62" t="s">
        <v>5</v>
      </c>
      <c r="D62" t="s">
        <v>126</v>
      </c>
    </row>
    <row r="63" spans="1:4" x14ac:dyDescent="0.25">
      <c r="A63" t="s">
        <v>127</v>
      </c>
      <c r="B63">
        <v>1</v>
      </c>
      <c r="C63" t="s">
        <v>5</v>
      </c>
      <c r="D63" t="s">
        <v>128</v>
      </c>
    </row>
    <row r="64" spans="1:4" x14ac:dyDescent="0.25">
      <c r="A64" t="s">
        <v>129</v>
      </c>
      <c r="B64">
        <v>1</v>
      </c>
      <c r="C64" t="s">
        <v>5</v>
      </c>
      <c r="D64" t="s">
        <v>130</v>
      </c>
    </row>
    <row r="65" spans="1:4" x14ac:dyDescent="0.25">
      <c r="A65" t="s">
        <v>131</v>
      </c>
      <c r="B65">
        <v>1</v>
      </c>
      <c r="C65" t="s">
        <v>5</v>
      </c>
      <c r="D65" t="s">
        <v>132</v>
      </c>
    </row>
    <row r="66" spans="1:4" x14ac:dyDescent="0.25">
      <c r="A66" t="s">
        <v>133</v>
      </c>
      <c r="B66">
        <v>1</v>
      </c>
      <c r="C66" t="s">
        <v>5</v>
      </c>
      <c r="D66" t="s">
        <v>134</v>
      </c>
    </row>
    <row r="67" spans="1:4" x14ac:dyDescent="0.25">
      <c r="A67" t="s">
        <v>135</v>
      </c>
      <c r="B67">
        <v>1</v>
      </c>
      <c r="C67" t="s">
        <v>5</v>
      </c>
      <c r="D67" t="s">
        <v>136</v>
      </c>
    </row>
    <row r="68" spans="1:4" x14ac:dyDescent="0.25">
      <c r="A68" t="s">
        <v>137</v>
      </c>
      <c r="B68">
        <v>1</v>
      </c>
      <c r="C68" t="s">
        <v>5</v>
      </c>
      <c r="D68" t="s">
        <v>138</v>
      </c>
    </row>
    <row r="69" spans="1:4" x14ac:dyDescent="0.25">
      <c r="A69" t="s">
        <v>139</v>
      </c>
      <c r="B69">
        <v>1</v>
      </c>
      <c r="C69" t="s">
        <v>5</v>
      </c>
      <c r="D69" t="s">
        <v>140</v>
      </c>
    </row>
    <row r="70" spans="1:4" x14ac:dyDescent="0.25">
      <c r="A70" t="s">
        <v>141</v>
      </c>
      <c r="B70">
        <v>1</v>
      </c>
      <c r="C70" t="s">
        <v>5</v>
      </c>
      <c r="D70" t="s">
        <v>142</v>
      </c>
    </row>
    <row r="71" spans="1:4" x14ac:dyDescent="0.25">
      <c r="A71" t="s">
        <v>143</v>
      </c>
      <c r="B71">
        <v>1</v>
      </c>
      <c r="C71" t="s">
        <v>5</v>
      </c>
      <c r="D71" t="s">
        <v>144</v>
      </c>
    </row>
    <row r="72" spans="1:4" x14ac:dyDescent="0.25">
      <c r="A72" t="s">
        <v>145</v>
      </c>
      <c r="B72">
        <v>1</v>
      </c>
      <c r="C72" t="s">
        <v>5</v>
      </c>
      <c r="D72" t="s">
        <v>146</v>
      </c>
    </row>
    <row r="73" spans="1:4" x14ac:dyDescent="0.25">
      <c r="A73" t="s">
        <v>147</v>
      </c>
      <c r="B73">
        <v>1</v>
      </c>
      <c r="C73" t="s">
        <v>5</v>
      </c>
      <c r="D73" t="s">
        <v>148</v>
      </c>
    </row>
    <row r="74" spans="1:4" x14ac:dyDescent="0.25">
      <c r="A74" t="s">
        <v>149</v>
      </c>
      <c r="B74">
        <v>1</v>
      </c>
      <c r="C74" t="s">
        <v>5</v>
      </c>
      <c r="D74" t="s">
        <v>150</v>
      </c>
    </row>
    <row r="75" spans="1:4" x14ac:dyDescent="0.25">
      <c r="A75" t="s">
        <v>151</v>
      </c>
      <c r="B75">
        <v>1</v>
      </c>
      <c r="C75" t="s">
        <v>5</v>
      </c>
      <c r="D75" t="s">
        <v>152</v>
      </c>
    </row>
    <row r="76" spans="1:4" x14ac:dyDescent="0.25">
      <c r="A76" t="s">
        <v>153</v>
      </c>
      <c r="B76">
        <v>1</v>
      </c>
      <c r="C76" t="s">
        <v>5</v>
      </c>
      <c r="D76" t="s">
        <v>154</v>
      </c>
    </row>
    <row r="77" spans="1:4" x14ac:dyDescent="0.25">
      <c r="A77" t="s">
        <v>155</v>
      </c>
      <c r="B77">
        <v>1</v>
      </c>
      <c r="C77" t="s">
        <v>5</v>
      </c>
      <c r="D77" t="s">
        <v>156</v>
      </c>
    </row>
    <row r="78" spans="1:4" x14ac:dyDescent="0.25">
      <c r="A78" t="s">
        <v>157</v>
      </c>
      <c r="B78">
        <v>1</v>
      </c>
      <c r="C78" t="s">
        <v>5</v>
      </c>
      <c r="D78" t="s">
        <v>158</v>
      </c>
    </row>
    <row r="79" spans="1:4" x14ac:dyDescent="0.25">
      <c r="A79" t="s">
        <v>159</v>
      </c>
      <c r="B79">
        <v>1</v>
      </c>
      <c r="C79" t="s">
        <v>5</v>
      </c>
      <c r="D79" t="s">
        <v>160</v>
      </c>
    </row>
    <row r="80" spans="1:4" x14ac:dyDescent="0.25">
      <c r="A80" t="s">
        <v>161</v>
      </c>
      <c r="B80">
        <v>1</v>
      </c>
      <c r="C80" t="s">
        <v>5</v>
      </c>
      <c r="D80" t="s">
        <v>162</v>
      </c>
    </row>
    <row r="81" spans="1:4" x14ac:dyDescent="0.25">
      <c r="A81" t="s">
        <v>163</v>
      </c>
      <c r="B81">
        <v>1</v>
      </c>
      <c r="C81" t="s">
        <v>5</v>
      </c>
      <c r="D81" t="s">
        <v>164</v>
      </c>
    </row>
    <row r="82" spans="1:4" x14ac:dyDescent="0.25">
      <c r="A82" t="s">
        <v>165</v>
      </c>
      <c r="B82">
        <v>1</v>
      </c>
      <c r="C82" t="s">
        <v>5</v>
      </c>
      <c r="D82" t="s">
        <v>166</v>
      </c>
    </row>
    <row r="83" spans="1:4" x14ac:dyDescent="0.25">
      <c r="A83" t="s">
        <v>167</v>
      </c>
      <c r="B83">
        <v>1</v>
      </c>
      <c r="C83" t="s">
        <v>5</v>
      </c>
      <c r="D83" t="s">
        <v>168</v>
      </c>
    </row>
    <row r="84" spans="1:4" x14ac:dyDescent="0.25">
      <c r="A84" t="s">
        <v>169</v>
      </c>
      <c r="B84">
        <v>1</v>
      </c>
      <c r="C84" t="s">
        <v>5</v>
      </c>
      <c r="D84" t="s">
        <v>170</v>
      </c>
    </row>
    <row r="85" spans="1:4" x14ac:dyDescent="0.25">
      <c r="A85" t="s">
        <v>171</v>
      </c>
      <c r="B85">
        <v>1</v>
      </c>
      <c r="C85" t="s">
        <v>5</v>
      </c>
      <c r="D85" t="s">
        <v>172</v>
      </c>
    </row>
    <row r="86" spans="1:4" x14ac:dyDescent="0.25">
      <c r="A86" t="s">
        <v>173</v>
      </c>
      <c r="B86">
        <v>1</v>
      </c>
      <c r="C86" t="s">
        <v>5</v>
      </c>
      <c r="D86" t="s">
        <v>174</v>
      </c>
    </row>
    <row r="87" spans="1:4" x14ac:dyDescent="0.25">
      <c r="A87" t="s">
        <v>175</v>
      </c>
      <c r="B87">
        <v>1</v>
      </c>
      <c r="C87" t="s">
        <v>5</v>
      </c>
      <c r="D87" t="s">
        <v>176</v>
      </c>
    </row>
    <row r="88" spans="1:4" x14ac:dyDescent="0.25">
      <c r="A88" t="s">
        <v>177</v>
      </c>
      <c r="B88">
        <v>1</v>
      </c>
      <c r="C88" t="s">
        <v>5</v>
      </c>
      <c r="D88" t="s">
        <v>178</v>
      </c>
    </row>
    <row r="89" spans="1:4" x14ac:dyDescent="0.25">
      <c r="A89" t="s">
        <v>179</v>
      </c>
      <c r="B89">
        <v>1</v>
      </c>
      <c r="C89" t="s">
        <v>5</v>
      </c>
      <c r="D89" t="s">
        <v>180</v>
      </c>
    </row>
    <row r="90" spans="1:4" x14ac:dyDescent="0.25">
      <c r="A90" t="s">
        <v>181</v>
      </c>
      <c r="B90">
        <v>1</v>
      </c>
      <c r="C90" t="s">
        <v>5</v>
      </c>
      <c r="D90" t="s">
        <v>182</v>
      </c>
    </row>
    <row r="91" spans="1:4" x14ac:dyDescent="0.25">
      <c r="A91" t="s">
        <v>183</v>
      </c>
      <c r="B91">
        <v>1</v>
      </c>
      <c r="C91" t="s">
        <v>5</v>
      </c>
      <c r="D91" t="s">
        <v>184</v>
      </c>
    </row>
    <row r="92" spans="1:4" x14ac:dyDescent="0.25">
      <c r="A92" t="s">
        <v>185</v>
      </c>
      <c r="B92">
        <v>1</v>
      </c>
      <c r="C92" t="s">
        <v>5</v>
      </c>
      <c r="D92" t="s">
        <v>186</v>
      </c>
    </row>
    <row r="93" spans="1:4" x14ac:dyDescent="0.25">
      <c r="A93" s="1" t="s">
        <v>187</v>
      </c>
      <c r="B93">
        <v>1</v>
      </c>
      <c r="C93" t="s">
        <v>5</v>
      </c>
      <c r="D93" t="s">
        <v>188</v>
      </c>
    </row>
    <row r="94" spans="1:4" x14ac:dyDescent="0.25">
      <c r="A94" t="s">
        <v>189</v>
      </c>
      <c r="B94">
        <v>1</v>
      </c>
      <c r="C94" t="s">
        <v>5</v>
      </c>
      <c r="D94" t="s">
        <v>190</v>
      </c>
    </row>
    <row r="95" spans="1:4" x14ac:dyDescent="0.25">
      <c r="A95" t="s">
        <v>191</v>
      </c>
      <c r="B95">
        <v>1</v>
      </c>
      <c r="C95" t="s">
        <v>5</v>
      </c>
      <c r="D95" t="s">
        <v>192</v>
      </c>
    </row>
    <row r="96" spans="1:4" x14ac:dyDescent="0.25">
      <c r="A96" t="s">
        <v>193</v>
      </c>
      <c r="B96">
        <v>1</v>
      </c>
      <c r="C96" t="s">
        <v>5</v>
      </c>
      <c r="D96" t="s">
        <v>194</v>
      </c>
    </row>
    <row r="97" spans="1:4" x14ac:dyDescent="0.25">
      <c r="A97" t="s">
        <v>195</v>
      </c>
      <c r="B97">
        <v>1</v>
      </c>
      <c r="C97" t="s">
        <v>5</v>
      </c>
      <c r="D97" t="s">
        <v>196</v>
      </c>
    </row>
    <row r="98" spans="1:4" x14ac:dyDescent="0.25">
      <c r="A98" t="s">
        <v>197</v>
      </c>
      <c r="B98">
        <v>1</v>
      </c>
      <c r="C98" t="s">
        <v>5</v>
      </c>
      <c r="D98" t="s">
        <v>198</v>
      </c>
    </row>
    <row r="99" spans="1:4" x14ac:dyDescent="0.25">
      <c r="A99" t="s">
        <v>199</v>
      </c>
      <c r="B99">
        <v>1</v>
      </c>
      <c r="C99" t="s">
        <v>5</v>
      </c>
      <c r="D99" t="s">
        <v>200</v>
      </c>
    </row>
    <row r="100" spans="1:4" x14ac:dyDescent="0.25">
      <c r="A100" t="s">
        <v>201</v>
      </c>
      <c r="B100">
        <v>1</v>
      </c>
      <c r="C100" t="s">
        <v>5</v>
      </c>
      <c r="D100" t="s">
        <v>202</v>
      </c>
    </row>
    <row r="101" spans="1:4" x14ac:dyDescent="0.25">
      <c r="A101" t="s">
        <v>203</v>
      </c>
      <c r="B101">
        <v>1</v>
      </c>
      <c r="C101" t="s">
        <v>5</v>
      </c>
      <c r="D101" t="s">
        <v>204</v>
      </c>
    </row>
    <row r="102" spans="1:4" x14ac:dyDescent="0.25">
      <c r="A102" t="s">
        <v>205</v>
      </c>
      <c r="B102">
        <v>1</v>
      </c>
      <c r="C102" t="s">
        <v>5</v>
      </c>
      <c r="D102" t="s">
        <v>206</v>
      </c>
    </row>
    <row r="103" spans="1:4" x14ac:dyDescent="0.25">
      <c r="A103" t="s">
        <v>207</v>
      </c>
      <c r="B103">
        <v>1</v>
      </c>
      <c r="C103" t="s">
        <v>5</v>
      </c>
      <c r="D103" t="s">
        <v>208</v>
      </c>
    </row>
    <row r="104" spans="1:4" x14ac:dyDescent="0.25">
      <c r="A104" t="s">
        <v>209</v>
      </c>
      <c r="B104">
        <v>1</v>
      </c>
      <c r="C104" t="s">
        <v>5</v>
      </c>
      <c r="D104" t="s">
        <v>210</v>
      </c>
    </row>
    <row r="105" spans="1:4" x14ac:dyDescent="0.25">
      <c r="A105" t="s">
        <v>211</v>
      </c>
      <c r="B105">
        <v>1</v>
      </c>
      <c r="C105" t="s">
        <v>5</v>
      </c>
      <c r="D105" t="s">
        <v>212</v>
      </c>
    </row>
    <row r="106" spans="1:4" x14ac:dyDescent="0.25">
      <c r="A106" t="s">
        <v>213</v>
      </c>
      <c r="B106">
        <v>1</v>
      </c>
      <c r="C106" t="s">
        <v>5</v>
      </c>
      <c r="D106" t="s">
        <v>214</v>
      </c>
    </row>
    <row r="107" spans="1:4" x14ac:dyDescent="0.25">
      <c r="A107" t="s">
        <v>403</v>
      </c>
      <c r="B107">
        <v>1</v>
      </c>
      <c r="C107" t="s">
        <v>5</v>
      </c>
      <c r="D107" t="s">
        <v>404</v>
      </c>
    </row>
    <row r="108" spans="1:4" x14ac:dyDescent="0.25">
      <c r="A108" t="s">
        <v>405</v>
      </c>
      <c r="B108">
        <v>1</v>
      </c>
      <c r="C108" t="s">
        <v>5</v>
      </c>
      <c r="D108" t="s">
        <v>406</v>
      </c>
    </row>
    <row r="109" spans="1:4" x14ac:dyDescent="0.25">
      <c r="A109" t="s">
        <v>407</v>
      </c>
      <c r="B109">
        <v>1</v>
      </c>
      <c r="C109" t="s">
        <v>5</v>
      </c>
      <c r="D109" t="s">
        <v>408</v>
      </c>
    </row>
    <row r="110" spans="1:4" x14ac:dyDescent="0.25">
      <c r="A110" t="s">
        <v>409</v>
      </c>
      <c r="B110">
        <v>1</v>
      </c>
      <c r="C110" t="s">
        <v>5</v>
      </c>
      <c r="D110" t="s">
        <v>410</v>
      </c>
    </row>
    <row r="111" spans="1:4" x14ac:dyDescent="0.25">
      <c r="A111" t="s">
        <v>411</v>
      </c>
      <c r="B111">
        <v>1</v>
      </c>
      <c r="C111" t="s">
        <v>5</v>
      </c>
      <c r="D111" t="s">
        <v>412</v>
      </c>
    </row>
    <row r="112" spans="1:4" x14ac:dyDescent="0.25">
      <c r="A112" t="s">
        <v>413</v>
      </c>
      <c r="B112">
        <v>1</v>
      </c>
      <c r="C112" t="s">
        <v>5</v>
      </c>
      <c r="D112" t="s">
        <v>414</v>
      </c>
    </row>
    <row r="113" spans="1:4" x14ac:dyDescent="0.25">
      <c r="A113" t="s">
        <v>415</v>
      </c>
      <c r="B113">
        <v>1</v>
      </c>
      <c r="C113" t="s">
        <v>5</v>
      </c>
      <c r="D113" t="s">
        <v>416</v>
      </c>
    </row>
    <row r="114" spans="1:4" x14ac:dyDescent="0.25">
      <c r="A114" t="s">
        <v>417</v>
      </c>
      <c r="B114">
        <v>1</v>
      </c>
      <c r="C114" t="s">
        <v>5</v>
      </c>
      <c r="D114" t="s">
        <v>418</v>
      </c>
    </row>
    <row r="115" spans="1:4" x14ac:dyDescent="0.25">
      <c r="A115" t="s">
        <v>419</v>
      </c>
      <c r="B115">
        <v>1</v>
      </c>
      <c r="C115" t="s">
        <v>5</v>
      </c>
      <c r="D115" t="s">
        <v>420</v>
      </c>
    </row>
    <row r="116" spans="1:4" x14ac:dyDescent="0.25">
      <c r="A116" t="s">
        <v>421</v>
      </c>
      <c r="B116">
        <v>1</v>
      </c>
      <c r="C116" t="s">
        <v>5</v>
      </c>
      <c r="D116" t="s">
        <v>422</v>
      </c>
    </row>
    <row r="117" spans="1:4" x14ac:dyDescent="0.25">
      <c r="A117" t="s">
        <v>423</v>
      </c>
      <c r="B117">
        <v>1</v>
      </c>
      <c r="C117" t="s">
        <v>5</v>
      </c>
      <c r="D117" t="s">
        <v>424</v>
      </c>
    </row>
    <row r="118" spans="1:4" x14ac:dyDescent="0.25">
      <c r="A118" t="s">
        <v>425</v>
      </c>
      <c r="B118">
        <v>1</v>
      </c>
      <c r="C118" t="s">
        <v>5</v>
      </c>
      <c r="D118" t="s">
        <v>426</v>
      </c>
    </row>
    <row r="119" spans="1:4" x14ac:dyDescent="0.25">
      <c r="A119" t="s">
        <v>427</v>
      </c>
      <c r="B119">
        <v>1</v>
      </c>
      <c r="C119" t="s">
        <v>5</v>
      </c>
      <c r="D119" t="s">
        <v>428</v>
      </c>
    </row>
    <row r="120" spans="1:4" x14ac:dyDescent="0.25">
      <c r="A120" t="s">
        <v>429</v>
      </c>
      <c r="B120">
        <v>1</v>
      </c>
      <c r="C120" t="s">
        <v>5</v>
      </c>
      <c r="D120" t="s">
        <v>430</v>
      </c>
    </row>
    <row r="121" spans="1:4" x14ac:dyDescent="0.25">
      <c r="A121" t="s">
        <v>431</v>
      </c>
      <c r="B121">
        <v>1</v>
      </c>
      <c r="C121" t="s">
        <v>5</v>
      </c>
      <c r="D121" t="s">
        <v>432</v>
      </c>
    </row>
    <row r="122" spans="1:4" x14ac:dyDescent="0.25">
      <c r="A122" t="s">
        <v>433</v>
      </c>
      <c r="B122">
        <v>1</v>
      </c>
      <c r="C122" t="s">
        <v>5</v>
      </c>
      <c r="D122" t="s">
        <v>434</v>
      </c>
    </row>
    <row r="123" spans="1:4" x14ac:dyDescent="0.25">
      <c r="A123" t="s">
        <v>435</v>
      </c>
      <c r="B123">
        <v>1</v>
      </c>
      <c r="C123" t="s">
        <v>5</v>
      </c>
      <c r="D123" t="s">
        <v>436</v>
      </c>
    </row>
    <row r="124" spans="1:4" x14ac:dyDescent="0.25">
      <c r="A124" t="s">
        <v>437</v>
      </c>
      <c r="B124">
        <v>1</v>
      </c>
      <c r="C124" t="s">
        <v>5</v>
      </c>
      <c r="D124" t="s">
        <v>438</v>
      </c>
    </row>
    <row r="125" spans="1:4" x14ac:dyDescent="0.25">
      <c r="A125" t="s">
        <v>439</v>
      </c>
      <c r="B125">
        <v>1</v>
      </c>
      <c r="C125" t="s">
        <v>5</v>
      </c>
      <c r="D125" t="s">
        <v>440</v>
      </c>
    </row>
    <row r="126" spans="1:4" x14ac:dyDescent="0.25">
      <c r="A126" t="s">
        <v>441</v>
      </c>
      <c r="B126">
        <v>1</v>
      </c>
      <c r="C126" t="s">
        <v>5</v>
      </c>
      <c r="D126" t="s">
        <v>442</v>
      </c>
    </row>
    <row r="127" spans="1:4" x14ac:dyDescent="0.25">
      <c r="A127" t="s">
        <v>443</v>
      </c>
      <c r="B127">
        <v>1</v>
      </c>
      <c r="C127" t="s">
        <v>5</v>
      </c>
      <c r="D127" t="s">
        <v>444</v>
      </c>
    </row>
    <row r="128" spans="1:4" x14ac:dyDescent="0.25">
      <c r="A128" t="s">
        <v>445</v>
      </c>
      <c r="B128">
        <v>1</v>
      </c>
      <c r="C128" t="s">
        <v>5</v>
      </c>
      <c r="D128" t="s">
        <v>446</v>
      </c>
    </row>
    <row r="129" spans="1:4" x14ac:dyDescent="0.25">
      <c r="A129" t="s">
        <v>447</v>
      </c>
      <c r="B129">
        <v>1</v>
      </c>
      <c r="C129" t="s">
        <v>5</v>
      </c>
      <c r="D129" t="s">
        <v>448</v>
      </c>
    </row>
    <row r="130" spans="1:4" x14ac:dyDescent="0.25">
      <c r="A130" t="s">
        <v>449</v>
      </c>
      <c r="B130">
        <v>1</v>
      </c>
      <c r="C130" t="s">
        <v>5</v>
      </c>
      <c r="D130" t="s">
        <v>450</v>
      </c>
    </row>
    <row r="131" spans="1:4" x14ac:dyDescent="0.25">
      <c r="A131" t="s">
        <v>451</v>
      </c>
      <c r="B131">
        <v>1</v>
      </c>
      <c r="C131" t="s">
        <v>5</v>
      </c>
      <c r="D131" t="s">
        <v>452</v>
      </c>
    </row>
    <row r="132" spans="1:4" x14ac:dyDescent="0.25">
      <c r="A132" t="s">
        <v>453</v>
      </c>
      <c r="B132">
        <v>1</v>
      </c>
      <c r="C132" t="s">
        <v>5</v>
      </c>
      <c r="D132" t="s">
        <v>454</v>
      </c>
    </row>
  </sheetData>
  <sheetProtection password="D556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52" workbookViewId="0">
      <selection activeCell="E53" sqref="E53"/>
    </sheetView>
  </sheetViews>
  <sheetFormatPr defaultRowHeight="15" x14ac:dyDescent="0.25"/>
  <cols>
    <col min="1" max="1" width="30" customWidth="1"/>
    <col min="2" max="2" width="31.28515625" customWidth="1"/>
    <col min="3" max="3" width="19.42578125" customWidth="1"/>
  </cols>
  <sheetData>
    <row r="1" spans="1:4" x14ac:dyDescent="0.25">
      <c r="A1" s="3" t="s">
        <v>396</v>
      </c>
      <c r="B1" s="3" t="s">
        <v>401</v>
      </c>
      <c r="C1" s="3" t="s">
        <v>402</v>
      </c>
      <c r="D1" s="3" t="s">
        <v>399</v>
      </c>
    </row>
    <row r="2" spans="1:4" ht="112.5" customHeight="1" x14ac:dyDescent="0.25">
      <c r="A2" t="str">
        <f>_xll.JChemExcel.Functions.JCSYSStructure("09445F87C54C87E9577B1D8E4130A634")</f>
        <v/>
      </c>
      <c r="B2" t="s">
        <v>215</v>
      </c>
      <c r="C2" t="s">
        <v>216</v>
      </c>
      <c r="D2">
        <v>1</v>
      </c>
    </row>
    <row r="3" spans="1:4" ht="112.5" customHeight="1" x14ac:dyDescent="0.25">
      <c r="A3" t="str">
        <f>_xll.JChemExcel.Functions.JCSYSStructure("3F11E2666B2F50B83B5CE4670C81C5E6")</f>
        <v/>
      </c>
      <c r="B3" t="s">
        <v>217</v>
      </c>
      <c r="C3" t="s">
        <v>218</v>
      </c>
      <c r="D3">
        <v>1</v>
      </c>
    </row>
    <row r="4" spans="1:4" ht="112.5" customHeight="1" x14ac:dyDescent="0.25">
      <c r="A4" t="str">
        <f>_xll.JChemExcel.Functions.JCSYSStructure("4CFA869F3AE390132EBF68FAAC9E6F27")</f>
        <v/>
      </c>
      <c r="B4" t="s">
        <v>220</v>
      </c>
      <c r="C4" t="s">
        <v>221</v>
      </c>
      <c r="D4">
        <v>1</v>
      </c>
    </row>
    <row r="5" spans="1:4" ht="112.5" customHeight="1" x14ac:dyDescent="0.25">
      <c r="A5" t="str">
        <f>_xll.JChemExcel.Functions.JCSYSStructure("976FEDD8D66C78EF65183BE3382C0A73")</f>
        <v/>
      </c>
      <c r="B5" t="s">
        <v>222</v>
      </c>
      <c r="C5" t="s">
        <v>223</v>
      </c>
      <c r="D5">
        <v>1</v>
      </c>
    </row>
    <row r="6" spans="1:4" ht="112.5" customHeight="1" x14ac:dyDescent="0.25">
      <c r="A6" t="str">
        <f>_xll.JChemExcel.Functions.JCSYSStructure("C7488F0A46CD62BC3B9F299B214C8168")</f>
        <v/>
      </c>
      <c r="B6" t="s">
        <v>224</v>
      </c>
      <c r="C6" t="s">
        <v>225</v>
      </c>
      <c r="D6">
        <v>1</v>
      </c>
    </row>
    <row r="7" spans="1:4" ht="112.5" customHeight="1" x14ac:dyDescent="0.25">
      <c r="A7" t="str">
        <f>_xll.JChemExcel.Functions.JCSYSStructure("A3ACCECF06ABE6683D85F4B786623958")</f>
        <v/>
      </c>
      <c r="B7" t="s">
        <v>226</v>
      </c>
      <c r="C7">
        <v>5</v>
      </c>
      <c r="D7">
        <v>1</v>
      </c>
    </row>
    <row r="8" spans="1:4" ht="112.5" customHeight="1" x14ac:dyDescent="0.25">
      <c r="A8" t="str">
        <f>_xll.JChemExcel.Functions.JCSYSStructure("02C7B4317A4389A57B50563E476335AF")</f>
        <v/>
      </c>
      <c r="B8" t="s">
        <v>227</v>
      </c>
      <c r="C8" t="s">
        <v>228</v>
      </c>
      <c r="D8">
        <v>1</v>
      </c>
    </row>
    <row r="9" spans="1:4" ht="112.5" customHeight="1" x14ac:dyDescent="0.25">
      <c r="A9" t="str">
        <f>_xll.JChemExcel.Functions.JCSYSStructure("4556CB193AF226C5F69487F488973C98")</f>
        <v/>
      </c>
      <c r="B9" t="s">
        <v>229</v>
      </c>
      <c r="C9" t="s">
        <v>230</v>
      </c>
      <c r="D9">
        <v>1</v>
      </c>
    </row>
    <row r="10" spans="1:4" ht="112.5" customHeight="1" x14ac:dyDescent="0.25">
      <c r="A10" t="str">
        <f>_xll.JChemExcel.Functions.JCSYSStructure("28395279E4787486DBF0D6C8F3942B1C")</f>
        <v/>
      </c>
      <c r="B10" t="s">
        <v>231</v>
      </c>
      <c r="C10">
        <v>4</v>
      </c>
      <c r="D10">
        <v>1</v>
      </c>
    </row>
    <row r="11" spans="1:4" ht="112.5" customHeight="1" x14ac:dyDescent="0.25">
      <c r="A11" t="str">
        <f>_xll.JChemExcel.Functions.JCSYSStructure("0DB11AAFDEB1B2FE01B1E0B15146DAF9")</f>
        <v/>
      </c>
      <c r="B11" t="s">
        <v>232</v>
      </c>
      <c r="C11">
        <v>3</v>
      </c>
      <c r="D11">
        <v>1</v>
      </c>
    </row>
    <row r="12" spans="1:4" ht="112.5" customHeight="1" x14ac:dyDescent="0.25">
      <c r="A12" t="str">
        <f>_xll.JChemExcel.Functions.JCSYSStructure("436B0C8C77B7A95758EF7214405058CC")</f>
        <v/>
      </c>
      <c r="B12" t="s">
        <v>233</v>
      </c>
      <c r="C12" t="s">
        <v>234</v>
      </c>
      <c r="D12">
        <v>1</v>
      </c>
    </row>
    <row r="13" spans="1:4" ht="112.5" customHeight="1" x14ac:dyDescent="0.25">
      <c r="A13" t="str">
        <f>_xll.JChemExcel.Functions.JCSYSStructure("EE7C8D2A3F8656C6D1063C0D5B78468F")</f>
        <v/>
      </c>
      <c r="B13" t="s">
        <v>235</v>
      </c>
      <c r="C13" t="s">
        <v>236</v>
      </c>
      <c r="D13">
        <v>1</v>
      </c>
    </row>
    <row r="14" spans="1:4" ht="112.5" customHeight="1" x14ac:dyDescent="0.25">
      <c r="A14" t="str">
        <f>_xll.JChemExcel.Functions.JCSYSStructure("C3842A6109C4E353ABC5ED34C9E71A86")</f>
        <v/>
      </c>
      <c r="B14" t="s">
        <v>237</v>
      </c>
      <c r="C14">
        <v>11</v>
      </c>
      <c r="D14">
        <v>1</v>
      </c>
    </row>
    <row r="15" spans="1:4" ht="112.5" customHeight="1" x14ac:dyDescent="0.25">
      <c r="A15" t="str">
        <f>_xll.JChemExcel.Functions.JCSYSStructure("FCFF8B2C7BCD30439F600DC1E6C354F2")</f>
        <v/>
      </c>
      <c r="B15" t="s">
        <v>238</v>
      </c>
      <c r="C15" t="s">
        <v>239</v>
      </c>
      <c r="D15">
        <v>1</v>
      </c>
    </row>
    <row r="16" spans="1:4" ht="112.5" customHeight="1" x14ac:dyDescent="0.25">
      <c r="A16" t="str">
        <f>_xll.JChemExcel.Functions.JCSYSStructure("72E496F67D69991A1FF2A9996A2BCA1D")</f>
        <v/>
      </c>
      <c r="B16" t="s">
        <v>240</v>
      </c>
      <c r="C16" t="s">
        <v>241</v>
      </c>
      <c r="D16">
        <v>1</v>
      </c>
    </row>
    <row r="17" spans="1:4" ht="112.5" customHeight="1" x14ac:dyDescent="0.25">
      <c r="A17" t="str">
        <f>_xll.JChemExcel.Functions.JCSYSStructure("3CDDC9A2693DC0F09BD8AFA7BED91D31")</f>
        <v/>
      </c>
      <c r="B17" t="s">
        <v>242</v>
      </c>
      <c r="C17">
        <v>4</v>
      </c>
      <c r="D17">
        <v>1</v>
      </c>
    </row>
    <row r="18" spans="1:4" ht="112.5" customHeight="1" x14ac:dyDescent="0.25">
      <c r="A18" t="str">
        <f>_xll.JChemExcel.Functions.JCSYSStructure("3A3C5C6B6CE98D0558317696D8DD1767")</f>
        <v/>
      </c>
      <c r="B18" t="s">
        <v>243</v>
      </c>
      <c r="C18" t="s">
        <v>244</v>
      </c>
      <c r="D18">
        <v>1</v>
      </c>
    </row>
    <row r="19" spans="1:4" ht="112.5" customHeight="1" x14ac:dyDescent="0.25">
      <c r="A19" t="str">
        <f>_xll.JChemExcel.Functions.JCSYSStructure("EAD4C167ACD2A9B347047862E8E10D5E")</f>
        <v/>
      </c>
      <c r="B19" t="s">
        <v>245</v>
      </c>
      <c r="C19" t="s">
        <v>246</v>
      </c>
      <c r="D19">
        <v>1</v>
      </c>
    </row>
    <row r="20" spans="1:4" ht="112.5" customHeight="1" x14ac:dyDescent="0.25">
      <c r="A20" t="str">
        <f>_xll.JChemExcel.Functions.JCSYSStructure("61B67B5582114114A3C281770028A543")</f>
        <v/>
      </c>
      <c r="B20" t="s">
        <v>247</v>
      </c>
      <c r="C20" t="s">
        <v>248</v>
      </c>
      <c r="D20">
        <v>1</v>
      </c>
    </row>
    <row r="21" spans="1:4" ht="112.5" customHeight="1" x14ac:dyDescent="0.25">
      <c r="A21" t="str">
        <f>_xll.JChemExcel.Functions.JCSYSStructure("0DA85F95CA3666FF62541E240536112A")</f>
        <v/>
      </c>
      <c r="B21" t="s">
        <v>249</v>
      </c>
      <c r="C21" t="s">
        <v>250</v>
      </c>
      <c r="D21">
        <v>1</v>
      </c>
    </row>
    <row r="22" spans="1:4" ht="112.5" customHeight="1" x14ac:dyDescent="0.25">
      <c r="A22" t="str">
        <f>_xll.JChemExcel.Functions.JCSYSStructure("D99A39FD28FB91353651D330D249B44E")</f>
        <v/>
      </c>
      <c r="B22" t="s">
        <v>251</v>
      </c>
      <c r="C22" t="s">
        <v>252</v>
      </c>
      <c r="D22">
        <v>1</v>
      </c>
    </row>
    <row r="23" spans="1:4" ht="112.5" customHeight="1" x14ac:dyDescent="0.25">
      <c r="A23" t="str">
        <f>_xll.JChemExcel.Functions.JCSYSStructure("A1430C752CB8BE89D89DD9864C8371F5")</f>
        <v/>
      </c>
      <c r="B23" t="s">
        <v>253</v>
      </c>
      <c r="C23">
        <v>12</v>
      </c>
      <c r="D23">
        <v>1</v>
      </c>
    </row>
    <row r="24" spans="1:4" ht="112.5" customHeight="1" x14ac:dyDescent="0.25">
      <c r="A24" t="str">
        <f>_xll.JChemExcel.Functions.JCSYSStructure("4FEA0862E23813A0C7735C4BD4E8B2A2")</f>
        <v/>
      </c>
      <c r="B24" t="s">
        <v>254</v>
      </c>
      <c r="C24" t="s">
        <v>255</v>
      </c>
      <c r="D24">
        <v>1</v>
      </c>
    </row>
    <row r="25" spans="1:4" ht="112.5" customHeight="1" x14ac:dyDescent="0.25">
      <c r="A25" t="str">
        <f>_xll.JChemExcel.Functions.JCSYSStructure("CF3329C8AB07DC2144F1B71C227A028F")</f>
        <v/>
      </c>
      <c r="B25" t="s">
        <v>256</v>
      </c>
      <c r="C25" t="s">
        <v>257</v>
      </c>
      <c r="D25">
        <v>1</v>
      </c>
    </row>
    <row r="26" spans="1:4" ht="112.5" customHeight="1" x14ac:dyDescent="0.25">
      <c r="A26" t="str">
        <f>_xll.JChemExcel.Functions.JCSYSStructure("00FC19FB015039838E4B99CEAD1089E7")</f>
        <v/>
      </c>
      <c r="B26" t="s">
        <v>258</v>
      </c>
      <c r="C26" t="s">
        <v>259</v>
      </c>
      <c r="D26">
        <v>1</v>
      </c>
    </row>
    <row r="27" spans="1:4" ht="112.5" customHeight="1" x14ac:dyDescent="0.25">
      <c r="A27" t="str">
        <f>_xll.JChemExcel.Functions.JCSYSStructure("CBC1EA3836EA4134E2D545D5560FD0D3")</f>
        <v/>
      </c>
      <c r="B27" t="s">
        <v>260</v>
      </c>
      <c r="C27">
        <v>11</v>
      </c>
      <c r="D27">
        <v>1</v>
      </c>
    </row>
    <row r="28" spans="1:4" ht="112.5" customHeight="1" x14ac:dyDescent="0.25">
      <c r="A28" t="str">
        <f>_xll.JChemExcel.Functions.JCSYSStructure("B9320E06B47E159C1EC6737F2D9BE11E")</f>
        <v/>
      </c>
      <c r="B28" t="s">
        <v>261</v>
      </c>
      <c r="C28" t="s">
        <v>262</v>
      </c>
      <c r="D28">
        <v>1</v>
      </c>
    </row>
    <row r="29" spans="1:4" ht="112.5" customHeight="1" x14ac:dyDescent="0.25">
      <c r="A29" t="str">
        <f>_xll.JChemExcel.Functions.JCSYSStructure("D70B3C9854F637332E8F8BB6E9B723EC")</f>
        <v/>
      </c>
      <c r="B29" t="s">
        <v>263</v>
      </c>
      <c r="C29" t="s">
        <v>264</v>
      </c>
      <c r="D29">
        <v>1</v>
      </c>
    </row>
    <row r="30" spans="1:4" ht="112.5" customHeight="1" x14ac:dyDescent="0.25">
      <c r="A30" t="str">
        <f>_xll.JChemExcel.Functions.JCSYSStructure("4E9F912019BEBEB52DDCE9C5EDD9DFB0")</f>
        <v/>
      </c>
      <c r="B30" t="s">
        <v>265</v>
      </c>
      <c r="C30" t="s">
        <v>266</v>
      </c>
      <c r="D30">
        <v>1</v>
      </c>
    </row>
    <row r="31" spans="1:4" ht="112.5" customHeight="1" x14ac:dyDescent="0.25">
      <c r="A31" t="str">
        <f>_xll.JChemExcel.Functions.JCSYSStructure("0BBB74705C0C8E117DA8EA9B36DE7C1B")</f>
        <v/>
      </c>
      <c r="B31" t="s">
        <v>267</v>
      </c>
      <c r="C31" t="s">
        <v>268</v>
      </c>
      <c r="D31">
        <v>1</v>
      </c>
    </row>
    <row r="32" spans="1:4" ht="112.5" customHeight="1" x14ac:dyDescent="0.25">
      <c r="A32" t="str">
        <f>_xll.JChemExcel.Functions.JCSYSStructure("0C53DCB99690E0705598AFCD5478F259")</f>
        <v/>
      </c>
      <c r="B32" t="s">
        <v>269</v>
      </c>
      <c r="C32" t="s">
        <v>270</v>
      </c>
      <c r="D32">
        <v>1</v>
      </c>
    </row>
    <row r="33" spans="1:4" ht="112.5" customHeight="1" x14ac:dyDescent="0.25">
      <c r="A33" t="str">
        <f>_xll.JChemExcel.Functions.JCSYSStructure("B0D4A571CE032090456A3D84314EAB3A")</f>
        <v/>
      </c>
      <c r="B33" t="s">
        <v>271</v>
      </c>
      <c r="C33" t="s">
        <v>272</v>
      </c>
      <c r="D33">
        <v>1</v>
      </c>
    </row>
    <row r="34" spans="1:4" ht="112.5" customHeight="1" x14ac:dyDescent="0.25">
      <c r="A34" t="str">
        <f>_xll.JChemExcel.Functions.JCSYSStructure("08BD2AECAE8A88D957E6BC60B03A9428")</f>
        <v/>
      </c>
      <c r="B34" t="s">
        <v>273</v>
      </c>
      <c r="C34" t="s">
        <v>274</v>
      </c>
      <c r="D34">
        <v>1</v>
      </c>
    </row>
    <row r="35" spans="1:4" ht="112.5" customHeight="1" x14ac:dyDescent="0.25">
      <c r="A35" t="str">
        <f>_xll.JChemExcel.Functions.JCSYSStructure("BB97DBE283BB907DE88C93C6CAD92340")</f>
        <v/>
      </c>
      <c r="B35" t="s">
        <v>275</v>
      </c>
      <c r="C35" t="s">
        <v>276</v>
      </c>
      <c r="D35">
        <v>1</v>
      </c>
    </row>
    <row r="36" spans="1:4" ht="112.5" customHeight="1" x14ac:dyDescent="0.25">
      <c r="A36" t="str">
        <f>_xll.JChemExcel.Functions.JCSYSStructure("A25DB90822CE50A4E7C956FAC02B4579")</f>
        <v/>
      </c>
      <c r="B36" t="s">
        <v>277</v>
      </c>
      <c r="C36" t="s">
        <v>278</v>
      </c>
      <c r="D36">
        <v>1</v>
      </c>
    </row>
    <row r="37" spans="1:4" ht="112.5" customHeight="1" x14ac:dyDescent="0.25">
      <c r="A37" t="str">
        <f>_xll.JChemExcel.Functions.JCSYSStructure("E92C6D943826D8E8CD9481CCA715FC03")</f>
        <v/>
      </c>
      <c r="B37" t="s">
        <v>279</v>
      </c>
      <c r="C37" t="s">
        <v>280</v>
      </c>
      <c r="D37">
        <v>1</v>
      </c>
    </row>
    <row r="38" spans="1:4" ht="112.5" customHeight="1" x14ac:dyDescent="0.25">
      <c r="A38" t="str">
        <f>_xll.JChemExcel.Functions.JCSYSStructure("C522DC2BE98B6B01EAFBBBB88EC1FABC")</f>
        <v/>
      </c>
      <c r="B38" t="s">
        <v>281</v>
      </c>
      <c r="C38">
        <v>3</v>
      </c>
      <c r="D38">
        <v>1</v>
      </c>
    </row>
    <row r="39" spans="1:4" ht="112.5" customHeight="1" x14ac:dyDescent="0.25">
      <c r="A39" t="str">
        <f>_xll.JChemExcel.Functions.JCSYSStructure("3A6C8D14401E293266C59F453AA03AB6")</f>
        <v/>
      </c>
      <c r="B39" t="s">
        <v>282</v>
      </c>
      <c r="C39" t="s">
        <v>283</v>
      </c>
      <c r="D39">
        <v>1</v>
      </c>
    </row>
    <row r="40" spans="1:4" ht="112.5" customHeight="1" x14ac:dyDescent="0.25">
      <c r="A40" t="str">
        <f>_xll.JChemExcel.Functions.JCSYSStructure("396BE6C853C513DE74B8B14E2233CC83")</f>
        <v/>
      </c>
      <c r="B40" t="s">
        <v>284</v>
      </c>
      <c r="C40" t="s">
        <v>285</v>
      </c>
      <c r="D40">
        <v>0</v>
      </c>
    </row>
    <row r="41" spans="1:4" ht="112.5" customHeight="1" x14ac:dyDescent="0.25">
      <c r="A41" t="str">
        <f>_xll.JChemExcel.Functions.JCSYSStructure("E5452A281C95112EDFCDEB54EF8EDFB9")</f>
        <v/>
      </c>
      <c r="B41" t="s">
        <v>286</v>
      </c>
      <c r="C41" t="s">
        <v>287</v>
      </c>
      <c r="D41">
        <v>0</v>
      </c>
    </row>
    <row r="42" spans="1:4" ht="112.5" customHeight="1" x14ac:dyDescent="0.25">
      <c r="A42" t="str">
        <f>_xll.JChemExcel.Functions.JCSYSStructure("2F0E84960580B07139A7CFFD976B87A2")</f>
        <v/>
      </c>
      <c r="B42" t="s">
        <v>288</v>
      </c>
      <c r="C42" t="s">
        <v>289</v>
      </c>
      <c r="D42">
        <v>0</v>
      </c>
    </row>
    <row r="43" spans="1:4" ht="112.5" customHeight="1" x14ac:dyDescent="0.25">
      <c r="A43" t="str">
        <f>_xll.JChemExcel.Functions.JCSYSStructure("1889C7055F1B818F33BB86A895F97879")</f>
        <v/>
      </c>
      <c r="B43" t="s">
        <v>290</v>
      </c>
      <c r="C43" t="s">
        <v>291</v>
      </c>
      <c r="D43">
        <v>0</v>
      </c>
    </row>
    <row r="44" spans="1:4" ht="112.5" customHeight="1" x14ac:dyDescent="0.25">
      <c r="A44" t="str">
        <f>_xll.JChemExcel.Functions.JCSYSStructure("BDB11EC2225E622E382ABD65FD456935")</f>
        <v/>
      </c>
      <c r="B44" t="s">
        <v>292</v>
      </c>
      <c r="C44" t="s">
        <v>293</v>
      </c>
      <c r="D44">
        <v>0</v>
      </c>
    </row>
    <row r="45" spans="1:4" ht="112.5" customHeight="1" x14ac:dyDescent="0.25">
      <c r="A45" t="str">
        <f>_xll.JChemExcel.Functions.JCSYSStructure("F46AB0CDBD42E94196583E9703D64B60")</f>
        <v/>
      </c>
      <c r="B45" t="s">
        <v>294</v>
      </c>
      <c r="C45" t="s">
        <v>295</v>
      </c>
      <c r="D45">
        <v>0</v>
      </c>
    </row>
    <row r="46" spans="1:4" ht="112.5" customHeight="1" x14ac:dyDescent="0.25">
      <c r="A46" t="str">
        <f>_xll.JChemExcel.Functions.JCSYSStructure("C039F4687422B5696C5190BC5BEBCBF8")</f>
        <v/>
      </c>
      <c r="B46" t="s">
        <v>296</v>
      </c>
      <c r="C46" t="s">
        <v>297</v>
      </c>
      <c r="D46">
        <v>0</v>
      </c>
    </row>
    <row r="47" spans="1:4" ht="112.5" customHeight="1" x14ac:dyDescent="0.25">
      <c r="A47" t="str">
        <f>_xll.JChemExcel.Functions.JCSYSStructure("AB6662D74E58349F228DECABB713A5AA")</f>
        <v/>
      </c>
      <c r="B47" t="s">
        <v>298</v>
      </c>
      <c r="C47" t="s">
        <v>299</v>
      </c>
      <c r="D47">
        <v>0</v>
      </c>
    </row>
    <row r="48" spans="1:4" ht="112.5" customHeight="1" x14ac:dyDescent="0.25">
      <c r="A48" t="str">
        <f>_xll.JChemExcel.Functions.JCSYSStructure("D22592E46DAF92B7E39E31FC504067C9")</f>
        <v/>
      </c>
      <c r="B48" t="s">
        <v>300</v>
      </c>
      <c r="C48" t="s">
        <v>301</v>
      </c>
      <c r="D48">
        <v>0</v>
      </c>
    </row>
    <row r="49" spans="1:4" ht="112.5" customHeight="1" x14ac:dyDescent="0.25">
      <c r="A49" t="str">
        <f>_xll.JChemExcel.Functions.JCSYSStructure("3A5EB20B7CBEBCEC283B6F7AC6256915")</f>
        <v/>
      </c>
      <c r="B49" t="s">
        <v>302</v>
      </c>
      <c r="C49" t="s">
        <v>303</v>
      </c>
      <c r="D49">
        <v>0</v>
      </c>
    </row>
    <row r="50" spans="1:4" ht="112.5" customHeight="1" x14ac:dyDescent="0.25">
      <c r="A50" t="str">
        <f>_xll.JChemExcel.Functions.JCSYSStructure("DB1D3771B33E4474D2C6BBD484483AEC")</f>
        <v/>
      </c>
      <c r="B50" t="s">
        <v>304</v>
      </c>
      <c r="C50" t="s">
        <v>305</v>
      </c>
      <c r="D50">
        <v>0</v>
      </c>
    </row>
    <row r="51" spans="1:4" ht="112.5" customHeight="1" x14ac:dyDescent="0.25">
      <c r="A51" t="str">
        <f>_xll.JChemExcel.Functions.JCSYSStructure("9A527DFE8407069423DDEFA35FB4208B")</f>
        <v/>
      </c>
      <c r="B51" t="s">
        <v>306</v>
      </c>
      <c r="C51" t="s">
        <v>307</v>
      </c>
      <c r="D51">
        <v>0</v>
      </c>
    </row>
    <row r="52" spans="1:4" ht="112.5" customHeight="1" x14ac:dyDescent="0.25">
      <c r="A52" t="str">
        <f>_xll.JChemExcel.Functions.JCSYSStructure("20DFE0526F6F1B4CAC79501ABF6A1C8C")</f>
        <v/>
      </c>
      <c r="B52" t="s">
        <v>308</v>
      </c>
      <c r="C52">
        <v>14</v>
      </c>
      <c r="D52">
        <v>0</v>
      </c>
    </row>
    <row r="53" spans="1:4" ht="112.5" customHeight="1" x14ac:dyDescent="0.25">
      <c r="A53" t="str">
        <f>_xll.JChemExcel.Functions.JCSYSStructure("86ED62F72FA870A13F2FE83A237E71C8")</f>
        <v/>
      </c>
      <c r="B53" t="s">
        <v>309</v>
      </c>
      <c r="C53" t="s">
        <v>310</v>
      </c>
      <c r="D53">
        <v>0</v>
      </c>
    </row>
    <row r="54" spans="1:4" ht="112.5" customHeight="1" x14ac:dyDescent="0.25">
      <c r="A54" t="str">
        <f>_xll.JChemExcel.Functions.JCSYSStructure("0C5B7B92008EE273D984C5AD21474315")</f>
        <v/>
      </c>
      <c r="B54" t="s">
        <v>311</v>
      </c>
      <c r="C54" t="s">
        <v>312</v>
      </c>
      <c r="D54">
        <v>0</v>
      </c>
    </row>
    <row r="55" spans="1:4" ht="112.5" customHeight="1" x14ac:dyDescent="0.25">
      <c r="A55" t="str">
        <f>_xll.JChemExcel.Functions.JCSYSStructure("645E61ABD22617D5148B8AF4761C3BFF")</f>
        <v/>
      </c>
      <c r="B55" t="s">
        <v>313</v>
      </c>
      <c r="C55" t="s">
        <v>314</v>
      </c>
      <c r="D55">
        <v>0</v>
      </c>
    </row>
    <row r="56" spans="1:4" ht="112.5" customHeight="1" x14ac:dyDescent="0.25">
      <c r="A56" t="str">
        <f>_xll.JChemExcel.Functions.JCSYSStructure("826D3E5BFE9E2789DBA130387BB8B7C0")</f>
        <v/>
      </c>
      <c r="B56" t="s">
        <v>315</v>
      </c>
      <c r="C56" t="s">
        <v>316</v>
      </c>
      <c r="D56">
        <v>0</v>
      </c>
    </row>
    <row r="57" spans="1:4" ht="112.5" customHeight="1" x14ac:dyDescent="0.25">
      <c r="A57" t="str">
        <f>_xll.JChemExcel.Functions.JCSYSStructure("8C8B9C25F197C72E9226FABC1C61F8E0")</f>
        <v/>
      </c>
      <c r="B57" t="s">
        <v>317</v>
      </c>
      <c r="C57" t="s">
        <v>318</v>
      </c>
      <c r="D57">
        <v>0</v>
      </c>
    </row>
    <row r="58" spans="1:4" ht="112.5" customHeight="1" x14ac:dyDescent="0.25">
      <c r="A58" t="str">
        <f>_xll.JChemExcel.Functions.JCSYSStructure("4D20A7AC4B39693F6D6A922C73EFBBCE")</f>
        <v/>
      </c>
      <c r="B58" t="s">
        <v>319</v>
      </c>
      <c r="C58">
        <v>8</v>
      </c>
      <c r="D58">
        <v>0</v>
      </c>
    </row>
    <row r="59" spans="1:4" ht="112.5" customHeight="1" x14ac:dyDescent="0.25">
      <c r="A59" t="str">
        <f>_xll.JChemExcel.Functions.JCSYSStructure("4C30901DF101B35047BA73B5E80AFBB0")</f>
        <v/>
      </c>
      <c r="B59" t="s">
        <v>320</v>
      </c>
      <c r="C59" t="s">
        <v>321</v>
      </c>
      <c r="D59">
        <v>0</v>
      </c>
    </row>
    <row r="60" spans="1:4" ht="112.5" customHeight="1" x14ac:dyDescent="0.25">
      <c r="A60" t="str">
        <f>_xll.JChemExcel.Functions.JCSYSStructure("9DC5AD3D5AC05EFF8003F3106E9D9F02")</f>
        <v/>
      </c>
      <c r="B60" t="s">
        <v>322</v>
      </c>
      <c r="C60" t="s">
        <v>323</v>
      </c>
      <c r="D60">
        <v>0</v>
      </c>
    </row>
    <row r="61" spans="1:4" ht="112.5" customHeight="1" x14ac:dyDescent="0.25">
      <c r="A61" t="str">
        <f>_xll.JChemExcel.Functions.JCSYSStructure("67EAAC1F7F82C9387F778D84CD470D96")</f>
        <v/>
      </c>
      <c r="B61" t="s">
        <v>324</v>
      </c>
      <c r="C61" t="s">
        <v>318</v>
      </c>
      <c r="D61">
        <v>0</v>
      </c>
    </row>
    <row r="62" spans="1:4" ht="112.5" customHeight="1" x14ac:dyDescent="0.25">
      <c r="A62" t="str">
        <f>_xll.JChemExcel.Functions.JCSYSStructure("8F4EFD36896E64EBDF4EEB4C332EBECA")</f>
        <v/>
      </c>
      <c r="B62" t="s">
        <v>325</v>
      </c>
      <c r="C62" t="s">
        <v>326</v>
      </c>
      <c r="D62">
        <v>0</v>
      </c>
    </row>
    <row r="63" spans="1:4" ht="112.5" customHeight="1" x14ac:dyDescent="0.25">
      <c r="A63" t="str">
        <f>_xll.JChemExcel.Functions.JCSYSStructure("37F0CDB462D4243DEF0DC99851ACFAAF")</f>
        <v/>
      </c>
      <c r="B63" t="s">
        <v>327</v>
      </c>
      <c r="C63">
        <v>10</v>
      </c>
      <c r="D63">
        <v>0</v>
      </c>
    </row>
    <row r="64" spans="1:4" ht="112.5" customHeight="1" x14ac:dyDescent="0.25">
      <c r="A64" t="str">
        <f>_xll.JChemExcel.Functions.JCSYSStructure("98A8F2F7B594227AB19930DF0439ABA8")</f>
        <v/>
      </c>
      <c r="B64" t="s">
        <v>328</v>
      </c>
      <c r="C64" t="s">
        <v>329</v>
      </c>
      <c r="D64">
        <v>0</v>
      </c>
    </row>
    <row r="65" spans="1:4" ht="112.5" customHeight="1" x14ac:dyDescent="0.25">
      <c r="A65" t="str">
        <f>_xll.JChemExcel.Functions.JCSYSStructure("6E296B77B02A62B03D2445E433A93C70")</f>
        <v/>
      </c>
      <c r="B65" t="s">
        <v>330</v>
      </c>
      <c r="C65" t="s">
        <v>221</v>
      </c>
      <c r="D65">
        <v>0</v>
      </c>
    </row>
    <row r="66" spans="1:4" ht="112.5" customHeight="1" x14ac:dyDescent="0.25">
      <c r="A66" t="str">
        <f>_xll.JChemExcel.Functions.JCSYSStructure("396709B2166095A1A34A821F7929BCB4")</f>
        <v/>
      </c>
      <c r="B66" t="s">
        <v>331</v>
      </c>
      <c r="C66">
        <v>12</v>
      </c>
      <c r="D66">
        <v>0</v>
      </c>
    </row>
    <row r="67" spans="1:4" ht="112.5" customHeight="1" x14ac:dyDescent="0.25">
      <c r="A67" t="str">
        <f>_xll.JChemExcel.Functions.JCSYSStructure("797F569F3D6BDF9056069C01ECCF405F")</f>
        <v/>
      </c>
      <c r="B67" t="s">
        <v>332</v>
      </c>
      <c r="C67" t="s">
        <v>333</v>
      </c>
      <c r="D67">
        <v>0</v>
      </c>
    </row>
    <row r="68" spans="1:4" ht="112.5" customHeight="1" x14ac:dyDescent="0.25">
      <c r="A68" t="str">
        <f>_xll.JChemExcel.Functions.JCSYSStructure("1BB8505E733773A394A87719DC679A8A")</f>
        <v/>
      </c>
      <c r="B68" t="s">
        <v>334</v>
      </c>
      <c r="C68" t="s">
        <v>335</v>
      </c>
      <c r="D68">
        <v>0</v>
      </c>
    </row>
    <row r="69" spans="1:4" ht="112.5" customHeight="1" x14ac:dyDescent="0.25">
      <c r="A69" t="str">
        <f>_xll.JChemExcel.Functions.JCSYSStructure("6093A5A821AFDE999189B8E3207747F5")</f>
        <v/>
      </c>
      <c r="B69" t="s">
        <v>336</v>
      </c>
      <c r="C69">
        <v>17</v>
      </c>
      <c r="D69">
        <v>0</v>
      </c>
    </row>
    <row r="70" spans="1:4" ht="112.5" customHeight="1" x14ac:dyDescent="0.25">
      <c r="A70" t="str">
        <f>_xll.JChemExcel.Functions.JCSYSStructure("65963AE149013A5D37E540293032E184")</f>
        <v/>
      </c>
      <c r="B70" t="s">
        <v>337</v>
      </c>
      <c r="C70">
        <v>5</v>
      </c>
      <c r="D70">
        <v>0</v>
      </c>
    </row>
    <row r="71" spans="1:4" ht="112.5" customHeight="1" x14ac:dyDescent="0.25">
      <c r="A71" t="str">
        <f>_xll.JChemExcel.Functions.JCSYSStructure("9CBA08131D8385DF4DE0E1D7B309AA08")</f>
        <v/>
      </c>
      <c r="B71" t="s">
        <v>338</v>
      </c>
      <c r="C71">
        <v>12</v>
      </c>
      <c r="D71">
        <v>0</v>
      </c>
    </row>
    <row r="72" spans="1:4" ht="112.5" customHeight="1" x14ac:dyDescent="0.25">
      <c r="A72" t="str">
        <f>_xll.JChemExcel.Functions.JCSYSStructure("A501E2CE2A2407802BD20BEE7255247D")</f>
        <v/>
      </c>
      <c r="B72" t="s">
        <v>339</v>
      </c>
      <c r="C72" t="s">
        <v>340</v>
      </c>
      <c r="D72">
        <v>0</v>
      </c>
    </row>
    <row r="73" spans="1:4" ht="112.5" customHeight="1" x14ac:dyDescent="0.25">
      <c r="A73" t="str">
        <f>_xll.JChemExcel.Functions.JCSYSStructure("D46F78713C4D108E0EFCA42E53620AF3")</f>
        <v/>
      </c>
      <c r="B73" t="s">
        <v>341</v>
      </c>
      <c r="C73">
        <v>1</v>
      </c>
      <c r="D73">
        <v>0</v>
      </c>
    </row>
    <row r="74" spans="1:4" ht="112.5" customHeight="1" x14ac:dyDescent="0.25">
      <c r="A74" t="str">
        <f>_xll.JChemExcel.Functions.JCSYSStructure("46F0E6769EC953ABF0D977F91B5B4EAA")</f>
        <v/>
      </c>
      <c r="B74" t="s">
        <v>342</v>
      </c>
      <c r="C74">
        <v>11</v>
      </c>
      <c r="D74">
        <v>0</v>
      </c>
    </row>
    <row r="75" spans="1:4" ht="112.5" customHeight="1" x14ac:dyDescent="0.25">
      <c r="A75" t="str">
        <f>_xll.JChemExcel.Functions.JCSYSStructure("6C031439718D06CB2BED2F2B95D875EE")</f>
        <v/>
      </c>
      <c r="B75" t="s">
        <v>343</v>
      </c>
      <c r="C75" t="s">
        <v>344</v>
      </c>
      <c r="D75">
        <v>0</v>
      </c>
    </row>
    <row r="76" spans="1:4" ht="112.5" customHeight="1" x14ac:dyDescent="0.25">
      <c r="A76" t="str">
        <f>_xll.JChemExcel.Functions.JCSYSStructure("5DB19FBEA3312507E1A73E45551D5041")</f>
        <v/>
      </c>
      <c r="B76" t="s">
        <v>345</v>
      </c>
      <c r="C76" t="s">
        <v>274</v>
      </c>
      <c r="D76">
        <v>0</v>
      </c>
    </row>
    <row r="77" spans="1:4" ht="112.5" customHeight="1" x14ac:dyDescent="0.25">
      <c r="A77" t="str">
        <f>_xll.JChemExcel.Functions.JCSYSStructure("518F825B0FB1F2D01FF3EA1AF89959A8")</f>
        <v/>
      </c>
      <c r="B77" t="s">
        <v>346</v>
      </c>
      <c r="C77" t="s">
        <v>347</v>
      </c>
      <c r="D77">
        <v>0</v>
      </c>
    </row>
    <row r="78" spans="1:4" ht="112.5" customHeight="1" x14ac:dyDescent="0.25">
      <c r="A78" t="str">
        <f>_xll.JChemExcel.Functions.JCSYSStructure("4323D0AC824434106F6A06718F36E624")</f>
        <v/>
      </c>
      <c r="B78" t="s">
        <v>348</v>
      </c>
      <c r="C78">
        <v>2</v>
      </c>
      <c r="D78">
        <v>0</v>
      </c>
    </row>
    <row r="79" spans="1:4" ht="112.5" customHeight="1" x14ac:dyDescent="0.25">
      <c r="A79" t="str">
        <f>_xll.JChemExcel.Functions.JCSYSStructure("0E87D70149E304371EFB25850EA26505")</f>
        <v/>
      </c>
      <c r="B79" t="s">
        <v>349</v>
      </c>
      <c r="C79" t="s">
        <v>350</v>
      </c>
      <c r="D79">
        <v>0</v>
      </c>
    </row>
    <row r="80" spans="1:4" ht="112.5" customHeight="1" x14ac:dyDescent="0.25">
      <c r="A80" t="str">
        <f>_xll.JChemExcel.Functions.JCSYSStructure("661857B5317CB8F7440E4FFF15010429")</f>
        <v/>
      </c>
      <c r="B80" t="s">
        <v>351</v>
      </c>
      <c r="C80" t="s">
        <v>352</v>
      </c>
      <c r="D80">
        <v>0</v>
      </c>
    </row>
    <row r="81" spans="1:4" ht="112.5" customHeight="1" x14ac:dyDescent="0.25">
      <c r="A81" t="str">
        <f>_xll.JChemExcel.Functions.JCSYSStructure("9CA28249FFBD821B847CAF0F95ECED9E")</f>
        <v/>
      </c>
      <c r="B81" t="s">
        <v>353</v>
      </c>
      <c r="C81" t="s">
        <v>354</v>
      </c>
      <c r="D81">
        <v>0</v>
      </c>
    </row>
    <row r="82" spans="1:4" ht="112.5" customHeight="1" x14ac:dyDescent="0.25">
      <c r="A82" t="str">
        <f>_xll.JChemExcel.Functions.JCSYSStructure("498254C5D62B9D0EAA6E5CD80FF87AAC")</f>
        <v/>
      </c>
      <c r="B82" t="s">
        <v>355</v>
      </c>
      <c r="C82" t="s">
        <v>356</v>
      </c>
      <c r="D82">
        <v>0</v>
      </c>
    </row>
    <row r="83" spans="1:4" ht="112.5" customHeight="1" x14ac:dyDescent="0.25">
      <c r="A83" t="str">
        <f>_xll.JChemExcel.Functions.JCSYSStructure("F2524F638D4075604EA3175BE2384075")</f>
        <v/>
      </c>
      <c r="B83" t="s">
        <v>357</v>
      </c>
      <c r="C83">
        <v>6</v>
      </c>
      <c r="D83">
        <v>0</v>
      </c>
    </row>
    <row r="84" spans="1:4" ht="112.5" customHeight="1" x14ac:dyDescent="0.25">
      <c r="A84" t="str">
        <f>_xll.JChemExcel.Functions.JCSYSStructure("FCAAD8764C2A6D69EA24CAB6382CC971")</f>
        <v/>
      </c>
      <c r="B84" t="s">
        <v>358</v>
      </c>
      <c r="C84" t="s">
        <v>359</v>
      </c>
      <c r="D84">
        <v>0</v>
      </c>
    </row>
    <row r="85" spans="1:4" ht="112.5" customHeight="1" x14ac:dyDescent="0.25">
      <c r="A85" t="str">
        <f>_xll.JChemExcel.Functions.JCSYSStructure("D6BD18D76A6A6D39282CFAAAED8F41E6")</f>
        <v/>
      </c>
      <c r="B85" t="s">
        <v>360</v>
      </c>
      <c r="C85" t="s">
        <v>361</v>
      </c>
      <c r="D85">
        <v>0</v>
      </c>
    </row>
    <row r="86" spans="1:4" ht="112.5" customHeight="1" x14ac:dyDescent="0.25">
      <c r="A86" t="str">
        <f>_xll.JChemExcel.Functions.JCSYSStructure("95933857851C75E65D3C4AC2120EF49C")</f>
        <v/>
      </c>
      <c r="B86" t="s">
        <v>362</v>
      </c>
      <c r="C86" t="s">
        <v>363</v>
      </c>
      <c r="D86">
        <v>0</v>
      </c>
    </row>
    <row r="87" spans="1:4" ht="112.5" customHeight="1" x14ac:dyDescent="0.25">
      <c r="A87" t="str">
        <f>_xll.JChemExcel.Functions.JCSYSStructure("6A96BFAC057D6B03D07A6A2C93851123")</f>
        <v/>
      </c>
      <c r="B87" t="s">
        <v>364</v>
      </c>
      <c r="C87" t="s">
        <v>323</v>
      </c>
      <c r="D87">
        <v>0</v>
      </c>
    </row>
    <row r="88" spans="1:4" ht="112.5" customHeight="1" x14ac:dyDescent="0.25">
      <c r="A88" t="str">
        <f>_xll.JChemExcel.Functions.JCSYSStructure("3043903678640F5231B6D32356EC69B8")</f>
        <v/>
      </c>
      <c r="B88" t="s">
        <v>365</v>
      </c>
      <c r="C88" t="s">
        <v>366</v>
      </c>
      <c r="D88">
        <v>0</v>
      </c>
    </row>
    <row r="89" spans="1:4" ht="112.5" customHeight="1" x14ac:dyDescent="0.25">
      <c r="A89" t="str">
        <f>_xll.JChemExcel.Functions.JCSYSStructure("CCEE65112F74F8C7DF04B187728DA3F6")</f>
        <v/>
      </c>
      <c r="B89" t="s">
        <v>367</v>
      </c>
      <c r="C89" t="s">
        <v>344</v>
      </c>
      <c r="D89">
        <v>0</v>
      </c>
    </row>
    <row r="90" spans="1:4" ht="112.5" customHeight="1" x14ac:dyDescent="0.25">
      <c r="A90" t="str">
        <f>_xll.JChemExcel.Functions.JCSYSStructure("FD815FEBC8115C54C28A2D49294351AC")</f>
        <v/>
      </c>
      <c r="B90" t="s">
        <v>368</v>
      </c>
      <c r="C90" t="s">
        <v>369</v>
      </c>
      <c r="D90">
        <v>0</v>
      </c>
    </row>
    <row r="91" spans="1:4" ht="112.5" customHeight="1" x14ac:dyDescent="0.25">
      <c r="A91" t="str">
        <f>_xll.JChemExcel.Functions.JCSYSStructure("EF68AD6C6961A97FF6865BB831E361FB")</f>
        <v/>
      </c>
      <c r="B91" t="s">
        <v>370</v>
      </c>
      <c r="C91" t="s">
        <v>371</v>
      </c>
      <c r="D91">
        <v>0</v>
      </c>
    </row>
    <row r="92" spans="1:4" ht="112.5" customHeight="1" x14ac:dyDescent="0.25">
      <c r="A92" t="str">
        <f>_xll.JChemExcel.Functions.JCSYSStructure("7CD3755957056A276A77D2F511B052C4")</f>
        <v/>
      </c>
      <c r="B92" t="s">
        <v>372</v>
      </c>
      <c r="C92" t="s">
        <v>373</v>
      </c>
      <c r="D92">
        <v>0</v>
      </c>
    </row>
    <row r="93" spans="1:4" ht="112.5" customHeight="1" x14ac:dyDescent="0.25">
      <c r="A93" t="str">
        <f>_xll.JChemExcel.Functions.JCSYSStructure("12E390317C669F5CD673F4ED1EF5A3EF")</f>
        <v/>
      </c>
      <c r="B93" t="s">
        <v>374</v>
      </c>
      <c r="C93" t="s">
        <v>375</v>
      </c>
      <c r="D93">
        <v>0</v>
      </c>
    </row>
    <row r="94" spans="1:4" ht="112.5" customHeight="1" x14ac:dyDescent="0.25">
      <c r="A94" t="str">
        <f>_xll.JChemExcel.Functions.JCSYSStructure("24363ED7BF64DEE4D8ABF687E3070466")</f>
        <v/>
      </c>
      <c r="B94" t="s">
        <v>376</v>
      </c>
      <c r="C94" t="s">
        <v>377</v>
      </c>
      <c r="D94">
        <v>0</v>
      </c>
    </row>
    <row r="95" spans="1:4" ht="112.5" customHeight="1" x14ac:dyDescent="0.25">
      <c r="A95" t="str">
        <f>_xll.JChemExcel.Functions.JCSYSStructure("1EE011684D850E2642617A889F4BDB4A")</f>
        <v/>
      </c>
      <c r="B95" t="s">
        <v>378</v>
      </c>
      <c r="C95" t="s">
        <v>379</v>
      </c>
      <c r="D95">
        <v>0</v>
      </c>
    </row>
    <row r="96" spans="1:4" ht="112.5" customHeight="1" x14ac:dyDescent="0.25">
      <c r="A96" t="str">
        <f>_xll.JChemExcel.Functions.JCSYSStructure("25F3488F09C2E236CAB98D69FC36DAB3")</f>
        <v/>
      </c>
      <c r="B96" t="s">
        <v>380</v>
      </c>
      <c r="C96" t="s">
        <v>381</v>
      </c>
      <c r="D96">
        <v>0</v>
      </c>
    </row>
    <row r="97" spans="1:4" ht="112.5" customHeight="1" x14ac:dyDescent="0.25">
      <c r="A97" t="str">
        <f>_xll.JChemExcel.Functions.JCSYSStructure("D7A73934736595D96DB025268C703B0A")</f>
        <v/>
      </c>
      <c r="B97" t="s">
        <v>382</v>
      </c>
      <c r="C97" t="s">
        <v>383</v>
      </c>
      <c r="D97">
        <v>0</v>
      </c>
    </row>
    <row r="98" spans="1:4" ht="112.5" customHeight="1" x14ac:dyDescent="0.25">
      <c r="A98" t="str">
        <f>_xll.JChemExcel.Functions.JCSYSStructure("2B846FF7B7B3DD027689246E128D5ED0")</f>
        <v/>
      </c>
      <c r="B98" t="s">
        <v>384</v>
      </c>
      <c r="C98">
        <v>10</v>
      </c>
      <c r="D98">
        <v>0</v>
      </c>
    </row>
    <row r="99" spans="1:4" ht="112.5" customHeight="1" x14ac:dyDescent="0.25">
      <c r="A99" t="str">
        <f>_xll.JChemExcel.Functions.JCSYSStructure("C7BBDFE06F698D9BFCE59119BFDE10E7")</f>
        <v/>
      </c>
      <c r="B99" t="s">
        <v>385</v>
      </c>
      <c r="C99" t="s">
        <v>386</v>
      </c>
      <c r="D99">
        <v>0</v>
      </c>
    </row>
    <row r="100" spans="1:4" ht="112.5" customHeight="1" x14ac:dyDescent="0.25">
      <c r="A100" t="str">
        <f>_xll.JChemExcel.Functions.JCSYSStructure("A8FC72ADE4281C43912AADF0844A2693")</f>
        <v/>
      </c>
      <c r="B100" t="s">
        <v>387</v>
      </c>
      <c r="C100" t="s">
        <v>388</v>
      </c>
      <c r="D100">
        <v>0</v>
      </c>
    </row>
    <row r="101" spans="1:4" ht="112.5" customHeight="1" x14ac:dyDescent="0.25">
      <c r="A101" t="str">
        <f>_xll.JChemExcel.Functions.JCSYSStructure("61E4B4AD168BCACE4B61E3D101E0E25B")</f>
        <v/>
      </c>
      <c r="B101" t="s">
        <v>389</v>
      </c>
      <c r="C101" t="s">
        <v>390</v>
      </c>
      <c r="D101">
        <v>0</v>
      </c>
    </row>
    <row r="102" spans="1:4" ht="112.5" customHeight="1" x14ac:dyDescent="0.25">
      <c r="A102" t="str">
        <f>_xll.JChemExcel.Functions.JCSYSStructure("2C9BC81C2C528E677C9F6B86A39D6725")</f>
        <v/>
      </c>
      <c r="B102" t="s">
        <v>391</v>
      </c>
      <c r="C102">
        <v>2</v>
      </c>
      <c r="D102">
        <v>0</v>
      </c>
    </row>
    <row r="103" spans="1:4" ht="112.5" customHeight="1" x14ac:dyDescent="0.25">
      <c r="A103" t="str">
        <f>_xll.JChemExcel.Functions.JCSYSStructure("34A5BF64A89A82EE1BDE075D9262C97C")</f>
        <v/>
      </c>
      <c r="B103" t="s">
        <v>392</v>
      </c>
      <c r="C103">
        <v>4</v>
      </c>
      <c r="D103">
        <v>0</v>
      </c>
    </row>
    <row r="104" spans="1:4" ht="112.5" customHeight="1" x14ac:dyDescent="0.25">
      <c r="A104" t="str">
        <f>_xll.JChemExcel.Functions.JCSYSStructure("0DC1A8EFE299ABC82AF01F1135BA63FD")</f>
        <v/>
      </c>
      <c r="B104" t="s">
        <v>393</v>
      </c>
      <c r="C104">
        <v>12</v>
      </c>
      <c r="D104">
        <v>0</v>
      </c>
    </row>
    <row r="105" spans="1:4" ht="112.5" customHeight="1" x14ac:dyDescent="0.25">
      <c r="A105" t="str">
        <f>_xll.JChemExcel.Functions.JCSYSStructure("ADAFC1CFA3563BE10C47A613170E6F36")</f>
        <v/>
      </c>
      <c r="B105" t="s">
        <v>394</v>
      </c>
      <c r="C105">
        <v>15</v>
      </c>
      <c r="D105">
        <v>0</v>
      </c>
    </row>
    <row r="106" spans="1:4" ht="112.5" customHeight="1" x14ac:dyDescent="0.25">
      <c r="A106" t="str">
        <f>_xll.JChemExcel.Functions.JCSYSStructure("2703FDB4D3B1D5F253F1E43E2831D11F")</f>
        <v/>
      </c>
      <c r="B106" t="s">
        <v>395</v>
      </c>
      <c r="C106">
        <v>13</v>
      </c>
      <c r="D106">
        <v>0</v>
      </c>
    </row>
    <row r="107" spans="1:4" x14ac:dyDescent="0.25">
      <c r="A107" t="str">
        <f>_xll.JChemExcel.Functions.JCSYSStructure("D390625834CAEE57DB28478695937902")</f>
        <v/>
      </c>
      <c r="B107" t="s">
        <v>455</v>
      </c>
      <c r="C107" t="s">
        <v>456</v>
      </c>
      <c r="D107">
        <v>1</v>
      </c>
    </row>
    <row r="108" spans="1:4" x14ac:dyDescent="0.25">
      <c r="A108" t="str">
        <f>_xll.JChemExcel.Functions.JCSYSStructure("F1AB5DF51153E63D7E1C1F279C72AB51")</f>
        <v/>
      </c>
      <c r="B108" t="s">
        <v>457</v>
      </c>
      <c r="C108" t="s">
        <v>458</v>
      </c>
      <c r="D108">
        <v>1</v>
      </c>
    </row>
    <row r="109" spans="1:4" x14ac:dyDescent="0.25">
      <c r="A109" t="str">
        <f>_xll.JChemExcel.Functions.JCSYSStructure("1D536003237F752D8F82899547572EDE")</f>
        <v/>
      </c>
      <c r="B109" t="s">
        <v>459</v>
      </c>
      <c r="C109" t="s">
        <v>460</v>
      </c>
      <c r="D109">
        <v>1</v>
      </c>
    </row>
    <row r="110" spans="1:4" x14ac:dyDescent="0.25">
      <c r="A110" t="str">
        <f>_xll.JChemExcel.Functions.JCSYSStructure("6007D95CB2B0E175E313F115755D1B32")</f>
        <v/>
      </c>
      <c r="B110" t="s">
        <v>461</v>
      </c>
      <c r="C110" t="s">
        <v>462</v>
      </c>
      <c r="D110">
        <v>1</v>
      </c>
    </row>
    <row r="111" spans="1:4" x14ac:dyDescent="0.25">
      <c r="A111" t="str">
        <f>_xll.JChemExcel.Functions.JCSYSStructure("8F92F3A8D857F124D4386CEB6F935371")</f>
        <v/>
      </c>
      <c r="B111" t="s">
        <v>463</v>
      </c>
      <c r="C111">
        <v>5</v>
      </c>
      <c r="D111">
        <v>1</v>
      </c>
    </row>
    <row r="112" spans="1:4" x14ac:dyDescent="0.25">
      <c r="A112" t="str">
        <f>_xll.JChemExcel.Functions.JCSYSStructure("DB7A9654A99D9918F40878878B9EE8E1")</f>
        <v/>
      </c>
      <c r="B112" t="s">
        <v>464</v>
      </c>
      <c r="C112">
        <v>9</v>
      </c>
      <c r="D112">
        <v>1</v>
      </c>
    </row>
    <row r="113" spans="1:4" x14ac:dyDescent="0.25">
      <c r="A113" t="str">
        <f>_xll.JChemExcel.Functions.JCSYSStructure("67A5677048DF1803DA35919B7AB4BA84")</f>
        <v/>
      </c>
      <c r="B113" t="s">
        <v>465</v>
      </c>
      <c r="C113" t="s">
        <v>466</v>
      </c>
      <c r="D113">
        <v>1</v>
      </c>
    </row>
    <row r="114" spans="1:4" x14ac:dyDescent="0.25">
      <c r="A114" t="str">
        <f>_xll.JChemExcel.Functions.JCSYSStructure("B7B56577D7355FCAF4481D00362C0812")</f>
        <v/>
      </c>
      <c r="B114" t="s">
        <v>467</v>
      </c>
      <c r="C114" t="s">
        <v>468</v>
      </c>
      <c r="D114">
        <v>1</v>
      </c>
    </row>
    <row r="115" spans="1:4" x14ac:dyDescent="0.25">
      <c r="A115" t="str">
        <f>_xll.JChemExcel.Functions.JCSYSStructure("4EA26D56879ADEC67C96E649A99E8501")</f>
        <v/>
      </c>
      <c r="B115" t="s">
        <v>469</v>
      </c>
      <c r="C115" t="s">
        <v>470</v>
      </c>
      <c r="D115">
        <v>1</v>
      </c>
    </row>
    <row r="116" spans="1:4" x14ac:dyDescent="0.25">
      <c r="A116" t="str">
        <f>_xll.JChemExcel.Functions.JCSYSStructure("05B43F903E8A2B4071B67423E03470F4")</f>
        <v/>
      </c>
      <c r="B116" t="s">
        <v>471</v>
      </c>
      <c r="C116">
        <v>8</v>
      </c>
      <c r="D116">
        <v>0</v>
      </c>
    </row>
    <row r="117" spans="1:4" x14ac:dyDescent="0.25">
      <c r="A117" t="str">
        <f>_xll.JChemExcel.Functions.JCSYSStructure("1A9848D806DC4917C1B529EFFF0778A4")</f>
        <v/>
      </c>
      <c r="B117" t="s">
        <v>472</v>
      </c>
      <c r="C117" t="s">
        <v>301</v>
      </c>
      <c r="D117">
        <v>0</v>
      </c>
    </row>
    <row r="118" spans="1:4" x14ac:dyDescent="0.25">
      <c r="A118" t="str">
        <f>_xll.JChemExcel.Functions.JCSYSStructure("5ABC4982C7B6AD087037C1B76B2CA2A1")</f>
        <v/>
      </c>
      <c r="B118" t="s">
        <v>473</v>
      </c>
      <c r="C118" t="s">
        <v>474</v>
      </c>
      <c r="D118">
        <v>0</v>
      </c>
    </row>
    <row r="119" spans="1:4" x14ac:dyDescent="0.25">
      <c r="A119" t="str">
        <f>_xll.JChemExcel.Functions.JCSYSStructure("5B34D8F37D5EB116B879CDBDFA37A624")</f>
        <v/>
      </c>
      <c r="B119" t="s">
        <v>475</v>
      </c>
      <c r="C119" t="s">
        <v>476</v>
      </c>
      <c r="D119">
        <v>0</v>
      </c>
    </row>
    <row r="120" spans="1:4" x14ac:dyDescent="0.25">
      <c r="A120" t="str">
        <f>_xll.JChemExcel.Functions.JCSYSStructure("37B7C1A3ED347EE39868A24CF6A6EF59")</f>
        <v/>
      </c>
      <c r="B120" t="s">
        <v>477</v>
      </c>
      <c r="C120" t="s">
        <v>478</v>
      </c>
      <c r="D120">
        <v>0</v>
      </c>
    </row>
    <row r="121" spans="1:4" x14ac:dyDescent="0.25">
      <c r="A121" t="str">
        <f>_xll.JChemExcel.Functions.JCSYSStructure("4339FBDE6C9AD2AC28AE1C1033786A5E")</f>
        <v/>
      </c>
      <c r="B121" t="s">
        <v>479</v>
      </c>
      <c r="C121" t="s">
        <v>246</v>
      </c>
      <c r="D121">
        <v>0</v>
      </c>
    </row>
    <row r="122" spans="1:4" x14ac:dyDescent="0.25">
      <c r="A122" t="str">
        <f>_xll.JChemExcel.Functions.JCSYSStructure("02126BC8D80AB75115AF4BCB4F666C9D")</f>
        <v/>
      </c>
      <c r="B122" t="s">
        <v>480</v>
      </c>
      <c r="C122" t="s">
        <v>379</v>
      </c>
      <c r="D122">
        <v>0</v>
      </c>
    </row>
    <row r="123" spans="1:4" x14ac:dyDescent="0.25">
      <c r="A123" t="str">
        <f>_xll.JChemExcel.Functions.JCSYSStructure("513C0325142EBA9591624C5E22E0FFB4")</f>
        <v/>
      </c>
      <c r="B123" t="s">
        <v>481</v>
      </c>
      <c r="C123" t="s">
        <v>482</v>
      </c>
      <c r="D123">
        <v>0</v>
      </c>
    </row>
    <row r="124" spans="1:4" x14ac:dyDescent="0.25">
      <c r="A124" t="str">
        <f>_xll.JChemExcel.Functions.JCSYSStructure("89D7B5F9E9A605DE412276550FBF2C88")</f>
        <v/>
      </c>
      <c r="B124" t="s">
        <v>483</v>
      </c>
      <c r="C124" t="s">
        <v>280</v>
      </c>
      <c r="D124">
        <v>0</v>
      </c>
    </row>
    <row r="125" spans="1:4" x14ac:dyDescent="0.25">
      <c r="A125" t="str">
        <f>_xll.JChemExcel.Functions.JCSYSStructure("755967057688BA85FDF73E3A4799FF1C")</f>
        <v/>
      </c>
      <c r="B125" t="s">
        <v>484</v>
      </c>
      <c r="C125">
        <v>13</v>
      </c>
      <c r="D125">
        <v>0</v>
      </c>
    </row>
    <row r="126" spans="1:4" x14ac:dyDescent="0.25">
      <c r="A126" t="str">
        <f>_xll.JChemExcel.Functions.JCSYSStructure("73E2FFC347FDE5991D504B5C97FDAD00")</f>
        <v/>
      </c>
      <c r="B126" t="s">
        <v>485</v>
      </c>
      <c r="C126">
        <v>6</v>
      </c>
      <c r="D126">
        <v>0</v>
      </c>
    </row>
    <row r="127" spans="1:4" x14ac:dyDescent="0.25">
      <c r="A127" t="str">
        <f>_xll.JChemExcel.Functions.JCSYSStructure("FE798C81C9EE0C81807CAABFED6BFCFB")</f>
        <v/>
      </c>
      <c r="B127" t="s">
        <v>486</v>
      </c>
      <c r="C127">
        <v>7</v>
      </c>
      <c r="D127">
        <v>0</v>
      </c>
    </row>
    <row r="128" spans="1:4" x14ac:dyDescent="0.25">
      <c r="A128" t="str">
        <f>_xll.JChemExcel.Functions.JCSYSStructure("8EC09FBF3226A791D4C67469DE98A1D2")</f>
        <v/>
      </c>
      <c r="B128" t="s">
        <v>487</v>
      </c>
      <c r="C128" t="s">
        <v>488</v>
      </c>
      <c r="D128">
        <v>0</v>
      </c>
    </row>
    <row r="129" spans="1:4" x14ac:dyDescent="0.25">
      <c r="A129" t="str">
        <f>_xll.JChemExcel.Functions.JCSYSStructure("12C0F8513D4FEDA89949F2F2C187BCC5")</f>
        <v/>
      </c>
      <c r="B129" t="s">
        <v>489</v>
      </c>
      <c r="C129" t="s">
        <v>234</v>
      </c>
      <c r="D129">
        <v>0</v>
      </c>
    </row>
    <row r="130" spans="1:4" x14ac:dyDescent="0.25">
      <c r="A130" t="str">
        <f>_xll.JChemExcel.Functions.JCSYSStructure("0A06BB2B242DFE711BB95DF52A2CDE6B")</f>
        <v/>
      </c>
      <c r="B130" t="s">
        <v>490</v>
      </c>
      <c r="C130" t="s">
        <v>491</v>
      </c>
      <c r="D130">
        <v>0</v>
      </c>
    </row>
    <row r="131" spans="1:4" x14ac:dyDescent="0.25">
      <c r="A131" t="str">
        <f>_xll.JChemExcel.Functions.JCSYSStructure("09139743B6DEBDE6841B3CE55FCAD6F8")</f>
        <v/>
      </c>
      <c r="B131" t="s">
        <v>492</v>
      </c>
      <c r="C131" t="s">
        <v>493</v>
      </c>
      <c r="D131">
        <v>0</v>
      </c>
    </row>
    <row r="132" spans="1:4" x14ac:dyDescent="0.25">
      <c r="A132" t="str">
        <f>_xll.JChemExcel.Functions.JCSYSStructure("FFC905949ACF268FE90098806EDC563E")</f>
        <v/>
      </c>
      <c r="B132" t="s">
        <v>494</v>
      </c>
      <c r="C132">
        <v>14</v>
      </c>
      <c r="D13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4" workbookViewId="0">
      <selection activeCell="A2" sqref="A2:D27"/>
    </sheetView>
  </sheetViews>
  <sheetFormatPr defaultRowHeight="15" x14ac:dyDescent="0.25"/>
  <cols>
    <col min="1" max="1" width="30" customWidth="1"/>
  </cols>
  <sheetData>
    <row r="1" spans="1:5" x14ac:dyDescent="0.25">
      <c r="A1" s="3" t="s">
        <v>396</v>
      </c>
      <c r="B1" s="3" t="s">
        <v>397</v>
      </c>
      <c r="C1" s="3" t="s">
        <v>398</v>
      </c>
      <c r="D1" s="3" t="s">
        <v>399</v>
      </c>
      <c r="E1" s="3" t="s">
        <v>400</v>
      </c>
    </row>
    <row r="2" spans="1:5" ht="112.5" customHeight="1" x14ac:dyDescent="0.25">
      <c r="A2" t="str">
        <f>_xll.JChemExcel.Functions.JCSYSStructure("D390625834CAEE57DB28478695937902")</f>
        <v/>
      </c>
      <c r="B2" t="s">
        <v>455</v>
      </c>
      <c r="C2" t="s">
        <v>456</v>
      </c>
      <c r="D2">
        <v>1</v>
      </c>
      <c r="E2" s="2" t="s">
        <v>219</v>
      </c>
    </row>
    <row r="3" spans="1:5" ht="112.5" customHeight="1" x14ac:dyDescent="0.25">
      <c r="A3" t="str">
        <f>_xll.JChemExcel.Functions.JCSYSStructure("F1AB5DF51153E63D7E1C1F279C72AB51")</f>
        <v/>
      </c>
      <c r="B3" t="s">
        <v>457</v>
      </c>
      <c r="C3" t="s">
        <v>458</v>
      </c>
      <c r="D3">
        <v>1</v>
      </c>
      <c r="E3" s="2" t="s">
        <v>219</v>
      </c>
    </row>
    <row r="4" spans="1:5" ht="112.5" customHeight="1" x14ac:dyDescent="0.25">
      <c r="A4" t="str">
        <f>_xll.JChemExcel.Functions.JCSYSStructure("1D536003237F752D8F82899547572EDE")</f>
        <v/>
      </c>
      <c r="B4" t="s">
        <v>459</v>
      </c>
      <c r="C4" t="s">
        <v>460</v>
      </c>
      <c r="D4">
        <v>1</v>
      </c>
      <c r="E4" s="2" t="s">
        <v>219</v>
      </c>
    </row>
    <row r="5" spans="1:5" ht="112.5" customHeight="1" x14ac:dyDescent="0.25">
      <c r="A5" t="str">
        <f>_xll.JChemExcel.Functions.JCSYSStructure("6007D95CB2B0E175E313F115755D1B32")</f>
        <v/>
      </c>
      <c r="B5" t="s">
        <v>461</v>
      </c>
      <c r="C5" t="s">
        <v>462</v>
      </c>
      <c r="D5">
        <v>1</v>
      </c>
      <c r="E5" s="2" t="s">
        <v>219</v>
      </c>
    </row>
    <row r="6" spans="1:5" ht="112.5" customHeight="1" x14ac:dyDescent="0.25">
      <c r="A6" t="str">
        <f>_xll.JChemExcel.Functions.JCSYSStructure("8F92F3A8D857F124D4386CEB6F935371")</f>
        <v/>
      </c>
      <c r="B6" t="s">
        <v>463</v>
      </c>
      <c r="C6">
        <v>5</v>
      </c>
      <c r="D6">
        <v>1</v>
      </c>
      <c r="E6" s="2" t="s">
        <v>219</v>
      </c>
    </row>
    <row r="7" spans="1:5" ht="112.5" customHeight="1" x14ac:dyDescent="0.25">
      <c r="A7" t="str">
        <f>_xll.JChemExcel.Functions.JCSYSStructure("DB7A9654A99D9918F40878878B9EE8E1")</f>
        <v/>
      </c>
      <c r="B7" t="s">
        <v>464</v>
      </c>
      <c r="C7">
        <v>9</v>
      </c>
      <c r="D7">
        <v>1</v>
      </c>
      <c r="E7" s="2" t="s">
        <v>219</v>
      </c>
    </row>
    <row r="8" spans="1:5" ht="112.5" customHeight="1" x14ac:dyDescent="0.25">
      <c r="A8" t="str">
        <f>_xll.JChemExcel.Functions.JCSYSStructure("67A5677048DF1803DA35919B7AB4BA84")</f>
        <v/>
      </c>
      <c r="B8" t="s">
        <v>465</v>
      </c>
      <c r="C8" t="s">
        <v>466</v>
      </c>
      <c r="D8">
        <v>1</v>
      </c>
      <c r="E8" s="2" t="s">
        <v>219</v>
      </c>
    </row>
    <row r="9" spans="1:5" ht="112.5" customHeight="1" x14ac:dyDescent="0.25">
      <c r="A9" t="str">
        <f>_xll.JChemExcel.Functions.JCSYSStructure("B7B56577D7355FCAF4481D00362C0812")</f>
        <v/>
      </c>
      <c r="B9" t="s">
        <v>467</v>
      </c>
      <c r="C9" t="s">
        <v>468</v>
      </c>
      <c r="D9">
        <v>1</v>
      </c>
      <c r="E9" s="2" t="s">
        <v>219</v>
      </c>
    </row>
    <row r="10" spans="1:5" ht="112.5" customHeight="1" x14ac:dyDescent="0.25">
      <c r="A10" t="str">
        <f>_xll.JChemExcel.Functions.JCSYSStructure("4EA26D56879ADEC67C96E649A99E8501")</f>
        <v/>
      </c>
      <c r="B10" t="s">
        <v>469</v>
      </c>
      <c r="C10" t="s">
        <v>470</v>
      </c>
      <c r="D10">
        <v>1</v>
      </c>
      <c r="E10" s="2" t="s">
        <v>219</v>
      </c>
    </row>
    <row r="11" spans="1:5" ht="112.5" customHeight="1" x14ac:dyDescent="0.25">
      <c r="A11" t="str">
        <f>_xll.JChemExcel.Functions.JCSYSStructure("05B43F903E8A2B4071B67423E03470F4")</f>
        <v/>
      </c>
      <c r="B11" t="s">
        <v>471</v>
      </c>
      <c r="C11">
        <v>8</v>
      </c>
      <c r="D11">
        <v>0</v>
      </c>
      <c r="E11" s="2" t="s">
        <v>219</v>
      </c>
    </row>
    <row r="12" spans="1:5" ht="112.5" customHeight="1" x14ac:dyDescent="0.25">
      <c r="A12" t="str">
        <f>_xll.JChemExcel.Functions.JCSYSStructure("1A9848D806DC4917C1B529EFFF0778A4")</f>
        <v/>
      </c>
      <c r="B12" t="s">
        <v>472</v>
      </c>
      <c r="C12" t="s">
        <v>301</v>
      </c>
      <c r="D12">
        <v>0</v>
      </c>
      <c r="E12" s="2" t="s">
        <v>219</v>
      </c>
    </row>
    <row r="13" spans="1:5" ht="112.5" customHeight="1" x14ac:dyDescent="0.25">
      <c r="A13" t="str">
        <f>_xll.JChemExcel.Functions.JCSYSStructure("5ABC4982C7B6AD087037C1B76B2CA2A1")</f>
        <v/>
      </c>
      <c r="B13" t="s">
        <v>473</v>
      </c>
      <c r="C13" t="s">
        <v>474</v>
      </c>
      <c r="D13">
        <v>0</v>
      </c>
      <c r="E13" s="2" t="s">
        <v>219</v>
      </c>
    </row>
    <row r="14" spans="1:5" ht="112.5" customHeight="1" x14ac:dyDescent="0.25">
      <c r="A14" t="str">
        <f>_xll.JChemExcel.Functions.JCSYSStructure("5B34D8F37D5EB116B879CDBDFA37A624")</f>
        <v/>
      </c>
      <c r="B14" t="s">
        <v>475</v>
      </c>
      <c r="C14" t="s">
        <v>476</v>
      </c>
      <c r="D14">
        <v>0</v>
      </c>
      <c r="E14" s="2" t="s">
        <v>219</v>
      </c>
    </row>
    <row r="15" spans="1:5" ht="112.5" customHeight="1" x14ac:dyDescent="0.25">
      <c r="A15" t="str">
        <f>_xll.JChemExcel.Functions.JCSYSStructure("37B7C1A3ED347EE39868A24CF6A6EF59")</f>
        <v/>
      </c>
      <c r="B15" t="s">
        <v>477</v>
      </c>
      <c r="C15" t="s">
        <v>478</v>
      </c>
      <c r="D15">
        <v>0</v>
      </c>
      <c r="E15" s="2" t="s">
        <v>219</v>
      </c>
    </row>
    <row r="16" spans="1:5" ht="112.5" customHeight="1" x14ac:dyDescent="0.25">
      <c r="A16" t="str">
        <f>_xll.JChemExcel.Functions.JCSYSStructure("4339FBDE6C9AD2AC28AE1C1033786A5E")</f>
        <v/>
      </c>
      <c r="B16" t="s">
        <v>479</v>
      </c>
      <c r="C16" t="s">
        <v>246</v>
      </c>
      <c r="D16">
        <v>0</v>
      </c>
      <c r="E16" s="2" t="s">
        <v>219</v>
      </c>
    </row>
    <row r="17" spans="1:5" ht="112.5" customHeight="1" x14ac:dyDescent="0.25">
      <c r="A17" t="str">
        <f>_xll.JChemExcel.Functions.JCSYSStructure("02126BC8D80AB75115AF4BCB4F666C9D")</f>
        <v/>
      </c>
      <c r="B17" t="s">
        <v>480</v>
      </c>
      <c r="C17" t="s">
        <v>379</v>
      </c>
      <c r="D17">
        <v>0</v>
      </c>
      <c r="E17" s="2" t="s">
        <v>219</v>
      </c>
    </row>
    <row r="18" spans="1:5" ht="112.5" customHeight="1" x14ac:dyDescent="0.25">
      <c r="A18" t="str">
        <f>_xll.JChemExcel.Functions.JCSYSStructure("513C0325142EBA9591624C5E22E0FFB4")</f>
        <v/>
      </c>
      <c r="B18" t="s">
        <v>481</v>
      </c>
      <c r="C18" t="s">
        <v>482</v>
      </c>
      <c r="D18">
        <v>0</v>
      </c>
      <c r="E18" s="2" t="s">
        <v>219</v>
      </c>
    </row>
    <row r="19" spans="1:5" ht="112.5" customHeight="1" x14ac:dyDescent="0.25">
      <c r="A19" t="str">
        <f>_xll.JChemExcel.Functions.JCSYSStructure("89D7B5F9E9A605DE412276550FBF2C88")</f>
        <v/>
      </c>
      <c r="B19" t="s">
        <v>483</v>
      </c>
      <c r="C19" t="s">
        <v>280</v>
      </c>
      <c r="D19">
        <v>0</v>
      </c>
      <c r="E19" s="2" t="s">
        <v>219</v>
      </c>
    </row>
    <row r="20" spans="1:5" ht="112.5" customHeight="1" x14ac:dyDescent="0.25">
      <c r="A20" t="str">
        <f>_xll.JChemExcel.Functions.JCSYSStructure("755967057688BA85FDF73E3A4799FF1C")</f>
        <v/>
      </c>
      <c r="B20" t="s">
        <v>484</v>
      </c>
      <c r="C20">
        <v>13</v>
      </c>
      <c r="D20">
        <v>0</v>
      </c>
      <c r="E20" s="2" t="s">
        <v>219</v>
      </c>
    </row>
    <row r="21" spans="1:5" ht="112.5" customHeight="1" x14ac:dyDescent="0.25">
      <c r="A21" t="str">
        <f>_xll.JChemExcel.Functions.JCSYSStructure("73E2FFC347FDE5991D504B5C97FDAD00")</f>
        <v/>
      </c>
      <c r="B21" t="s">
        <v>485</v>
      </c>
      <c r="C21">
        <v>6</v>
      </c>
      <c r="D21">
        <v>0</v>
      </c>
      <c r="E21" s="2" t="s">
        <v>219</v>
      </c>
    </row>
    <row r="22" spans="1:5" ht="112.5" customHeight="1" x14ac:dyDescent="0.25">
      <c r="A22" t="str">
        <f>_xll.JChemExcel.Functions.JCSYSStructure("FE798C81C9EE0C81807CAABFED6BFCFB")</f>
        <v/>
      </c>
      <c r="B22" t="s">
        <v>486</v>
      </c>
      <c r="C22">
        <v>7</v>
      </c>
      <c r="D22">
        <v>0</v>
      </c>
      <c r="E22" s="2" t="s">
        <v>219</v>
      </c>
    </row>
    <row r="23" spans="1:5" ht="112.5" customHeight="1" x14ac:dyDescent="0.25">
      <c r="A23" t="str">
        <f>_xll.JChemExcel.Functions.JCSYSStructure("8EC09FBF3226A791D4C67469DE98A1D2")</f>
        <v/>
      </c>
      <c r="B23" t="s">
        <v>487</v>
      </c>
      <c r="C23" t="s">
        <v>488</v>
      </c>
      <c r="D23">
        <v>0</v>
      </c>
      <c r="E23" s="2" t="s">
        <v>219</v>
      </c>
    </row>
    <row r="24" spans="1:5" ht="112.5" customHeight="1" x14ac:dyDescent="0.25">
      <c r="A24" t="str">
        <f>_xll.JChemExcel.Functions.JCSYSStructure("12C0F8513D4FEDA89949F2F2C187BCC5")</f>
        <v/>
      </c>
      <c r="B24" t="s">
        <v>489</v>
      </c>
      <c r="C24" t="s">
        <v>234</v>
      </c>
      <c r="D24">
        <v>0</v>
      </c>
      <c r="E24" s="2" t="s">
        <v>219</v>
      </c>
    </row>
    <row r="25" spans="1:5" ht="112.5" customHeight="1" x14ac:dyDescent="0.25">
      <c r="A25" t="str">
        <f>_xll.JChemExcel.Functions.JCSYSStructure("0A06BB2B242DFE711BB95DF52A2CDE6B")</f>
        <v/>
      </c>
      <c r="B25" t="s">
        <v>490</v>
      </c>
      <c r="C25" t="s">
        <v>491</v>
      </c>
      <c r="D25">
        <v>0</v>
      </c>
      <c r="E25" s="2" t="s">
        <v>219</v>
      </c>
    </row>
    <row r="26" spans="1:5" ht="112.5" customHeight="1" x14ac:dyDescent="0.25">
      <c r="A26" t="str">
        <f>_xll.JChemExcel.Functions.JCSYSStructure("09139743B6DEBDE6841B3CE55FCAD6F8")</f>
        <v/>
      </c>
      <c r="B26" t="s">
        <v>492</v>
      </c>
      <c r="C26" t="s">
        <v>493</v>
      </c>
      <c r="D26">
        <v>0</v>
      </c>
      <c r="E26" s="2" t="s">
        <v>219</v>
      </c>
    </row>
    <row r="27" spans="1:5" ht="112.5" customHeight="1" x14ac:dyDescent="0.25">
      <c r="A27" t="str">
        <f>_xll.JChemExcel.Functions.JCSYSStructure("FFC905949ACF268FE90098806EDC563E")</f>
        <v/>
      </c>
      <c r="B27" t="s">
        <v>494</v>
      </c>
      <c r="C27">
        <v>14</v>
      </c>
      <c r="D27">
        <v>0</v>
      </c>
      <c r="E27" s="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__JChemStructureSheet</vt:lpstr>
      <vt:lpstr>HDAC6_ws</vt:lpstr>
      <vt:lpstr>HDAC6_ts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2022-08-07T15:35:57Z</dcterms:created>
  <dcterms:modified xsi:type="dcterms:W3CDTF">2022-08-07T15:40:17Z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52bf1b82-5687-414d-977c-02ccb0fd41a8</vt:lpwstr>
  </property>
  <property fmtid="{D5CDD505-2E9C-101B-9397-08002B2CF9AE}" pid="3" name="JChemExcelVersion">
    <vt:lpwstr>5.4.1</vt:lpwstr>
  </property>
</Properties>
</file>