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t 2026" sheetId="1" r:id="rId1"/>
    <sheet name="Sept 2026" sheetId="2" r:id="rId2"/>
    <sheet name="Aug 2026 " sheetId="3" r:id="rId3"/>
    <sheet name="July 2026" sheetId="4" r:id="rId4"/>
    <sheet name="June 2026" sheetId="5" r:id="rId5"/>
    <sheet name="MAY 2026" sheetId="6" r:id="rId6"/>
    <sheet name="APR 2026" sheetId="7" r:id="rId7"/>
    <sheet name="MAR 2026" sheetId="8" r:id="rId8"/>
    <sheet name="FEB 2026" sheetId="9" r:id="rId9"/>
    <sheet name="Jan 2026" sheetId="10" r:id="rId10"/>
    <sheet name="December 2025" sheetId="11" r:id="rId11"/>
    <sheet name="November 2025" sheetId="12" r:id="rId12"/>
    <sheet name="October 2025" sheetId="13" r:id="rId13"/>
    <sheet name="Master Database" sheetId="14" r:id="rId14"/>
    <sheet name="120 ind list " sheetId="15" r:id="rId15" state="hidden"/>
  </sheets>
  <definedNames>
    <definedName name="_xlnm._FilterDatabase" localSheetId="14" hidden="1">'120 ind list '!B1:G121</definedName>
    <definedName name="_xlnm._FilterDatabase" localSheetId="6" hidden="1">'APR 2026'!A1:O202</definedName>
    <definedName name="_xlnm._FilterDatabase" localSheetId="2" hidden="1">'Aug 2026 '!$A$1:$O$1</definedName>
    <definedName name="_xlnm._FilterDatabase" localSheetId="8" hidden="1">'FEB 2026'!A1:O202</definedName>
    <definedName name="_xlnm._FilterDatabase" localSheetId="3" hidden="1">'July 2026'!A1:O202</definedName>
    <definedName name="_xlnm._FilterDatabase" localSheetId="4" hidden="1">'June 2026'!A1:O202</definedName>
    <definedName name="_xlnm._FilterDatabase" localSheetId="7" hidden="1">'MAR 2026'!A1:O202</definedName>
    <definedName name="_xlnm._FilterDatabase" localSheetId="13" hidden="1">'Master Database'!A1:AF202</definedName>
    <definedName name="_xlnm._FilterDatabase" localSheetId="5" hidden="1">'MAY 2026'!A1:O202</definedName>
    <definedName name="_xlnm._FilterDatabase" localSheetId="0" hidden="1">'Oct 2026'!A1:O202</definedName>
    <definedName name="_xlnm._FilterDatabase" localSheetId="12" hidden="1">'October 2025'!#REF!</definedName>
    <definedName name="_xlnm._FilterDatabase" localSheetId="1" hidden="1">'Sept 2026'!A1:O202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;[Red]0"/>
    <numFmt numFmtId="165" formatCode="\10\200\3\1\4000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</row>
  </sheetData>
  <autoFilter ref="A1:O202"/>
  <pageMargins left="0.7" right="0.7" top="0.75" bottom="0.75" header="0.3" footer="0.3"/>
  <ignoredErrors>
    <ignoredError numberStoredAsText="1" sqref="A1:O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01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  <c r="P1" t="str">
        <v>Beneficary Name</v>
      </c>
      <c r="Q1" t="str">
        <v>Father's/Husband's Name</v>
      </c>
      <c r="R1" t="str">
        <v>Receipt #</v>
      </c>
      <c r="S1" t="str">
        <v>Deposit Slip Number</v>
      </c>
      <c r="T1" t="str">
        <v>Deposit Date</v>
      </c>
      <c r="U1" t="str">
        <v>Deposit Status</v>
      </c>
      <c r="V1" t="str">
        <v>Beneficiary Status</v>
      </c>
    </row>
    <row r="2">
      <c r="A2">
        <v>1</v>
      </c>
      <c r="B2" t="str">
        <v>Abdul Kareem</v>
      </c>
      <c r="C2" t="str">
        <v xml:space="preserve">Jumu khan </v>
      </c>
      <c r="D2">
        <v>4410803433861</v>
      </c>
      <c r="E2" t="str">
        <v xml:space="preserve">Juman Kapri </v>
      </c>
      <c r="F2" t="str">
        <v>Khuda Bux2</v>
      </c>
      <c r="G2" t="str">
        <v>Motor/Vehicles: Tyre Puncture shop</v>
      </c>
    </row>
    <row r="3">
      <c r="A3">
        <v>2</v>
      </c>
      <c r="B3" t="str">
        <v>Abdul Malik</v>
      </c>
      <c r="C3" t="str">
        <v>Ghulam Farid</v>
      </c>
      <c r="D3">
        <v>4410803567036</v>
      </c>
      <c r="E3" t="str">
        <v>Village: Niaz Kapri</v>
      </c>
      <c r="F3" t="str">
        <v>Mir Allah Bachayuo</v>
      </c>
      <c r="G3" t="str">
        <v>Trading: Vegetable Cart</v>
      </c>
    </row>
    <row r="4">
      <c r="A4">
        <v>3</v>
      </c>
      <c r="B4" t="str">
        <v>Abdul Waheed</v>
      </c>
      <c r="C4" t="str">
        <v>Muhammad Hashim</v>
      </c>
      <c r="D4">
        <v>4410803837445</v>
      </c>
      <c r="E4" t="str">
        <v xml:space="preserve">Juman Kapri </v>
      </c>
      <c r="F4" t="str">
        <v>Khuda Bux2</v>
      </c>
      <c r="G4" t="str">
        <v>FMCG: Grocery shop</v>
      </c>
    </row>
    <row r="5">
      <c r="A5">
        <v>4</v>
      </c>
      <c r="B5" t="str">
        <v xml:space="preserve">Aisha </v>
      </c>
      <c r="C5" t="str">
        <v>Muhmmad Iqbal</v>
      </c>
      <c r="D5">
        <v>4410179562290</v>
      </c>
      <c r="E5" t="str">
        <v>Noor m Laghari</v>
      </c>
      <c r="F5" t="str">
        <v>Mir Allah Bachayuo</v>
      </c>
      <c r="G5" t="str">
        <v>Stitching/Garments: Dress making and sale</v>
      </c>
    </row>
    <row r="6">
      <c r="A6">
        <v>5</v>
      </c>
      <c r="B6" t="str">
        <v>Ajeemat</v>
      </c>
      <c r="C6" t="str">
        <v>Jumu</v>
      </c>
      <c r="D6">
        <v>4410163596436</v>
      </c>
      <c r="E6" t="str">
        <v xml:space="preserve">Hashim colony </v>
      </c>
      <c r="F6" t="str">
        <v>Mir Allah Bachayuo</v>
      </c>
      <c r="G6" t="str">
        <v>Handicraft: Applique and Rilli Work</v>
      </c>
    </row>
    <row r="7">
      <c r="A7">
        <v>6</v>
      </c>
      <c r="B7" t="str">
        <v>Ajhee</v>
      </c>
      <c r="C7" t="str">
        <v xml:space="preserve">Faqeero </v>
      </c>
      <c r="D7">
        <v>4410188891304</v>
      </c>
      <c r="E7" t="str">
        <v xml:space="preserve">Bhatti Paro </v>
      </c>
      <c r="F7" t="str">
        <v>Jhuddo</v>
      </c>
      <c r="G7" t="str">
        <v>Textile: Garments Shop</v>
      </c>
    </row>
    <row r="8">
      <c r="A8">
        <v>7</v>
      </c>
      <c r="B8" t="str">
        <v xml:space="preserve">Akhtar Ali </v>
      </c>
      <c r="C8" t="str">
        <v>Sultan</v>
      </c>
      <c r="D8">
        <v>4410803524429</v>
      </c>
      <c r="E8" t="str">
        <v>Mir Ghulam Mustafa</v>
      </c>
      <c r="F8" t="str">
        <v>Roshanabad</v>
      </c>
      <c r="G8" t="str">
        <v xml:space="preserve">Beverages: Cold Drink </v>
      </c>
    </row>
    <row r="9">
      <c r="A9">
        <v>8</v>
      </c>
      <c r="B9" t="str">
        <v>Ali Nawaz</v>
      </c>
      <c r="C9" t="str">
        <v>Nazar Hussain</v>
      </c>
      <c r="D9">
        <v>4410170140299</v>
      </c>
      <c r="E9" t="str">
        <v>Kot Mir Jan Muhmmad</v>
      </c>
      <c r="F9" t="str">
        <v>Roshanabad</v>
      </c>
      <c r="G9" t="str">
        <v>Service: Plumber, Hardware repair,maintenance and material Selling</v>
      </c>
    </row>
    <row r="10">
      <c r="A10">
        <v>9</v>
      </c>
      <c r="B10" t="str">
        <v>Allahwasai</v>
      </c>
      <c r="C10" t="str">
        <v>Rasool Bux</v>
      </c>
      <c r="D10">
        <v>4410185874436</v>
      </c>
      <c r="E10" t="str">
        <v xml:space="preserve">Hashim colony </v>
      </c>
      <c r="F10" t="str">
        <v>Mir Allah Bachayuo</v>
      </c>
      <c r="G10" t="str">
        <v>Handicraft: Applique and Rilli Work</v>
      </c>
      <c r="H10" t="str">
        <v>-9</v>
      </c>
      <c r="I10" t="str">
        <v>50000</v>
      </c>
      <c r="K10" t="str">
        <v>2026-05-14</v>
      </c>
      <c r="P10" t="str">
        <v>Allahwasai</v>
      </c>
      <c r="Q10" t="str">
        <v>Shami</v>
      </c>
      <c r="R10" t="str">
        <v>23456</v>
      </c>
      <c r="S10" t="str">
        <v/>
      </c>
      <c r="T10" t="str">
        <v>2026-05-23</v>
      </c>
      <c r="U10" t="str">
        <v>Verified</v>
      </c>
      <c r="V10" t="str">
        <v>Pending</v>
      </c>
    </row>
    <row r="11">
      <c r="A11">
        <v>10</v>
      </c>
      <c r="B11" t="str">
        <v>Ameena</v>
      </c>
      <c r="C11" t="str">
        <v>Abdul Naeem</v>
      </c>
      <c r="D11">
        <v>4410166835920</v>
      </c>
      <c r="E11" t="str">
        <v>Noor m Laghari</v>
      </c>
      <c r="F11" t="str">
        <v>Mir Allah Bachayuo</v>
      </c>
      <c r="G11" t="str">
        <v>Personal Care: Cosmetic and Material</v>
      </c>
    </row>
    <row r="12">
      <c r="A12">
        <v>11</v>
      </c>
      <c r="B12" t="str">
        <v>Ameena</v>
      </c>
      <c r="C12" t="str">
        <v>Ghulam Hussain</v>
      </c>
      <c r="D12">
        <v>4410135147902</v>
      </c>
      <c r="E12" t="str">
        <v>Khosa Paro</v>
      </c>
      <c r="F12" t="str">
        <v>Mir Allah Bachayuo</v>
      </c>
      <c r="G12" t="str">
        <v>Handicraft: Aar and Muka Work</v>
      </c>
    </row>
    <row r="13">
      <c r="A13">
        <v>12</v>
      </c>
      <c r="B13" t="str">
        <v xml:space="preserve">Ameer Hassan </v>
      </c>
      <c r="C13" t="str">
        <v>Sohrab Khan</v>
      </c>
      <c r="D13">
        <v>4410171906539</v>
      </c>
      <c r="E13" t="str">
        <v>Peer Bux Khoso</v>
      </c>
      <c r="F13" t="str">
        <v>Mir Allah Bachayuo</v>
      </c>
      <c r="G13" t="str">
        <v>Food: Chicken shop</v>
      </c>
    </row>
    <row r="14">
      <c r="A14">
        <v>13</v>
      </c>
      <c r="B14" t="str">
        <v xml:space="preserve">Amina </v>
      </c>
      <c r="C14" t="str">
        <v>Sabir Ali</v>
      </c>
      <c r="D14">
        <v>4410176001664</v>
      </c>
      <c r="E14" t="str">
        <v>Kot Mir Jan Muhmmad</v>
      </c>
      <c r="F14" t="str">
        <v>Roshanabad</v>
      </c>
      <c r="G14" t="str">
        <v>Stitching/Garments: Dress making and sale ( Ladies and Kids)</v>
      </c>
    </row>
    <row r="15">
      <c r="A15">
        <v>14</v>
      </c>
      <c r="B15" t="str">
        <v>Aneeta</v>
      </c>
      <c r="C15" t="str">
        <v>Ghulam Qadir</v>
      </c>
      <c r="D15">
        <v>4410805907104</v>
      </c>
      <c r="E15" t="str">
        <v>Khosa Paro</v>
      </c>
      <c r="F15" t="str">
        <v>Mir Allah Bachayuo</v>
      </c>
      <c r="G15" t="str">
        <v>Garments and Hand Embroidery</v>
      </c>
    </row>
    <row r="16">
      <c r="A16">
        <v>15</v>
      </c>
      <c r="B16" t="str">
        <v xml:space="preserve">Anila Gul </v>
      </c>
      <c r="C16" t="str">
        <v xml:space="preserve">Darya Khan </v>
      </c>
      <c r="D16">
        <v>4310805985224</v>
      </c>
      <c r="E16" t="str">
        <v>Sagheer Colony</v>
      </c>
      <c r="F16" t="str">
        <v>Jhuddo</v>
      </c>
      <c r="G16" t="str">
        <v xml:space="preserve">Beauty Parlor </v>
      </c>
    </row>
    <row r="17">
      <c r="A17">
        <v>16</v>
      </c>
      <c r="B17" t="str">
        <v>Arshad</v>
      </c>
      <c r="C17" t="str">
        <v>Niaz Muhammad</v>
      </c>
      <c r="D17">
        <v>4410108773357</v>
      </c>
      <c r="E17" t="str">
        <v>Ghoram Bhatti</v>
      </c>
      <c r="F17" t="str">
        <v>Khuda Bux2</v>
      </c>
      <c r="G17" t="str">
        <v>Transport: Rickshaw Riding</v>
      </c>
    </row>
    <row r="18">
      <c r="A18">
        <v>17</v>
      </c>
      <c r="B18" t="str">
        <v>Ashok</v>
      </c>
      <c r="C18" t="str">
        <v>premu</v>
      </c>
      <c r="D18">
        <v>4410804423273</v>
      </c>
      <c r="E18" t="str">
        <v>Qurban Rind</v>
      </c>
      <c r="F18" t="str">
        <v>Roshanabad</v>
      </c>
      <c r="G18" t="str">
        <v>Garments: Tailor and material</v>
      </c>
    </row>
    <row r="19">
      <c r="A19">
        <v>18</v>
      </c>
      <c r="B19" t="str">
        <v>Ashok Kumar</v>
      </c>
      <c r="C19" t="str">
        <v>Ladho</v>
      </c>
      <c r="D19">
        <v>4410160428719</v>
      </c>
      <c r="E19" t="str">
        <v>Harijan Coloney</v>
      </c>
      <c r="F19" t="str">
        <v>Mir Allah Bachayo</v>
      </c>
      <c r="G19" t="str">
        <v>Garments: Tailoring Material Sell for a Tailoring shop</v>
      </c>
    </row>
    <row r="20">
      <c r="A20">
        <v>19</v>
      </c>
      <c r="B20" t="str">
        <v xml:space="preserve">Azeem </v>
      </c>
      <c r="C20" t="str">
        <v xml:space="preserve">Tharo </v>
      </c>
      <c r="D20">
        <v>4410155554243</v>
      </c>
      <c r="E20" t="str">
        <v xml:space="preserve">Tando kolachi </v>
      </c>
      <c r="F20" t="str">
        <v xml:space="preserve">Ahori </v>
      </c>
      <c r="G20" t="str">
        <v xml:space="preserve">Beverages: Cold Drink </v>
      </c>
    </row>
    <row r="21">
      <c r="A21">
        <v>20</v>
      </c>
      <c r="B21" t="str">
        <v>Azeema</v>
      </c>
      <c r="C21" t="str">
        <v>Nabi Bux</v>
      </c>
      <c r="D21">
        <v>4410805746494</v>
      </c>
      <c r="E21" t="str">
        <v>Khuda Bux Lashari</v>
      </c>
      <c r="F21" t="str">
        <v xml:space="preserve">Bakhur </v>
      </c>
      <c r="G21" t="str">
        <v xml:space="preserve">Sewing machine and sewing material purchase </v>
      </c>
    </row>
    <row r="22">
      <c r="A22">
        <v>21</v>
      </c>
      <c r="B22" t="str">
        <v>Azeeman</v>
      </c>
      <c r="C22" t="str">
        <v>Abdul Rehman</v>
      </c>
      <c r="D22">
        <v>4410198756798</v>
      </c>
      <c r="E22" t="str">
        <v>khosa Paro</v>
      </c>
      <c r="F22" t="str">
        <v>Mir Allah Bachayo</v>
      </c>
      <c r="G22" t="str">
        <v>Handicraft: Applique Work</v>
      </c>
    </row>
    <row r="23">
      <c r="A23">
        <v>22</v>
      </c>
      <c r="B23" t="str">
        <v xml:space="preserve">Bachlan </v>
      </c>
      <c r="C23" t="str">
        <v>Javed</v>
      </c>
      <c r="D23">
        <v>4410163856558</v>
      </c>
      <c r="E23" t="str">
        <v>Moula Bux Rind</v>
      </c>
      <c r="F23" t="str">
        <v>Roshanabad</v>
      </c>
      <c r="G23" t="str">
        <v>Handicraft: Rillie Work</v>
      </c>
    </row>
    <row r="24">
      <c r="A24">
        <v>23</v>
      </c>
      <c r="B24" t="str">
        <v>Bakh</v>
      </c>
      <c r="C24" t="str">
        <v>Ikhtiar Ali</v>
      </c>
      <c r="D24">
        <v>4410806078886</v>
      </c>
      <c r="E24" t="str">
        <v>Noor m laghari</v>
      </c>
      <c r="F24" t="str">
        <v>Mir Allah Bachayo</v>
      </c>
      <c r="G24" t="str">
        <v>Cosmetics/Beauty: Parlor and Beauti essentials</v>
      </c>
    </row>
    <row r="25">
      <c r="A25">
        <v>24</v>
      </c>
      <c r="B25" t="str">
        <v>Basheeran</v>
      </c>
      <c r="C25" t="str">
        <v>Anwar Ali</v>
      </c>
      <c r="D25">
        <v>4410109674668</v>
      </c>
      <c r="E25" t="str">
        <v>Mir Allahbachayo</v>
      </c>
      <c r="F25" t="str">
        <v>Mir Allah Bachayo</v>
      </c>
      <c r="G25" t="str">
        <v>Ladies and gents garments</v>
      </c>
    </row>
    <row r="26">
      <c r="A26">
        <v>25</v>
      </c>
      <c r="B26" t="str">
        <v xml:space="preserve">Begum </v>
      </c>
      <c r="C26" t="str">
        <v>Ameer Bux</v>
      </c>
      <c r="D26">
        <v>4410159734704</v>
      </c>
      <c r="E26" t="str">
        <v>Village Kamal Khan Pitafi</v>
      </c>
      <c r="F26" t="str">
        <v>Mir Allah Bachayo</v>
      </c>
      <c r="G26" t="str">
        <v>Handicraft: Hair Catcher and Nara making</v>
      </c>
    </row>
    <row r="27">
      <c r="A27">
        <v>26</v>
      </c>
      <c r="B27" t="str">
        <v>Bhagi</v>
      </c>
      <c r="C27" t="str">
        <v>Manzoor Ali</v>
      </c>
      <c r="D27">
        <v>4410192050150</v>
      </c>
      <c r="E27" t="str">
        <v>Ghanwar Khan Pitafi</v>
      </c>
      <c r="F27" t="str">
        <v>Mir Allah Bachayo</v>
      </c>
      <c r="G27" t="str">
        <v>Cosmetics</v>
      </c>
    </row>
    <row r="28">
      <c r="A28">
        <v>27</v>
      </c>
      <c r="B28" t="str">
        <v>Bhomo</v>
      </c>
      <c r="C28" t="str">
        <v>Ramsingh</v>
      </c>
      <c r="D28">
        <v>4410803588337</v>
      </c>
      <c r="E28" t="str">
        <v>Ghoram Bhatti</v>
      </c>
      <c r="F28" t="str">
        <v>Khuda Bux2</v>
      </c>
      <c r="G28" t="str">
        <v>Transport: Rickshaw Riding</v>
      </c>
    </row>
    <row r="29">
      <c r="A29">
        <v>28</v>
      </c>
      <c r="B29" t="str">
        <v xml:space="preserve">Chetan </v>
      </c>
      <c r="C29" t="str">
        <v>Narain</v>
      </c>
      <c r="D29">
        <v>4410167312619</v>
      </c>
      <c r="E29" t="str">
        <v xml:space="preserve"> Riaz Arain</v>
      </c>
      <c r="F29" t="str">
        <v>Mir Allah Bachayo</v>
      </c>
      <c r="G29" t="str">
        <v>Food: Fruit Cart</v>
      </c>
    </row>
    <row r="30">
      <c r="A30">
        <v>29</v>
      </c>
      <c r="B30" t="str">
        <v xml:space="preserve">Dahi </v>
      </c>
      <c r="C30" t="str">
        <v xml:space="preserve">Hameer </v>
      </c>
      <c r="D30">
        <v>4410805788382</v>
      </c>
      <c r="E30" t="str">
        <v xml:space="preserve">Juman Kapri </v>
      </c>
      <c r="F30" t="str">
        <v>Khuda Bux2</v>
      </c>
      <c r="G30" t="str">
        <v>Feed for Buffaloes (khar,Chuno,turi,) enhance milking</v>
      </c>
    </row>
    <row r="31">
      <c r="A31">
        <v>30</v>
      </c>
      <c r="B31" t="str">
        <v>Darya Khatoon</v>
      </c>
      <c r="C31" t="str">
        <v>Mehrab</v>
      </c>
      <c r="D31">
        <v>4110476529266</v>
      </c>
      <c r="E31" t="str">
        <v>Ghoram Bhatti</v>
      </c>
      <c r="F31" t="str">
        <v>Khuda Bux2</v>
      </c>
      <c r="G31" t="str">
        <v>Surf Soap Shop</v>
      </c>
    </row>
    <row r="32">
      <c r="A32">
        <v>31</v>
      </c>
      <c r="B32" t="str">
        <v xml:space="preserve">Dhani Bux </v>
      </c>
      <c r="C32" t="str">
        <v xml:space="preserve">Khuda Bux </v>
      </c>
      <c r="D32">
        <v>4410803474239</v>
      </c>
      <c r="E32" t="str">
        <v>Shahjan Shah</v>
      </c>
      <c r="F32" t="str">
        <v xml:space="preserve">Bakhur </v>
      </c>
      <c r="G32" t="str">
        <v>Vegetable, Fruit and food items sale on bike</v>
      </c>
    </row>
    <row r="33">
      <c r="A33">
        <v>32</v>
      </c>
      <c r="B33" t="str">
        <v>Dilber Ali</v>
      </c>
      <c r="C33" t="str">
        <v>Dost Ali</v>
      </c>
      <c r="D33">
        <v>4410804084525</v>
      </c>
      <c r="E33" t="str">
        <v xml:space="preserve">Juman Kapri </v>
      </c>
      <c r="F33" t="str">
        <v>Khuda Bux2</v>
      </c>
      <c r="G33" t="str">
        <v>Motor/Vehicles: Puncture and Spare Parts</v>
      </c>
    </row>
    <row r="34">
      <c r="A34">
        <v>33</v>
      </c>
      <c r="B34" t="str">
        <v>Dilshad Ali</v>
      </c>
      <c r="C34" t="str">
        <v xml:space="preserve">Yaar Muhammad </v>
      </c>
      <c r="D34">
        <v>4410803907809</v>
      </c>
      <c r="E34" t="str">
        <v>Rebari Badho</v>
      </c>
      <c r="F34" t="str">
        <v>Mir Allah Bachayo</v>
      </c>
      <c r="G34" t="str">
        <v>Hotel material</v>
      </c>
    </row>
    <row r="35">
      <c r="A35">
        <v>34</v>
      </c>
      <c r="B35" t="str">
        <v xml:space="preserve">Faiz Muhmmad </v>
      </c>
      <c r="C35" t="str">
        <v xml:space="preserve">Lal Khan </v>
      </c>
      <c r="D35">
        <v>4410137427279</v>
      </c>
      <c r="E35" t="str">
        <v>Allah Bachayo Kapri</v>
      </c>
      <c r="F35" t="str">
        <v>Mir Allah Bachayo</v>
      </c>
      <c r="G35" t="str">
        <v>Fruit sale on Rikshaw</v>
      </c>
    </row>
    <row r="36">
      <c r="A36">
        <v>35</v>
      </c>
      <c r="B36" t="str">
        <v>Fareeda</v>
      </c>
      <c r="C36" t="str">
        <v>Inayat Ali</v>
      </c>
      <c r="D36">
        <v>4410805805224</v>
      </c>
      <c r="E36" t="str">
        <v xml:space="preserve">Juman Kapri </v>
      </c>
      <c r="F36" t="str">
        <v>Khuda Bux2</v>
      </c>
      <c r="G36" t="str">
        <v>Tailoring machine and material</v>
      </c>
    </row>
    <row r="37">
      <c r="A37">
        <v>36</v>
      </c>
      <c r="B37" t="str">
        <v>Farzana</v>
      </c>
      <c r="C37" t="str">
        <v>Muhmmad Tasleem</v>
      </c>
      <c r="D37">
        <v>4410388798542</v>
      </c>
      <c r="E37" t="str">
        <v>Sagheer Colony</v>
      </c>
      <c r="F37" t="str">
        <v>jhuddo</v>
      </c>
      <c r="G37" t="str">
        <v>Papar making and tuck shop</v>
      </c>
    </row>
    <row r="38">
      <c r="A38">
        <v>37</v>
      </c>
      <c r="B38" t="str">
        <v>Fiza Gul</v>
      </c>
      <c r="C38" t="str">
        <v>Bilawal</v>
      </c>
      <c r="D38">
        <v>4410806172880</v>
      </c>
      <c r="E38" t="str">
        <v>Village Kamal Khan Pitafi</v>
      </c>
      <c r="F38" t="str">
        <v>Mir Allah Bachayo</v>
      </c>
      <c r="G38" t="str">
        <v>Poultry</v>
      </c>
    </row>
    <row r="39">
      <c r="A39">
        <v>38</v>
      </c>
      <c r="B39" t="str">
        <v xml:space="preserve">Fozia </v>
      </c>
      <c r="C39" t="str">
        <v>Mihmmad Sulaiman</v>
      </c>
      <c r="D39">
        <v>4410155177916</v>
      </c>
      <c r="E39" t="str">
        <v>Saein Dad Aliani</v>
      </c>
      <c r="F39" t="str">
        <v>Roshanabad</v>
      </c>
      <c r="G39" t="str">
        <v>Handicraft: Rillie Work</v>
      </c>
    </row>
    <row r="40">
      <c r="A40">
        <v>39</v>
      </c>
      <c r="B40" t="str">
        <v xml:space="preserve">Geeta </v>
      </c>
      <c r="C40" t="str">
        <v>Kirshan</v>
      </c>
      <c r="D40">
        <v>4140604813660</v>
      </c>
      <c r="E40" t="str">
        <v>Shahjan Shah</v>
      </c>
      <c r="F40" t="str">
        <v>Roshanabad</v>
      </c>
      <c r="G40" t="str">
        <v>Crokery and Lady garments sale</v>
      </c>
    </row>
    <row r="41">
      <c r="A41">
        <v>40</v>
      </c>
      <c r="B41" t="str">
        <v>Ghaman</v>
      </c>
      <c r="C41" t="str">
        <v>khamiso</v>
      </c>
      <c r="D41">
        <v>4410803692337</v>
      </c>
      <c r="E41" t="str">
        <v>Ghulam Muhammad Lashari</v>
      </c>
      <c r="F41" t="str">
        <v>Bakhur</v>
      </c>
      <c r="G41" t="str">
        <v>Mobile Phone Shop ( Accessories and Repair and Maintenance)</v>
      </c>
    </row>
    <row r="42">
      <c r="A42">
        <v>41</v>
      </c>
      <c r="B42" t="str">
        <v>Ghulam Hussain</v>
      </c>
      <c r="C42" t="str">
        <v>Ramzan</v>
      </c>
      <c r="D42">
        <v>4410127018829</v>
      </c>
      <c r="E42" t="str">
        <v>Muhmmad Ali Buxi ghoth</v>
      </c>
      <c r="F42" t="str">
        <v>Khuda Bux2</v>
      </c>
      <c r="G42" t="str">
        <v>Mobile Cart business for Sales of Pots</v>
      </c>
    </row>
    <row r="43">
      <c r="A43">
        <v>42</v>
      </c>
      <c r="B43" t="str">
        <v>Girdari</v>
      </c>
      <c r="C43" t="str">
        <v>Jado</v>
      </c>
      <c r="D43">
        <v>4410101942639</v>
      </c>
      <c r="E43" t="str">
        <v>Roshanabad</v>
      </c>
      <c r="F43" t="str">
        <v>Roshanabad</v>
      </c>
      <c r="G43" t="str">
        <v>Selling Material of tailoring</v>
      </c>
    </row>
    <row r="44">
      <c r="A44">
        <v>43</v>
      </c>
      <c r="B44" t="str">
        <v>Govind Kumar</v>
      </c>
      <c r="C44" t="str">
        <v>Chana Ram</v>
      </c>
      <c r="D44">
        <v>4410124202575</v>
      </c>
      <c r="E44" t="str">
        <v>Kheeraj Kolhi</v>
      </c>
      <c r="F44" t="str">
        <v>Khuda Bux2</v>
      </c>
      <c r="G44" t="str">
        <v>Fruit cart</v>
      </c>
    </row>
    <row r="45">
      <c r="A45">
        <v>44</v>
      </c>
      <c r="B45" t="str">
        <v>Gudi</v>
      </c>
      <c r="C45" t="str">
        <v>jeovan</v>
      </c>
      <c r="D45">
        <v>4430373005794</v>
      </c>
      <c r="E45" t="str">
        <v>Shahjan Shah</v>
      </c>
      <c r="F45" t="str">
        <v>Roshanabad</v>
      </c>
      <c r="G45" t="str">
        <v>Crokery and Lady garments sale</v>
      </c>
    </row>
    <row r="46">
      <c r="A46">
        <v>45</v>
      </c>
      <c r="B46" t="str">
        <v xml:space="preserve">Gul Khatoon </v>
      </c>
      <c r="C46" t="str">
        <v>Rasool Bux</v>
      </c>
      <c r="D46">
        <v>4410113728388</v>
      </c>
      <c r="E46" t="str">
        <v>Allah Bachayo Kapri</v>
      </c>
      <c r="F46" t="str">
        <v>Mir Allah Bachayo</v>
      </c>
      <c r="G46" t="str">
        <v xml:space="preserve">ladies  Garments </v>
      </c>
    </row>
    <row r="47">
      <c r="A47">
        <v>46</v>
      </c>
      <c r="B47" t="str">
        <v>Gul Zaman</v>
      </c>
      <c r="C47" t="str">
        <v>Akber khan</v>
      </c>
      <c r="D47">
        <v>4410803623987</v>
      </c>
      <c r="E47" t="str">
        <v>Jhuddo City</v>
      </c>
      <c r="F47" t="str">
        <v>Jhuddo</v>
      </c>
      <c r="G47" t="str">
        <v>Garments: Stitching  Clothes</v>
      </c>
    </row>
    <row r="48">
      <c r="A48">
        <v>47</v>
      </c>
      <c r="B48" t="str">
        <v>Gulshan</v>
      </c>
      <c r="C48" t="str">
        <v>Wahid Ali</v>
      </c>
      <c r="D48">
        <v>4410805749048</v>
      </c>
      <c r="E48" t="str">
        <v>Moula Bux Rind</v>
      </c>
      <c r="F48" t="str">
        <v>Roshanabad</v>
      </c>
      <c r="G48" t="str">
        <v>Ladies Garments</v>
      </c>
    </row>
    <row r="49">
      <c r="A49">
        <v>48</v>
      </c>
      <c r="B49" t="str">
        <v>Hakeema</v>
      </c>
      <c r="C49" t="str">
        <v>Mubark</v>
      </c>
      <c r="D49">
        <v>4410124101914</v>
      </c>
      <c r="E49" t="str">
        <v xml:space="preserve">Ch Muhmmad Ali Buxi </v>
      </c>
      <c r="F49" t="str">
        <v>Khuda Bux2</v>
      </c>
      <c r="G49" t="str">
        <v>FMCG: Grocery shop</v>
      </c>
    </row>
    <row r="50">
      <c r="A50">
        <v>49</v>
      </c>
      <c r="B50" t="str">
        <v>Hakimzadi</v>
      </c>
      <c r="C50" t="str">
        <v>Bilawal</v>
      </c>
      <c r="D50">
        <v>4410805659922</v>
      </c>
      <c r="E50" t="str">
        <v>Noor m laghari</v>
      </c>
      <c r="F50" t="str">
        <v>Mir Allah Bachayo</v>
      </c>
      <c r="G50" t="str">
        <v>Handicraft: Rillie Work</v>
      </c>
    </row>
    <row r="51">
      <c r="A51">
        <v>50</v>
      </c>
      <c r="B51" t="str">
        <v>Haleema</v>
      </c>
      <c r="C51" t="str">
        <v>Wali Bux</v>
      </c>
      <c r="D51">
        <v>4410112312070</v>
      </c>
      <c r="E51" t="str">
        <v>Mir Mustafa</v>
      </c>
      <c r="F51" t="str">
        <v>Roshanabad</v>
      </c>
      <c r="G51" t="str">
        <v>Garments Sale</v>
      </c>
    </row>
    <row r="52">
      <c r="A52">
        <v>51</v>
      </c>
      <c r="B52" t="str">
        <v>Hameed</v>
      </c>
      <c r="C52" t="str">
        <v>Achar Pitafi</v>
      </c>
      <c r="D52">
        <v>4410160196279</v>
      </c>
      <c r="E52" t="str">
        <v>Kewro Pitafi</v>
      </c>
      <c r="F52" t="str">
        <v>Roshanabad</v>
      </c>
      <c r="G52" t="str">
        <v>Second hand/Lunda Cloths shop</v>
      </c>
    </row>
    <row r="53">
      <c r="A53">
        <v>52</v>
      </c>
      <c r="B53" t="str">
        <v>Hameeda</v>
      </c>
      <c r="C53" t="str">
        <v>tarique Ali</v>
      </c>
      <c r="D53">
        <v>4410119833582</v>
      </c>
      <c r="E53" t="str">
        <v>Village: Niaz Kapri</v>
      </c>
      <c r="F53" t="str">
        <v>Mir Allah Bachayo</v>
      </c>
      <c r="G53" t="str">
        <v>Stationary Shop</v>
      </c>
    </row>
    <row r="54">
      <c r="A54">
        <v>53</v>
      </c>
      <c r="B54" t="str">
        <v xml:space="preserve">Harchand </v>
      </c>
      <c r="C54" t="str">
        <v>Shaghan</v>
      </c>
      <c r="D54">
        <v>4410195105543</v>
      </c>
      <c r="E54" t="str">
        <v xml:space="preserve"> Riaz Arain</v>
      </c>
      <c r="F54" t="str">
        <v>Mir Allah Bachayo</v>
      </c>
      <c r="G54" t="str">
        <v>Fruit cart</v>
      </c>
    </row>
    <row r="55">
      <c r="A55">
        <v>54</v>
      </c>
      <c r="B55" t="str">
        <v>Hareesh Kumar</v>
      </c>
      <c r="C55" t="str">
        <v>Dharmshi</v>
      </c>
      <c r="D55">
        <v>4410803836519</v>
      </c>
      <c r="E55" t="str">
        <v>Ahori</v>
      </c>
      <c r="F55" t="str">
        <v xml:space="preserve">Ahori </v>
      </c>
      <c r="G55" t="str">
        <v>Motor/Vehicle: Bike Spare Parts</v>
      </c>
    </row>
    <row r="56">
      <c r="A56">
        <v>55</v>
      </c>
      <c r="B56" t="str">
        <v>Hari</v>
      </c>
      <c r="C56" t="str">
        <v xml:space="preserve">Mansingh </v>
      </c>
      <c r="D56">
        <v>4410803912229</v>
      </c>
      <c r="E56" t="str">
        <v xml:space="preserve">Hashim colony </v>
      </c>
      <c r="F56" t="str">
        <v>Mir Allah Bachayo</v>
      </c>
      <c r="G56" t="str">
        <v>Fruit cart</v>
      </c>
    </row>
    <row r="57">
      <c r="A57">
        <v>56</v>
      </c>
      <c r="B57" t="str">
        <v>Haseena</v>
      </c>
      <c r="C57" t="str">
        <v>Gul Hassan</v>
      </c>
      <c r="D57">
        <v>4410119110762</v>
      </c>
      <c r="E57" t="str">
        <v>jan M khoso</v>
      </c>
      <c r="F57" t="str">
        <v>Roshanabad</v>
      </c>
      <c r="G57" t="str">
        <v>swing material machine</v>
      </c>
    </row>
    <row r="58">
      <c r="A58">
        <v>57</v>
      </c>
      <c r="B58" t="str">
        <v xml:space="preserve">Hassan Ali </v>
      </c>
      <c r="C58" t="str">
        <v>Meer Hassan</v>
      </c>
      <c r="D58">
        <v>4410197232531</v>
      </c>
      <c r="E58" t="str">
        <v xml:space="preserve">Juman Kapri </v>
      </c>
      <c r="F58" t="str">
        <v>Khuda Bux2</v>
      </c>
      <c r="G58" t="str">
        <v>Milk, diary items and Ice</v>
      </c>
    </row>
    <row r="59">
      <c r="A59">
        <v>58</v>
      </c>
      <c r="B59" t="str">
        <v xml:space="preserve">Husna </v>
      </c>
      <c r="C59" t="str">
        <v>Muhmmad Qasim</v>
      </c>
      <c r="D59">
        <v>4410805757158</v>
      </c>
      <c r="E59" t="str">
        <v>Ghanwar Khan Pitafi</v>
      </c>
      <c r="F59" t="str">
        <v>Roshanabad</v>
      </c>
      <c r="G59" t="str">
        <v>Handi Craft: Hand embroidery</v>
      </c>
    </row>
    <row r="60">
      <c r="A60">
        <v>59</v>
      </c>
      <c r="B60" t="str">
        <v>Husna bano</v>
      </c>
      <c r="C60" t="str">
        <v>Ali Akber</v>
      </c>
      <c r="D60">
        <v>4410806342120</v>
      </c>
      <c r="E60" t="str">
        <v xml:space="preserve">Juman Kapri </v>
      </c>
      <c r="F60" t="str">
        <v>Khuda Bux2</v>
      </c>
      <c r="G60" t="str">
        <v>Garments Shop</v>
      </c>
    </row>
    <row r="61">
      <c r="A61">
        <v>60</v>
      </c>
      <c r="B61" t="str">
        <v xml:space="preserve">Imam Ali </v>
      </c>
      <c r="C61" t="str">
        <v>Umeed Ali</v>
      </c>
      <c r="D61">
        <v>4410199227155</v>
      </c>
      <c r="E61" t="str">
        <v>Ghanwar Khan Pitafi</v>
      </c>
      <c r="F61" t="str">
        <v>Roshanabad</v>
      </c>
      <c r="G61" t="str">
        <v>Plastic Grocery shop</v>
      </c>
    </row>
    <row r="62">
      <c r="A62">
        <v>61</v>
      </c>
      <c r="B62" t="str">
        <v>Irfan Ali</v>
      </c>
      <c r="C62" t="str">
        <v>Muhmmad Akram</v>
      </c>
      <c r="D62">
        <v>4410134141777</v>
      </c>
      <c r="E62" t="str">
        <v>Qaimkhani Paro</v>
      </c>
      <c r="F62" t="str">
        <v>Jhuddo</v>
      </c>
      <c r="G62" t="str">
        <v>Electronic Repair And maintenance shop</v>
      </c>
    </row>
    <row r="63">
      <c r="A63">
        <v>62</v>
      </c>
      <c r="B63" t="str">
        <v>Jahan Ara</v>
      </c>
      <c r="C63" t="str">
        <v>JalalnUl Din</v>
      </c>
      <c r="D63">
        <v>4410183696036</v>
      </c>
      <c r="E63" t="str">
        <v>Jalal Ul Din Jarwar</v>
      </c>
      <c r="F63" t="str">
        <v>Mir Allah Bachayo</v>
      </c>
      <c r="G63" t="str">
        <v>Purchase Garments and stitching material and sale readymade suits</v>
      </c>
    </row>
    <row r="64">
      <c r="A64">
        <v>63</v>
      </c>
      <c r="B64" t="str">
        <v>Jamna</v>
      </c>
      <c r="C64" t="str">
        <v>Lakho</v>
      </c>
      <c r="D64">
        <v>4410181781290</v>
      </c>
      <c r="E64" t="str">
        <v>Shahjan Shah</v>
      </c>
      <c r="F64" t="str">
        <v>Roshanabad</v>
      </c>
      <c r="G64" t="str">
        <v>Crokery and Lady garments sale</v>
      </c>
    </row>
    <row r="65">
      <c r="A65">
        <v>64</v>
      </c>
      <c r="B65" t="str">
        <v>Jeewant Kumar</v>
      </c>
      <c r="C65" t="str">
        <v>Chana Ram</v>
      </c>
      <c r="D65">
        <v>4410141060033</v>
      </c>
      <c r="E65" t="str">
        <v>Kheeraj Kolhi</v>
      </c>
      <c r="F65" t="str">
        <v>Khuda Bux2</v>
      </c>
      <c r="G65" t="str">
        <v>Fruit cart</v>
      </c>
    </row>
    <row r="66">
      <c r="A66">
        <v>65</v>
      </c>
      <c r="B66" t="str">
        <v>Kainat</v>
      </c>
      <c r="C66" t="str">
        <v>Zahid Ali</v>
      </c>
      <c r="D66">
        <v>4410805794444</v>
      </c>
      <c r="E66" t="str">
        <v>Village: Niaz Kapri</v>
      </c>
      <c r="F66" t="str">
        <v>Mir Allah Bachayo</v>
      </c>
      <c r="G66" t="str">
        <v>Garments Shop (Ladies)</v>
      </c>
    </row>
    <row r="67">
      <c r="A67">
        <v>66</v>
      </c>
      <c r="B67" t="str">
        <v>Kainat</v>
      </c>
      <c r="C67" t="str">
        <v>Zahid Ali</v>
      </c>
      <c r="D67">
        <v>4410805948442</v>
      </c>
      <c r="E67" t="str">
        <v>jan M khoso</v>
      </c>
      <c r="F67" t="str">
        <v>Roshanabad</v>
      </c>
      <c r="G67" t="str">
        <v>Tailoring machine and material</v>
      </c>
    </row>
    <row r="68">
      <c r="A68">
        <v>67</v>
      </c>
      <c r="B68" t="str">
        <v xml:space="preserve">Kamla </v>
      </c>
      <c r="C68" t="str">
        <v>Pirbho</v>
      </c>
      <c r="D68">
        <v>4410805669166</v>
      </c>
      <c r="E68" t="str">
        <v>Shahjan Shah</v>
      </c>
      <c r="F68" t="str">
        <v>Roshanabad</v>
      </c>
      <c r="G68" t="str">
        <v>Crokery and Lady garments sale</v>
      </c>
    </row>
    <row r="69">
      <c r="A69">
        <v>68</v>
      </c>
      <c r="B69" t="str">
        <v xml:space="preserve">Kanji </v>
      </c>
      <c r="C69" t="str">
        <v>Ponio</v>
      </c>
      <c r="D69">
        <v>4410803500517</v>
      </c>
      <c r="E69" t="str">
        <v>Kheeraj Kolhi</v>
      </c>
      <c r="F69" t="str">
        <v>Khuda Bux2</v>
      </c>
      <c r="G69" t="str">
        <v xml:space="preserve">Orchard on Rent </v>
      </c>
    </row>
    <row r="70">
      <c r="A70">
        <v>69</v>
      </c>
      <c r="B70" t="str">
        <v>Kaveeta</v>
      </c>
      <c r="C70" t="str">
        <v>Dildar</v>
      </c>
      <c r="D70">
        <v>4410136579008</v>
      </c>
      <c r="E70" t="str">
        <v>Village Kamal Khan Pitafi</v>
      </c>
      <c r="F70" t="str">
        <v>Mir Allah Bachayo</v>
      </c>
      <c r="G70" t="str">
        <v>Beauty and cloths fancy essentials</v>
      </c>
    </row>
    <row r="71">
      <c r="A71">
        <v>70</v>
      </c>
      <c r="B71" t="str">
        <v>Kazbano</v>
      </c>
      <c r="C71" t="str">
        <v>Jevan</v>
      </c>
      <c r="D71">
        <v>4410805914408</v>
      </c>
      <c r="E71" t="str">
        <v xml:space="preserve">Ghulam Akber Lashari </v>
      </c>
      <c r="F71" t="str">
        <v xml:space="preserve">Ahori </v>
      </c>
      <c r="G71" t="str">
        <v xml:space="preserve">Tailoring, garments fancy material Shop </v>
      </c>
    </row>
    <row r="72">
      <c r="A72">
        <v>71</v>
      </c>
      <c r="B72" t="str">
        <v xml:space="preserve">Keval </v>
      </c>
      <c r="C72" t="str">
        <v>Kheeraj</v>
      </c>
      <c r="D72">
        <v>4310803685233</v>
      </c>
      <c r="E72" t="str">
        <v>Kheeraj Kolhi</v>
      </c>
      <c r="F72" t="str">
        <v>Khuda Bux2</v>
      </c>
      <c r="G72" t="str">
        <v xml:space="preserve">Orchard on Rent </v>
      </c>
    </row>
    <row r="73">
      <c r="A73">
        <v>72</v>
      </c>
      <c r="B73" t="str">
        <v xml:space="preserve">Kewal </v>
      </c>
      <c r="C73" t="str">
        <v>Geno</v>
      </c>
      <c r="D73">
        <v>4440463760575</v>
      </c>
      <c r="E73" t="str">
        <v>Shahjan Shah</v>
      </c>
      <c r="F73" t="str">
        <v>Roshanabad</v>
      </c>
      <c r="G73" t="str">
        <v>Vegetable, Fruit Cart</v>
      </c>
    </row>
    <row r="74">
      <c r="A74">
        <v>73</v>
      </c>
      <c r="B74" t="str">
        <v>Khalid Hussain</v>
      </c>
      <c r="C74" t="str">
        <v>ghulam Mustafa</v>
      </c>
      <c r="D74">
        <v>4410803610895</v>
      </c>
      <c r="E74" t="str">
        <v>Mir Mustafa</v>
      </c>
      <c r="F74" t="str">
        <v>Roshanabad</v>
      </c>
      <c r="G74" t="str">
        <v>chicken shop</v>
      </c>
    </row>
    <row r="75">
      <c r="A75">
        <v>74</v>
      </c>
      <c r="B75" t="str">
        <v xml:space="preserve">Khalida </v>
      </c>
      <c r="C75" t="str">
        <v>Abdul Qayom</v>
      </c>
      <c r="D75">
        <v>4410127954042</v>
      </c>
      <c r="E75" t="str">
        <v>Noor m laghari</v>
      </c>
      <c r="F75" t="str">
        <v>Mir Allah Bachayo</v>
      </c>
      <c r="G75" t="str">
        <v>Handi Craft: Hand embroidery</v>
      </c>
    </row>
    <row r="76">
      <c r="A76">
        <v>75</v>
      </c>
      <c r="B76" t="str">
        <v>Khalique Dino</v>
      </c>
      <c r="C76" t="str">
        <v>Muhammad Rahim</v>
      </c>
      <c r="D76">
        <v>4410803647013</v>
      </c>
      <c r="E76" t="str">
        <v>Kot Mir Jan Muhmmad</v>
      </c>
      <c r="F76" t="str">
        <v>Roshanabad</v>
      </c>
      <c r="G76" t="str">
        <v>Vegetables Cart (chicken Shop)</v>
      </c>
    </row>
    <row r="77">
      <c r="A77">
        <v>76</v>
      </c>
      <c r="B77" t="str">
        <v>khuda Bux</v>
      </c>
      <c r="C77" t="str">
        <v>Sultan Muhammad</v>
      </c>
      <c r="D77">
        <v>4410823540525</v>
      </c>
      <c r="E77" t="str">
        <v xml:space="preserve">Tando kolachi </v>
      </c>
      <c r="F77" t="str">
        <v xml:space="preserve">Ahori </v>
      </c>
      <c r="G77" t="str">
        <v>wheat for Flour chaki</v>
      </c>
    </row>
    <row r="78">
      <c r="A78">
        <v>77</v>
      </c>
      <c r="B78" t="str">
        <v>Kulsoom</v>
      </c>
      <c r="C78" t="str">
        <v>Aijaz Ali</v>
      </c>
      <c r="D78">
        <v>4410168798690</v>
      </c>
      <c r="E78" t="str">
        <v>Karam Ali laghari</v>
      </c>
      <c r="F78" t="str">
        <v>Mir Allah Bachayo</v>
      </c>
      <c r="G78" t="str">
        <v>Garments Shop</v>
      </c>
    </row>
    <row r="79">
      <c r="A79">
        <v>78</v>
      </c>
      <c r="B79" t="str">
        <v xml:space="preserve">Lachmi </v>
      </c>
      <c r="C79" t="str">
        <v>Chater bujh</v>
      </c>
      <c r="D79">
        <v>4410195913548</v>
      </c>
      <c r="E79" t="str">
        <v>Chandro bheel</v>
      </c>
      <c r="F79" t="str">
        <v>Khuda Bux2</v>
      </c>
      <c r="G79" t="str">
        <v>FMCG: Grocery shop</v>
      </c>
    </row>
    <row r="80">
      <c r="A80">
        <v>79</v>
      </c>
      <c r="B80" t="str">
        <v>Lateefa</v>
      </c>
      <c r="C80" t="str">
        <v>Abdul Jabar</v>
      </c>
      <c r="D80">
        <v>4410109313012</v>
      </c>
      <c r="E80" t="str">
        <v xml:space="preserve">Juman Kapri </v>
      </c>
      <c r="F80" t="str">
        <v>Khuda Bux2</v>
      </c>
      <c r="G80" t="str">
        <v>Surf Soap shop</v>
      </c>
    </row>
    <row r="81">
      <c r="A81">
        <v>80</v>
      </c>
      <c r="B81" t="str">
        <v>Lateefan</v>
      </c>
      <c r="C81" t="str">
        <v>Mohram</v>
      </c>
      <c r="D81">
        <v>4410175440374</v>
      </c>
      <c r="E81" t="str">
        <v xml:space="preserve">Tando kolachi </v>
      </c>
      <c r="F81" t="str">
        <v xml:space="preserve">Ahori </v>
      </c>
      <c r="G81" t="str">
        <v>FMCG: Grocery shop</v>
      </c>
    </row>
    <row r="82">
      <c r="A82">
        <v>81</v>
      </c>
      <c r="B82" t="str">
        <v xml:space="preserve">Liaquat Ali </v>
      </c>
      <c r="C82" t="str">
        <v xml:space="preserve">Moula Bux </v>
      </c>
      <c r="D82">
        <v>4410175565927</v>
      </c>
      <c r="E82" t="str">
        <v>Mir Ghulam Mustafa</v>
      </c>
      <c r="F82" t="str">
        <v>Roshanabad</v>
      </c>
      <c r="G82" t="str">
        <v>Wheat for Flour chaki</v>
      </c>
    </row>
    <row r="83">
      <c r="A83">
        <v>82</v>
      </c>
      <c r="B83" t="str">
        <v xml:space="preserve">Maheen </v>
      </c>
      <c r="C83" t="str">
        <v xml:space="preserve">Maqbool Ahmed </v>
      </c>
      <c r="D83">
        <v>4410806067514</v>
      </c>
      <c r="E83" t="str">
        <v>Saindad Alyani</v>
      </c>
      <c r="F83" t="str">
        <v>Roshanabad</v>
      </c>
      <c r="G83" t="str">
        <v>Shoes and Slippers Shop</v>
      </c>
    </row>
    <row r="84">
      <c r="A84">
        <v>83</v>
      </c>
      <c r="B84" t="str">
        <v>Maneeta</v>
      </c>
      <c r="C84" t="str">
        <v>Gowo lal</v>
      </c>
      <c r="D84">
        <v>4410806221156</v>
      </c>
      <c r="E84" t="str">
        <v xml:space="preserve">Bhatti paro </v>
      </c>
      <c r="F84" t="str">
        <v>Jhuddo</v>
      </c>
      <c r="G84" t="str">
        <v>Handi Craft: Applique work and Bed sheets, Pillows</v>
      </c>
    </row>
    <row r="85">
      <c r="A85">
        <v>84</v>
      </c>
      <c r="B85" t="str">
        <v>Manzor Ahmed</v>
      </c>
      <c r="C85" t="str">
        <v>Ali Akber</v>
      </c>
      <c r="D85">
        <v>4410803876321</v>
      </c>
      <c r="E85" t="str">
        <v xml:space="preserve">Juman Kapri </v>
      </c>
      <c r="F85" t="str">
        <v>Khuda Bux2</v>
      </c>
      <c r="G85" t="str">
        <v>Hotel Business</v>
      </c>
    </row>
    <row r="86">
      <c r="A86">
        <v>85</v>
      </c>
      <c r="B86" t="str">
        <v>Maqshoque</v>
      </c>
      <c r="C86" t="str">
        <v>Ahmed Khan</v>
      </c>
      <c r="D86">
        <v>4410193064791</v>
      </c>
      <c r="E86" t="str">
        <v xml:space="preserve">Ghulam Akber Lashari </v>
      </c>
      <c r="F86" t="str">
        <v xml:space="preserve">Ahori </v>
      </c>
      <c r="G86" t="str">
        <v>Veterinary Medicine</v>
      </c>
    </row>
    <row r="87">
      <c r="A87">
        <v>86</v>
      </c>
      <c r="B87" t="str">
        <v>Marvi</v>
      </c>
      <c r="C87" t="str">
        <v xml:space="preserve">Kando </v>
      </c>
      <c r="D87">
        <v>4410164716646</v>
      </c>
      <c r="E87" t="str">
        <v>Chandro Bheel</v>
      </c>
      <c r="F87" t="str">
        <v>Khuda Bux2</v>
      </c>
      <c r="G87" t="str">
        <v>FMCG: Grocery shop</v>
      </c>
    </row>
    <row r="88">
      <c r="A88">
        <v>87</v>
      </c>
      <c r="B88" t="str">
        <v>Mashoque Ali</v>
      </c>
      <c r="C88" t="str">
        <v>Muhammad Hassan Bhatti</v>
      </c>
      <c r="D88">
        <v>4410803507237</v>
      </c>
      <c r="E88" t="str">
        <v>Muhammad Hassan Bhatti</v>
      </c>
      <c r="F88" t="str">
        <v>Khuda Bux2</v>
      </c>
      <c r="G88" t="str">
        <v>FMCG: Grocery shop</v>
      </c>
    </row>
    <row r="89">
      <c r="A89">
        <v>88</v>
      </c>
      <c r="B89" t="str">
        <v>Mawji</v>
      </c>
      <c r="C89" t="str">
        <v>Bhoro</v>
      </c>
      <c r="D89">
        <v>4410121686307</v>
      </c>
      <c r="E89" t="str">
        <v>Ghoram Bhatti</v>
      </c>
      <c r="F89" t="str">
        <v>Khuda Bux2</v>
      </c>
      <c r="G89" t="str">
        <v>FMCG: Grocery shop</v>
      </c>
    </row>
    <row r="90">
      <c r="A90">
        <v>89</v>
      </c>
      <c r="B90" t="str">
        <v xml:space="preserve">Maya </v>
      </c>
      <c r="C90" t="str">
        <v>Maqsood</v>
      </c>
      <c r="D90">
        <v>4410805935408</v>
      </c>
      <c r="E90" t="str">
        <v>Ameer Bux Laghari</v>
      </c>
      <c r="F90" t="str">
        <v xml:space="preserve">Ahori </v>
      </c>
      <c r="G90" t="str">
        <v>Crookery and Garments shop</v>
      </c>
    </row>
    <row r="91">
      <c r="A91">
        <v>90</v>
      </c>
      <c r="B91" t="str">
        <v>Meena</v>
      </c>
      <c r="C91" t="str">
        <v xml:space="preserve">Shabeer </v>
      </c>
      <c r="D91">
        <v>4410805822354</v>
      </c>
      <c r="E91" t="str">
        <v xml:space="preserve"> Juman Kapri </v>
      </c>
      <c r="F91" t="str">
        <v>Khuda Bux2</v>
      </c>
      <c r="G91" t="str">
        <v xml:space="preserve">Handi Craft: Applique work </v>
      </c>
    </row>
    <row r="92">
      <c r="A92">
        <v>91</v>
      </c>
      <c r="B92" t="str">
        <v>Meherulnissa</v>
      </c>
      <c r="C92" t="str">
        <v>Nisar Ahmed</v>
      </c>
      <c r="D92">
        <v>4410107183984</v>
      </c>
      <c r="E92" t="str">
        <v>Village Kamal Khan Pitafi</v>
      </c>
      <c r="F92" t="str">
        <v>Mir Allah Bachayo</v>
      </c>
      <c r="G92" t="str">
        <v>Tailoring System</v>
      </c>
    </row>
    <row r="93">
      <c r="A93">
        <v>92</v>
      </c>
      <c r="B93" t="str">
        <v>Mohram</v>
      </c>
      <c r="C93" t="str">
        <v>Jumu</v>
      </c>
      <c r="D93">
        <v>4410167765681</v>
      </c>
      <c r="E93" t="str">
        <v>Bhalo bhatti</v>
      </c>
      <c r="F93" t="str">
        <v>Mir Allah Bachayo</v>
      </c>
      <c r="G93" t="str">
        <v>Fruit and Vegetable cart</v>
      </c>
    </row>
    <row r="94">
      <c r="A94">
        <v>93</v>
      </c>
      <c r="B94" t="str">
        <v>Moula Bux</v>
      </c>
      <c r="C94" t="str">
        <v>Nohbat</v>
      </c>
      <c r="D94">
        <v>4410136740103</v>
      </c>
      <c r="E94" t="str">
        <v>Mir Mustafa</v>
      </c>
      <c r="F94" t="str">
        <v>Roshanabad</v>
      </c>
      <c r="G94" t="str">
        <v>Hotel Business ( Material Selling)</v>
      </c>
    </row>
    <row r="95">
      <c r="A95">
        <v>94</v>
      </c>
      <c r="B95" t="str">
        <v>Muhammad Arif</v>
      </c>
      <c r="C95" t="str">
        <v>Muhammad Hanif</v>
      </c>
      <c r="D95">
        <v>4410145585977</v>
      </c>
      <c r="E95" t="str">
        <v>Qaimkhani Paro</v>
      </c>
      <c r="F95" t="str">
        <v>Jhuddo</v>
      </c>
      <c r="G95" t="str">
        <v>Photocopy shop</v>
      </c>
    </row>
    <row r="96">
      <c r="A96">
        <v>95</v>
      </c>
      <c r="B96" t="str">
        <v xml:space="preserve">Muhammad Farooque </v>
      </c>
      <c r="C96" t="str">
        <v>Sahib Khan</v>
      </c>
      <c r="D96">
        <v>4410136333613</v>
      </c>
      <c r="E96" t="str">
        <v>Saindad Alyani</v>
      </c>
      <c r="F96" t="str">
        <v>Roshanabad</v>
      </c>
      <c r="G96" t="str">
        <v>Grass Sale</v>
      </c>
    </row>
    <row r="97">
      <c r="A97">
        <v>96</v>
      </c>
      <c r="B97" t="str">
        <v>Muhammad Ishfaque</v>
      </c>
      <c r="C97" t="str">
        <v>Muhammad Riaz</v>
      </c>
      <c r="D97">
        <v>4410197070661</v>
      </c>
      <c r="E97" t="str">
        <v>Dilawar Rangar</v>
      </c>
      <c r="F97" t="str">
        <v>Jhuddo</v>
      </c>
      <c r="G97" t="str">
        <v xml:space="preserve">Tailor Business </v>
      </c>
    </row>
    <row r="98">
      <c r="A98">
        <v>97</v>
      </c>
      <c r="B98" t="str">
        <v xml:space="preserve">Muhammad Ramzan </v>
      </c>
      <c r="C98" t="str">
        <v>Khamiso</v>
      </c>
      <c r="D98">
        <v>4410192103093</v>
      </c>
      <c r="E98" t="str">
        <v xml:space="preserve">Tando kolachi </v>
      </c>
      <c r="F98" t="str">
        <v xml:space="preserve">Ahori </v>
      </c>
      <c r="G98" t="str">
        <v>Samosa and Pakora shop</v>
      </c>
    </row>
    <row r="99">
      <c r="A99">
        <v>98</v>
      </c>
      <c r="B99" t="str">
        <v xml:space="preserve">Muhammad Sharif </v>
      </c>
      <c r="C99" t="str">
        <v>Muhammad Usaman</v>
      </c>
      <c r="D99">
        <v>4410177133089</v>
      </c>
      <c r="E99" t="str">
        <v>Saindad Alyani</v>
      </c>
      <c r="F99" t="str">
        <v>Roshanabad</v>
      </c>
      <c r="G99" t="str">
        <v>Motor/Vehicle: Tye Puncture shop</v>
      </c>
    </row>
    <row r="100">
      <c r="A100">
        <v>99</v>
      </c>
      <c r="B100" t="str">
        <v>Muhammad Waseem</v>
      </c>
      <c r="C100" t="str">
        <v>Ali Muhammad</v>
      </c>
      <c r="D100">
        <v>4410103777263</v>
      </c>
      <c r="E100" t="str">
        <v xml:space="preserve">Tando kolachi </v>
      </c>
      <c r="F100" t="str">
        <v xml:space="preserve">Ahori </v>
      </c>
      <c r="G100" t="str">
        <v>Motor/Vehicle: Bike Spare Parts</v>
      </c>
    </row>
    <row r="101">
      <c r="A101">
        <v>100</v>
      </c>
      <c r="B101" t="str">
        <v>Muhmmad Waqar</v>
      </c>
      <c r="C101" t="str">
        <v>Muhmmad Yousit</v>
      </c>
      <c r="D101">
        <v>4410803575181</v>
      </c>
      <c r="E101" t="str">
        <v>Fateh Khan Pitafi</v>
      </c>
      <c r="F101" t="str">
        <v>Roshanabad</v>
      </c>
      <c r="G101" t="str">
        <v>Mobile Accessories</v>
      </c>
    </row>
    <row r="102">
      <c r="A102">
        <v>101</v>
      </c>
      <c r="B102" t="str">
        <v>Mukesh</v>
      </c>
      <c r="C102" t="str">
        <v>Gul Bheel</v>
      </c>
      <c r="D102">
        <v>4410803707073</v>
      </c>
      <c r="E102" t="str">
        <v>mir haji hayat</v>
      </c>
      <c r="F102" t="str">
        <v xml:space="preserve">Bakhur </v>
      </c>
      <c r="G102" t="str">
        <v>Cosmetic goods sale</v>
      </c>
    </row>
    <row r="103">
      <c r="A103">
        <v>102</v>
      </c>
      <c r="B103" t="str">
        <v>Mumtaz Ali</v>
      </c>
      <c r="C103" t="str">
        <v>Kalu</v>
      </c>
      <c r="D103">
        <v>4410803424917</v>
      </c>
      <c r="E103" t="str">
        <v>Ghanwar Khan Pitafi</v>
      </c>
      <c r="F103" t="str">
        <v>Roshanabad</v>
      </c>
      <c r="G103" t="str">
        <v>Motor/Vehicle: Tye Puncture shop</v>
      </c>
    </row>
    <row r="104">
      <c r="A104">
        <v>103</v>
      </c>
      <c r="B104" t="str">
        <v>Murad Khatoon</v>
      </c>
      <c r="C104" t="str">
        <v>Waryam</v>
      </c>
      <c r="D104">
        <v>4410125833900</v>
      </c>
      <c r="E104" t="str">
        <v>Mohram Khan Lashari</v>
      </c>
      <c r="F104" t="str">
        <v xml:space="preserve">Bakhur </v>
      </c>
      <c r="G104" t="str">
        <v>Garments Shop</v>
      </c>
    </row>
    <row r="105">
      <c r="A105">
        <v>104</v>
      </c>
      <c r="B105" t="str">
        <v>Murad Khatoon</v>
      </c>
      <c r="C105" t="str">
        <v>Muhammad Siddique</v>
      </c>
      <c r="D105">
        <v>4410172846264</v>
      </c>
      <c r="E105" t="str">
        <v>Mir Mustafa</v>
      </c>
      <c r="F105" t="str">
        <v>Roshanabad</v>
      </c>
      <c r="G105" t="str">
        <v>Handi Craft: Hand embroidery</v>
      </c>
    </row>
    <row r="106">
      <c r="A106">
        <v>105</v>
      </c>
      <c r="B106" t="str">
        <v>Nadir Ali</v>
      </c>
      <c r="C106" t="str">
        <v>Iqbal Khan</v>
      </c>
      <c r="D106">
        <v>4410177497613</v>
      </c>
      <c r="E106" t="str">
        <v>Qurban Rind</v>
      </c>
      <c r="F106" t="str">
        <v>Roshanabad</v>
      </c>
      <c r="G106" t="str">
        <v>Motor/Vehicle: Tye Puncture shop</v>
      </c>
    </row>
    <row r="107">
      <c r="A107">
        <v>106</v>
      </c>
      <c r="B107" t="str">
        <v>Najma</v>
      </c>
      <c r="C107" t="str">
        <v>Farooq</v>
      </c>
      <c r="D107">
        <v>4410170141862</v>
      </c>
      <c r="E107" t="str">
        <v>Moula Bux Rind</v>
      </c>
      <c r="F107" t="str">
        <v>Roshanabad</v>
      </c>
      <c r="G107" t="str">
        <v>Tailoring Ladies Garments</v>
      </c>
    </row>
    <row r="108">
      <c r="A108">
        <v>107</v>
      </c>
      <c r="B108" t="str">
        <v>Naleem Hussain</v>
      </c>
      <c r="C108" t="str">
        <v>Ghulam Nabi</v>
      </c>
      <c r="D108">
        <v>4410174861600</v>
      </c>
      <c r="E108" t="str">
        <v>Lakhano Mugheri</v>
      </c>
      <c r="F108" t="str">
        <v xml:space="preserve">Bakhur </v>
      </c>
      <c r="G108" t="str">
        <v>Handicraft: Rillie Work</v>
      </c>
    </row>
    <row r="109">
      <c r="A109">
        <v>108</v>
      </c>
      <c r="B109" t="str">
        <v>Nasarullah</v>
      </c>
      <c r="C109" t="str">
        <v>Muhammad Bux</v>
      </c>
      <c r="D109">
        <v>4410141422979</v>
      </c>
      <c r="E109" t="str">
        <v>Khuda Bux Lashari</v>
      </c>
      <c r="F109" t="str">
        <v xml:space="preserve">Bakhur </v>
      </c>
      <c r="G109" t="str">
        <v>Diary and Ice</v>
      </c>
    </row>
    <row r="110">
      <c r="A110">
        <v>109</v>
      </c>
      <c r="B110" t="str">
        <v>Nasreen</v>
      </c>
      <c r="C110" t="str">
        <v>Shoban</v>
      </c>
      <c r="D110">
        <v>4410150653736</v>
      </c>
      <c r="E110" t="str">
        <v>Hoat Charwan</v>
      </c>
      <c r="F110" t="str">
        <v xml:space="preserve">Ahori </v>
      </c>
      <c r="G110" t="str">
        <v>Cosmetic, garments and essentials</v>
      </c>
    </row>
    <row r="111">
      <c r="A111">
        <v>110</v>
      </c>
      <c r="B111" t="str">
        <v>Nasreen</v>
      </c>
      <c r="C111" t="str">
        <v>Sajid Ali</v>
      </c>
      <c r="D111">
        <v>4410805849448</v>
      </c>
      <c r="E111" t="str">
        <v>Village: Niaz Kapri</v>
      </c>
      <c r="F111" t="str">
        <v>Mir Allah Bachayo</v>
      </c>
      <c r="G111" t="str">
        <v>Crockery Shop</v>
      </c>
    </row>
    <row r="112">
      <c r="A112">
        <v>111</v>
      </c>
      <c r="B112" t="str">
        <v>Nasreen</v>
      </c>
      <c r="C112" t="str">
        <v>Asif</v>
      </c>
      <c r="D112">
        <v>4410182741886</v>
      </c>
      <c r="E112" t="str">
        <v>Jhuddo City</v>
      </c>
      <c r="F112" t="str">
        <v>Jhuddo Town</v>
      </c>
      <c r="G112" t="str">
        <v>Ladies, garments and essentials</v>
      </c>
    </row>
    <row r="113">
      <c r="A113">
        <v>112</v>
      </c>
      <c r="B113" t="str">
        <v>Nazeem Nissa</v>
      </c>
      <c r="C113" t="str">
        <v>Shamshad</v>
      </c>
      <c r="D113">
        <v>4410805765524</v>
      </c>
      <c r="E113" t="str">
        <v>Village: Niaz Kapri</v>
      </c>
      <c r="F113" t="str">
        <v>Mir Allah Bachayo</v>
      </c>
      <c r="G113" t="str">
        <v>Crockery Shop</v>
      </c>
    </row>
    <row r="114">
      <c r="A114">
        <v>113</v>
      </c>
      <c r="B114" t="str">
        <v>Nazeeran</v>
      </c>
      <c r="C114" t="str">
        <v>Ghulam Ali</v>
      </c>
      <c r="D114">
        <v>4410101572554</v>
      </c>
      <c r="E114" t="str">
        <v>Yar Muhmmad Rind</v>
      </c>
      <c r="F114" t="str">
        <v>Roshanabad</v>
      </c>
      <c r="G114" t="str">
        <v>Ladies Cloths shop</v>
      </c>
    </row>
    <row r="115">
      <c r="A115">
        <v>114</v>
      </c>
      <c r="B115" t="str">
        <v>Nazeeran</v>
      </c>
      <c r="C115" t="str">
        <v xml:space="preserve">Ali Akber </v>
      </c>
      <c r="D115">
        <v>4410419783758</v>
      </c>
      <c r="E115" t="str">
        <v>Ghoram Bhatti</v>
      </c>
      <c r="F115" t="str">
        <v>Khuda Bux2</v>
      </c>
      <c r="G115" t="str">
        <v>Milking &amp; Buffalo Feed</v>
      </c>
    </row>
    <row r="116">
      <c r="A116">
        <v>115</v>
      </c>
      <c r="B116" t="str">
        <v>Neelum</v>
      </c>
      <c r="C116" t="str">
        <v>Abid Ali</v>
      </c>
      <c r="D116">
        <v>4410806307048</v>
      </c>
      <c r="E116" t="str">
        <v>Khosa Paro</v>
      </c>
      <c r="F116" t="str">
        <v>Mir Allah Bachayo</v>
      </c>
      <c r="G116" t="str">
        <v>Beauty Parlor</v>
      </c>
    </row>
    <row r="117">
      <c r="A117">
        <v>116</v>
      </c>
      <c r="B117" t="str">
        <v>Nisha</v>
      </c>
      <c r="C117" t="str">
        <v>Shahid Hussain</v>
      </c>
      <c r="D117">
        <v>4410806031302</v>
      </c>
      <c r="E117" t="str">
        <v>Ghoram Bhatti</v>
      </c>
      <c r="F117" t="str">
        <v>Khuda Bux2</v>
      </c>
      <c r="G117" t="str">
        <v xml:space="preserve">Cloths Shop </v>
      </c>
    </row>
    <row r="118">
      <c r="A118">
        <v>117</v>
      </c>
      <c r="B118" t="str">
        <v xml:space="preserve">Nizam Din </v>
      </c>
      <c r="C118" t="str">
        <v xml:space="preserve">Lal Khan </v>
      </c>
      <c r="D118">
        <v>4410804027437</v>
      </c>
      <c r="E118" t="str">
        <v>Allah Bachayo Kapri</v>
      </c>
      <c r="F118" t="str">
        <v>Mir Allah Bachayo</v>
      </c>
      <c r="G118" t="str">
        <v>Poultry Farm material</v>
      </c>
    </row>
    <row r="119">
      <c r="A119">
        <v>118</v>
      </c>
      <c r="B119" t="str">
        <v>Noor bano</v>
      </c>
      <c r="C119" t="str">
        <v xml:space="preserve">Ghulam Qadir </v>
      </c>
      <c r="D119">
        <v>4410113155712</v>
      </c>
      <c r="E119" t="str">
        <v>khosa Paro</v>
      </c>
      <c r="F119" t="str">
        <v>Mir Allah Bachayo</v>
      </c>
      <c r="G119" t="str">
        <v>Handi Craft: Applique Work</v>
      </c>
    </row>
    <row r="120">
      <c r="A120">
        <v>119</v>
      </c>
      <c r="B120" t="str">
        <v>Noor Jahan</v>
      </c>
      <c r="C120" t="str">
        <v>Ali Akber</v>
      </c>
      <c r="D120">
        <v>4410139439446</v>
      </c>
      <c r="E120" t="str">
        <v>dhani bux khoso</v>
      </c>
      <c r="F120" t="str">
        <v>Roshanabad</v>
      </c>
      <c r="G120" t="str">
        <v xml:space="preserve">Stitching machine and material </v>
      </c>
    </row>
    <row r="121">
      <c r="A121">
        <v>120</v>
      </c>
      <c r="B121" t="str">
        <v>Nooran</v>
      </c>
      <c r="C121" t="str">
        <v>Muhammad Aslam Khaskeli</v>
      </c>
      <c r="D121">
        <v>4410129848898</v>
      </c>
      <c r="E121" t="str">
        <v>Kot Mir Jan Muhmmad</v>
      </c>
      <c r="F121" t="str">
        <v>roshanabad</v>
      </c>
      <c r="G121" t="str">
        <v>Handicraft: Rillie Work</v>
      </c>
    </row>
    <row r="122">
      <c r="A122">
        <v>121</v>
      </c>
      <c r="B122" t="str">
        <v>Nusrat</v>
      </c>
      <c r="C122" t="str">
        <v>Sabir Ali</v>
      </c>
      <c r="D122">
        <v>4410805980784</v>
      </c>
      <c r="E122" t="str">
        <v>Lakhano Mugheri</v>
      </c>
      <c r="F122" t="str">
        <v xml:space="preserve">Bakhur </v>
      </c>
      <c r="G122" t="str">
        <v>Poultry Business</v>
      </c>
    </row>
    <row r="123">
      <c r="A123">
        <v>122</v>
      </c>
      <c r="B123" t="str">
        <v>Nusrat</v>
      </c>
      <c r="C123" t="str">
        <v>Ghulam Fareed</v>
      </c>
      <c r="D123">
        <v>4410128541018</v>
      </c>
      <c r="E123" t="str">
        <v>Ali Nawaz Pitafi</v>
      </c>
      <c r="F123" t="str">
        <v>Mir Allah Bachayo</v>
      </c>
      <c r="G123" t="str">
        <v>Sewing machine and sew ladies and kids dresses</v>
      </c>
    </row>
    <row r="124">
      <c r="A124">
        <v>123</v>
      </c>
      <c r="B124" t="str">
        <v xml:space="preserve">Partab </v>
      </c>
      <c r="C124" t="str">
        <v>Kheeraj</v>
      </c>
      <c r="D124">
        <v>4410803684415</v>
      </c>
      <c r="E124" t="str">
        <v>Kheeraj Kolhi</v>
      </c>
      <c r="F124" t="str">
        <v>Khudabux2</v>
      </c>
      <c r="G124" t="str">
        <v>Orchard on Rent</v>
      </c>
    </row>
    <row r="125">
      <c r="A125">
        <v>124</v>
      </c>
      <c r="B125" t="str">
        <v xml:space="preserve">Parveen </v>
      </c>
      <c r="C125" t="str">
        <v>Muhmmad Haroon Khaskeli</v>
      </c>
      <c r="D125">
        <v>4410167538788</v>
      </c>
      <c r="E125" t="str">
        <v>Kot Mir Jan Muhmmad</v>
      </c>
      <c r="F125" t="str">
        <v>Roshanabad</v>
      </c>
      <c r="G125" t="str">
        <v>Cosmetic Goods Shop</v>
      </c>
    </row>
    <row r="126">
      <c r="A126">
        <v>125</v>
      </c>
      <c r="B126" t="str">
        <v xml:space="preserve">Parveen </v>
      </c>
      <c r="C126" t="str">
        <v>Mehran Khan</v>
      </c>
      <c r="D126">
        <v>4410150256210</v>
      </c>
      <c r="E126" t="str">
        <v>Lakhano Mugheri</v>
      </c>
      <c r="F126" t="str">
        <v xml:space="preserve">Bakhur </v>
      </c>
      <c r="G126" t="str">
        <v>Sewing machine and material Selling</v>
      </c>
    </row>
    <row r="127">
      <c r="A127">
        <v>126</v>
      </c>
      <c r="B127" t="str">
        <v>Parwati</v>
      </c>
      <c r="C127" t="str">
        <v>Bhojo</v>
      </c>
      <c r="D127">
        <v>4410806317004</v>
      </c>
      <c r="E127" t="str">
        <v xml:space="preserve">Hashim colony </v>
      </c>
      <c r="F127" t="str">
        <v>Mir Allah Bachayo</v>
      </c>
      <c r="G127" t="str">
        <v>Handi Craft: Applique Dress Making</v>
      </c>
    </row>
    <row r="128">
      <c r="A128">
        <v>127</v>
      </c>
      <c r="B128" t="str">
        <v>Petho</v>
      </c>
      <c r="C128" t="str">
        <v>Kheto</v>
      </c>
      <c r="D128">
        <v>4410132217897</v>
      </c>
      <c r="E128" t="str">
        <v>Punho Rabari</v>
      </c>
      <c r="F128" t="str">
        <v>Mir Allah Bachayo</v>
      </c>
      <c r="G128" t="str">
        <v xml:space="preserve">Beverages: Cold Drink </v>
      </c>
    </row>
    <row r="129">
      <c r="A129">
        <v>128</v>
      </c>
      <c r="B129" t="str">
        <v xml:space="preserve">Prem </v>
      </c>
      <c r="C129" t="str">
        <v xml:space="preserve">Sojho </v>
      </c>
      <c r="D129">
        <v>4410132386679</v>
      </c>
      <c r="E129" t="str">
        <v>Kheeraj Kolhi</v>
      </c>
      <c r="F129" t="str">
        <v>Khuda Bux2</v>
      </c>
      <c r="G129" t="str">
        <v>Fruit Cart</v>
      </c>
    </row>
    <row r="130">
      <c r="A130">
        <v>129</v>
      </c>
      <c r="B130" t="str">
        <v xml:space="preserve">Qazi Khan </v>
      </c>
      <c r="C130" t="str">
        <v xml:space="preserve">Muhammad </v>
      </c>
      <c r="D130">
        <v>4410803863945</v>
      </c>
      <c r="E130" t="str">
        <v>Saindad Alyani</v>
      </c>
      <c r="F130" t="str">
        <v>Roshanabad</v>
      </c>
      <c r="G130" t="str">
        <v>Spices Making &amp; Sale ( Pakora and Samosa)</v>
      </c>
    </row>
    <row r="131">
      <c r="A131">
        <v>130</v>
      </c>
      <c r="B131" t="str">
        <v>Razia Hussain</v>
      </c>
      <c r="C131" t="str">
        <v>Lakho</v>
      </c>
      <c r="D131">
        <v>4410806356628</v>
      </c>
      <c r="E131" t="str">
        <v>Lakhano Mugheri</v>
      </c>
      <c r="F131" t="str">
        <v xml:space="preserve">Bakhur </v>
      </c>
      <c r="G131" t="str">
        <v>Pickle Sale</v>
      </c>
    </row>
    <row r="132">
      <c r="A132">
        <v>131</v>
      </c>
      <c r="B132" t="str">
        <v>Reema</v>
      </c>
      <c r="C132" t="str">
        <v>Pervez Ali</v>
      </c>
      <c r="D132">
        <v>4410805841260</v>
      </c>
      <c r="E132" t="str">
        <v>jan M khoso</v>
      </c>
      <c r="F132" t="str">
        <v xml:space="preserve">Bakhur </v>
      </c>
      <c r="G132" t="str">
        <v>Sewing machine and material Selling</v>
      </c>
    </row>
    <row r="133">
      <c r="A133">
        <v>132</v>
      </c>
      <c r="B133" t="str">
        <v>Rehana</v>
      </c>
      <c r="C133" t="str">
        <v>Aga Muhmmad</v>
      </c>
      <c r="D133">
        <v>4410159292714</v>
      </c>
      <c r="E133" t="str">
        <v xml:space="preserve">Ghulam Akber Lashari </v>
      </c>
      <c r="F133" t="str">
        <v xml:space="preserve">Ahori </v>
      </c>
      <c r="G133" t="str">
        <v>Tailoring Machine &amp; Material</v>
      </c>
    </row>
    <row r="134">
      <c r="A134">
        <v>133</v>
      </c>
      <c r="B134" t="str">
        <v>Rubina</v>
      </c>
      <c r="C134" t="str">
        <v>Akhtar Rasool</v>
      </c>
      <c r="D134">
        <v>4410123587822</v>
      </c>
      <c r="E134" t="str">
        <v>Ghulam Rasool pathan</v>
      </c>
      <c r="F134" t="str">
        <v>Mir Allah Bachayo</v>
      </c>
      <c r="G134" t="str">
        <v>Handi Craft: Hand embroidery</v>
      </c>
    </row>
    <row r="135">
      <c r="A135">
        <v>134</v>
      </c>
      <c r="B135" t="str">
        <v>Rubina</v>
      </c>
      <c r="C135" t="str">
        <v>Imam Ali</v>
      </c>
      <c r="D135">
        <v>4410177127304</v>
      </c>
      <c r="E135" t="str">
        <v xml:space="preserve">Tando kolachi </v>
      </c>
      <c r="F135" t="str">
        <v xml:space="preserve">Ahori </v>
      </c>
      <c r="G135" t="str">
        <v>Stationery Shop</v>
      </c>
    </row>
    <row r="136">
      <c r="A136">
        <v>135</v>
      </c>
      <c r="B136" t="str">
        <v>Rukhsana</v>
      </c>
      <c r="C136" t="str">
        <v>Khamiso</v>
      </c>
      <c r="D136">
        <v>4410138964290</v>
      </c>
      <c r="E136" t="str">
        <v>Tando Kolachi</v>
      </c>
      <c r="F136" t="str">
        <v>Ahori</v>
      </c>
      <c r="G136" t="str">
        <v>Spices Making and Sale</v>
      </c>
    </row>
    <row r="137">
      <c r="A137">
        <v>136</v>
      </c>
      <c r="B137" t="str">
        <v>Ruqia Fatima</v>
      </c>
      <c r="C137" t="str">
        <v>Jahangeer</v>
      </c>
      <c r="D137">
        <v>4410303076034</v>
      </c>
      <c r="E137" t="str">
        <v xml:space="preserve">Ch Muhmmad Ali Buxi </v>
      </c>
      <c r="F137" t="str">
        <v>Khuda Bux2</v>
      </c>
      <c r="G137" t="str">
        <v>Tailoring material and Machine</v>
      </c>
    </row>
    <row r="138">
      <c r="A138">
        <v>137</v>
      </c>
      <c r="B138" t="str">
        <v>Rustam Kumar</v>
      </c>
      <c r="C138" t="str">
        <v>Tilok Chand</v>
      </c>
      <c r="D138">
        <v>4410803903901</v>
      </c>
      <c r="E138" t="str">
        <v>Paba Ram Coloney</v>
      </c>
      <c r="F138" t="str">
        <v>Roshanabad</v>
      </c>
      <c r="G138" t="str">
        <v>FMCG: Grocery shop</v>
      </c>
    </row>
    <row r="139">
      <c r="A139">
        <v>138</v>
      </c>
      <c r="B139" t="str">
        <v>Sabireena</v>
      </c>
      <c r="C139" t="str">
        <v>Abdul Nisar</v>
      </c>
      <c r="D139">
        <v>4410805796936</v>
      </c>
      <c r="E139" t="str">
        <v>Mir Mustafa</v>
      </c>
      <c r="F139" t="str">
        <v>Roshanabad</v>
      </c>
      <c r="G139" t="str">
        <v>Cosmetic and essentials</v>
      </c>
    </row>
    <row r="140">
      <c r="A140">
        <v>139</v>
      </c>
      <c r="B140" t="str">
        <v>Sabran</v>
      </c>
      <c r="C140" t="str">
        <v>Muhammad Ramzan</v>
      </c>
      <c r="D140">
        <v>4410171290464</v>
      </c>
      <c r="E140" t="str">
        <v>Ameer Bux Laghari</v>
      </c>
      <c r="F140" t="str">
        <v xml:space="preserve">Ahori </v>
      </c>
      <c r="G140" t="str">
        <v>Poultry Desi</v>
      </c>
    </row>
    <row r="141">
      <c r="A141">
        <v>140</v>
      </c>
      <c r="B141" t="str">
        <v>Saddam Hussain</v>
      </c>
      <c r="C141" t="str">
        <v xml:space="preserve">Muhammad Khan </v>
      </c>
      <c r="D141">
        <v>4410148322689</v>
      </c>
      <c r="E141" t="str">
        <v>Allah Bachayo Kapri</v>
      </c>
      <c r="F141" t="str">
        <v>Mir Allah Bachayo</v>
      </c>
      <c r="G141" t="str">
        <v>Shoes and Slippers Shop</v>
      </c>
    </row>
    <row r="142">
      <c r="A142">
        <v>141</v>
      </c>
      <c r="B142" t="str">
        <v>Saeeda</v>
      </c>
      <c r="C142" t="str">
        <v>Noor Hassan</v>
      </c>
      <c r="D142">
        <v>4410124209846</v>
      </c>
      <c r="E142" t="str">
        <v xml:space="preserve">Juman Kapri </v>
      </c>
      <c r="F142" t="str">
        <v>Khuda Bux2</v>
      </c>
      <c r="G142" t="str">
        <v>Feed for livestock (Khar,chunu,bhuso,turi boh,)</v>
      </c>
    </row>
    <row r="143">
      <c r="A143">
        <v>142</v>
      </c>
      <c r="B143" t="str">
        <v>Saima</v>
      </c>
      <c r="C143" t="str">
        <v>Mehboob Ali</v>
      </c>
      <c r="D143">
        <v>4410805954272</v>
      </c>
      <c r="E143" t="str">
        <v>Ghanwar Khan Pitafi</v>
      </c>
      <c r="F143" t="str">
        <v>Roshanabad</v>
      </c>
      <c r="G143" t="str">
        <v>Handi Craft: Hand embroidery</v>
      </c>
    </row>
    <row r="144">
      <c r="A144">
        <v>143</v>
      </c>
      <c r="B144" t="str">
        <v xml:space="preserve">Saima Akhtar </v>
      </c>
      <c r="C144" t="str">
        <v xml:space="preserve">Shahjan </v>
      </c>
      <c r="D144">
        <v>4440462978046</v>
      </c>
      <c r="E144" t="str">
        <v xml:space="preserve">Ch Muhmmad Ali Buxi </v>
      </c>
      <c r="F144" t="str">
        <v>Khudabux2</v>
      </c>
      <c r="G144" t="str">
        <v>Sewing machine and material Selling</v>
      </c>
    </row>
    <row r="145">
      <c r="A145">
        <v>144</v>
      </c>
      <c r="B145" t="str">
        <v xml:space="preserve">Saira </v>
      </c>
      <c r="C145" t="str">
        <v>Laik</v>
      </c>
      <c r="D145">
        <v>4410806248730</v>
      </c>
      <c r="E145" t="str">
        <v>Moula Bux Rind</v>
      </c>
      <c r="F145" t="str">
        <v>Roshanabad</v>
      </c>
      <c r="G145" t="str">
        <v>Cosmetic Goods Shop</v>
      </c>
    </row>
    <row r="146">
      <c r="A146">
        <v>145</v>
      </c>
      <c r="B146" t="str">
        <v>Sajad Ali</v>
      </c>
      <c r="C146" t="str">
        <v>Azam Ali</v>
      </c>
      <c r="D146">
        <v>4410803638431</v>
      </c>
      <c r="E146" t="str">
        <v>Noor m laghari</v>
      </c>
      <c r="F146" t="str">
        <v>Mir Allah Bachayo</v>
      </c>
      <c r="G146" t="str">
        <v>Carpentry</v>
      </c>
    </row>
    <row r="147">
      <c r="A147">
        <v>146</v>
      </c>
      <c r="B147" t="str">
        <v>Sajan</v>
      </c>
      <c r="C147" t="str">
        <v xml:space="preserve">Abdul Kareem </v>
      </c>
      <c r="D147">
        <v>4410803628671</v>
      </c>
      <c r="E147" t="str">
        <v xml:space="preserve">Juman Kapri </v>
      </c>
      <c r="F147" t="str">
        <v>Khuda Bux2</v>
      </c>
      <c r="G147" t="str">
        <v>Motor/Vehicle: Tye Puncture shop</v>
      </c>
    </row>
    <row r="148">
      <c r="A148">
        <v>147</v>
      </c>
      <c r="B148" t="str">
        <v>Sajid Ali</v>
      </c>
      <c r="C148" t="str">
        <v>Mehmood</v>
      </c>
      <c r="D148">
        <v>4410804586739</v>
      </c>
      <c r="E148" t="str">
        <v>Ghanwar Khan Pitafi</v>
      </c>
      <c r="F148" t="str">
        <v>Roshanabad</v>
      </c>
      <c r="G148" t="str">
        <v>Shoes and Slippers Shop</v>
      </c>
    </row>
    <row r="149">
      <c r="A149">
        <v>148</v>
      </c>
      <c r="B149" t="str">
        <v>Saleem khatoon</v>
      </c>
      <c r="C149" t="str">
        <v>Irshad Ali</v>
      </c>
      <c r="D149">
        <v>4410805993542</v>
      </c>
      <c r="E149" t="str">
        <v>Noor m laghari</v>
      </c>
      <c r="F149" t="str">
        <v>Mir Allah Bachayo</v>
      </c>
      <c r="G149" t="str">
        <v>Parlor &amp; Beauty Shop</v>
      </c>
    </row>
    <row r="150">
      <c r="A150">
        <v>149</v>
      </c>
      <c r="B150" t="str">
        <v>Sameena</v>
      </c>
      <c r="C150" t="str">
        <v>Muhmmad Shahid</v>
      </c>
      <c r="D150">
        <v>4410805798132</v>
      </c>
      <c r="E150" t="str">
        <v>Jhuddo City</v>
      </c>
      <c r="F150" t="str">
        <v>Jhuddo Town</v>
      </c>
      <c r="G150" t="str">
        <v>Beauty and cloths essentials</v>
      </c>
    </row>
    <row r="151">
      <c r="A151">
        <v>150</v>
      </c>
      <c r="B151" t="str">
        <v>Sameena</v>
      </c>
      <c r="C151" t="str">
        <v>Riaz Ali</v>
      </c>
      <c r="D151">
        <v>4410138946806</v>
      </c>
      <c r="E151" t="str">
        <v>Village Kamal Khan Pitafi</v>
      </c>
      <c r="F151" t="str">
        <v>Mir Allah Bachayo</v>
      </c>
      <c r="G151" t="str">
        <v>Spice Powder Mixtures ( Purchase readymade and Sale)</v>
      </c>
    </row>
    <row r="152">
      <c r="A152">
        <v>151</v>
      </c>
      <c r="B152" t="str">
        <v>Samina</v>
      </c>
      <c r="C152" t="str">
        <v>Ghulam Murtaza</v>
      </c>
      <c r="D152">
        <v>4110303687440</v>
      </c>
      <c r="E152" t="str">
        <v>Village Kamal Khan Pitafi</v>
      </c>
      <c r="F152" t="str">
        <v>Mir Allah Bachayo</v>
      </c>
      <c r="G152" t="str">
        <v>Pet sale</v>
      </c>
    </row>
    <row r="153">
      <c r="A153">
        <v>152</v>
      </c>
      <c r="B153" t="str">
        <v xml:space="preserve">Samreen </v>
      </c>
      <c r="C153" t="str">
        <v>Abdul Majeed</v>
      </c>
      <c r="D153">
        <v>4410806356308</v>
      </c>
      <c r="E153" t="str">
        <v>Moula Bux Rind</v>
      </c>
      <c r="F153" t="str">
        <v>Roshanabad</v>
      </c>
      <c r="G153" t="str">
        <v>Garments and Hand Embroidery</v>
      </c>
    </row>
    <row r="154">
      <c r="A154">
        <v>153</v>
      </c>
      <c r="B154" t="str">
        <v>Sanam</v>
      </c>
      <c r="C154" t="str">
        <v>Gulzar Ahmed</v>
      </c>
      <c r="D154">
        <v>4410124744116</v>
      </c>
      <c r="E154" t="str">
        <v>Village Kamal Khan Pitafi</v>
      </c>
      <c r="F154" t="str">
        <v>Mir Allah Bachayo</v>
      </c>
      <c r="G154" t="str">
        <v>Muka Work Dupattas and Chadar</v>
      </c>
    </row>
    <row r="155">
      <c r="A155">
        <v>154</v>
      </c>
      <c r="B155" t="str">
        <v>Santosh Kumar</v>
      </c>
      <c r="C155" t="str">
        <v>Asan Das</v>
      </c>
      <c r="D155">
        <v>4410804025175</v>
      </c>
      <c r="E155" t="str">
        <v>Chandro bheel</v>
      </c>
      <c r="F155" t="str">
        <v>Khuda Bux2</v>
      </c>
      <c r="G155" t="str">
        <v>Mobile Repair Shop</v>
      </c>
    </row>
    <row r="156">
      <c r="A156">
        <v>155</v>
      </c>
      <c r="B156" t="str">
        <v>Saroopa</v>
      </c>
      <c r="C156" t="str">
        <v>Gulab</v>
      </c>
      <c r="D156">
        <v>4410177632666</v>
      </c>
      <c r="E156" t="str">
        <v>Ramzan Arian</v>
      </c>
      <c r="F156" t="str">
        <v>Khuda Bux2</v>
      </c>
      <c r="G156" t="str">
        <v>Cosmetic Goods Shop</v>
      </c>
    </row>
    <row r="157">
      <c r="A157">
        <v>156</v>
      </c>
      <c r="B157" t="str">
        <v>Sarwan</v>
      </c>
      <c r="C157" t="str">
        <v>Jairam</v>
      </c>
      <c r="D157">
        <v>4410572325759</v>
      </c>
      <c r="E157" t="str">
        <v>Pehlaj kohli</v>
      </c>
      <c r="F157" t="str">
        <v xml:space="preserve">Bakhur </v>
      </c>
      <c r="G157" t="str">
        <v>Agri Goods Shop</v>
      </c>
    </row>
    <row r="158">
      <c r="A158">
        <v>157</v>
      </c>
      <c r="B158" t="str">
        <v>Sasui</v>
      </c>
      <c r="C158" t="str">
        <v>Ameer Ali</v>
      </c>
      <c r="D158">
        <v>4410805698582</v>
      </c>
      <c r="E158" t="str">
        <v>khosa Paro</v>
      </c>
      <c r="F158" t="str">
        <v>Mir Allah Bachayo</v>
      </c>
      <c r="G158" t="str">
        <v>Handi Craft: Muka Work</v>
      </c>
    </row>
    <row r="159">
      <c r="A159">
        <v>158</v>
      </c>
      <c r="B159" t="str">
        <v>Seema</v>
      </c>
      <c r="C159" t="str">
        <v>Saifullah</v>
      </c>
      <c r="D159">
        <v>4410806247150</v>
      </c>
      <c r="E159" t="str">
        <v>Jhuddo City</v>
      </c>
      <c r="F159" t="str">
        <v>jhuddo</v>
      </c>
      <c r="G159" t="str">
        <v>Sewing Machine &amp; Dress Making</v>
      </c>
    </row>
    <row r="160">
      <c r="A160">
        <v>159</v>
      </c>
      <c r="B160" t="str">
        <v xml:space="preserve">Seema </v>
      </c>
      <c r="C160" t="str">
        <v>Abdul Sattar</v>
      </c>
      <c r="D160">
        <v>4410805928864</v>
      </c>
      <c r="E160" t="str">
        <v>Saein Dad Aliani</v>
      </c>
      <c r="F160" t="str">
        <v>Roshanabad</v>
      </c>
      <c r="G160" t="str">
        <v>Handi Craft: Applique Rillie</v>
      </c>
    </row>
    <row r="161">
      <c r="A161">
        <v>160</v>
      </c>
      <c r="B161" t="str">
        <v xml:space="preserve">Shabana </v>
      </c>
      <c r="C161" t="str">
        <v>Allah Rakha</v>
      </c>
      <c r="D161">
        <v>4410805825138</v>
      </c>
      <c r="E161" t="str">
        <v xml:space="preserve">Ch Muhmmad Ali Buxi </v>
      </c>
      <c r="F161" t="str">
        <v>Khuda Bux2</v>
      </c>
      <c r="G161" t="str">
        <v>Poultry Business</v>
      </c>
    </row>
    <row r="162">
      <c r="A162">
        <v>161</v>
      </c>
      <c r="B162" t="str">
        <v xml:space="preserve">Shabnam </v>
      </c>
      <c r="C162" t="str">
        <v xml:space="preserve">Nazar Ali </v>
      </c>
      <c r="D162">
        <v>4410805822364</v>
      </c>
      <c r="E162" t="str">
        <v xml:space="preserve">Juman Kapri </v>
      </c>
      <c r="F162" t="str">
        <v>Khuda Bux2</v>
      </c>
      <c r="G162" t="str">
        <v>Feed for Livestock</v>
      </c>
    </row>
    <row r="163">
      <c r="A163">
        <v>162</v>
      </c>
      <c r="B163" t="str">
        <v>Shagufta</v>
      </c>
      <c r="C163" t="str">
        <v>Ahsan Ali</v>
      </c>
      <c r="D163">
        <v>4410290667674</v>
      </c>
      <c r="E163" t="str">
        <v>Karam Ali laghari</v>
      </c>
      <c r="F163" t="str">
        <v>Mir Allah Bachayo</v>
      </c>
      <c r="G163" t="str">
        <v>Poultry &amp; Milk Sale</v>
      </c>
    </row>
    <row r="164">
      <c r="A164">
        <v>163</v>
      </c>
      <c r="B164" t="str">
        <v>Shaheen Jado</v>
      </c>
      <c r="C164" t="str">
        <v xml:space="preserve">Rawat Ali </v>
      </c>
      <c r="D164">
        <v>4410805692082</v>
      </c>
      <c r="E164" t="str">
        <v>Saein Dad Aliani</v>
      </c>
      <c r="F164" t="str">
        <v>Roshanabad</v>
      </c>
      <c r="G164" t="str">
        <v>Cosmetic Goods Shop ( Cosmetic and Shoes)</v>
      </c>
    </row>
    <row r="165">
      <c r="A165">
        <v>164</v>
      </c>
      <c r="B165" t="str">
        <v>Shahid</v>
      </c>
      <c r="C165" t="str">
        <v xml:space="preserve">Asghar Ali </v>
      </c>
      <c r="D165">
        <v>4410803837477</v>
      </c>
      <c r="E165" t="str">
        <v xml:space="preserve"> Juman Kapri </v>
      </c>
      <c r="F165" t="str">
        <v>Khuda Bux2</v>
      </c>
      <c r="G165" t="str">
        <v>Wheat for Flour Chaki</v>
      </c>
    </row>
    <row r="166">
      <c r="A166">
        <v>165</v>
      </c>
      <c r="B166" t="str">
        <v>Shahid hussain</v>
      </c>
      <c r="C166" t="str">
        <v>Rasool Bux</v>
      </c>
      <c r="D166">
        <v>4410180790995</v>
      </c>
      <c r="E166" t="str">
        <v xml:space="preserve">Gul Muhmmad K.k </v>
      </c>
      <c r="F166" t="str">
        <v>Mir Allah Bachayo</v>
      </c>
      <c r="G166" t="str">
        <v>Feed for Livestock</v>
      </c>
    </row>
    <row r="167">
      <c r="A167">
        <v>166</v>
      </c>
      <c r="B167" t="str">
        <v>Shahida</v>
      </c>
      <c r="C167" t="str">
        <v>Shahid Ali</v>
      </c>
      <c r="D167">
        <v>4410125706836</v>
      </c>
      <c r="E167" t="str">
        <v>khosa Paro</v>
      </c>
      <c r="F167" t="str">
        <v>Mir Allah Bachayo</v>
      </c>
      <c r="G167" t="str">
        <v>Handi Craft: Muka Work</v>
      </c>
    </row>
    <row r="168">
      <c r="A168">
        <v>167</v>
      </c>
      <c r="B168" t="str">
        <v>Shama</v>
      </c>
      <c r="C168" t="str">
        <v>Ali Hyder</v>
      </c>
      <c r="D168">
        <v>4410805764958</v>
      </c>
      <c r="E168" t="str">
        <v xml:space="preserve">Long khan dalwani </v>
      </c>
      <c r="F168" t="str">
        <v xml:space="preserve">Bakhur </v>
      </c>
      <c r="G168" t="str">
        <v>FMCG: Grocery shop</v>
      </c>
    </row>
    <row r="169">
      <c r="A169">
        <v>168</v>
      </c>
      <c r="B169" t="str">
        <v xml:space="preserve">Shamshad ali </v>
      </c>
      <c r="C169" t="str">
        <v>Ghulam Rasool</v>
      </c>
      <c r="D169">
        <v>4410804258781</v>
      </c>
      <c r="E169" t="str">
        <v>Allah Bachayo Kapri</v>
      </c>
      <c r="F169" t="str">
        <v>Mir Allah Bachayo</v>
      </c>
      <c r="G169" t="str">
        <v>Poultry Farm Material</v>
      </c>
    </row>
    <row r="170">
      <c r="A170">
        <v>169</v>
      </c>
      <c r="B170" t="str">
        <v>Shankar</v>
      </c>
      <c r="C170" t="str">
        <v>Navo</v>
      </c>
      <c r="D170">
        <v>4410803712735</v>
      </c>
      <c r="E170" t="str">
        <v>Navo kohli</v>
      </c>
      <c r="F170" t="str">
        <v xml:space="preserve">Bakhur </v>
      </c>
      <c r="G170" t="str">
        <v>FMCG: Grocery shop</v>
      </c>
    </row>
    <row r="171">
      <c r="A171">
        <v>170</v>
      </c>
      <c r="B171" t="str">
        <v>Shareefa</v>
      </c>
      <c r="C171" t="str">
        <v>Meer Hassan</v>
      </c>
      <c r="D171">
        <v>4410150910870</v>
      </c>
      <c r="E171" t="str">
        <v>Mir Mustafa</v>
      </c>
      <c r="F171" t="str">
        <v>Roshanabad</v>
      </c>
      <c r="G171" t="str">
        <v>FMCG: Grocery shop</v>
      </c>
    </row>
    <row r="172">
      <c r="A172">
        <v>171</v>
      </c>
      <c r="B172" t="str">
        <v xml:space="preserve">Shazia </v>
      </c>
      <c r="C172" t="str">
        <v>Noor Ilahi</v>
      </c>
      <c r="D172">
        <v>4410806647952</v>
      </c>
      <c r="E172" t="str">
        <v>Allah Bachayo Kapri</v>
      </c>
      <c r="F172" t="str">
        <v>Mir Allah Bachayo</v>
      </c>
      <c r="G172" t="str">
        <v>Crockery Shop</v>
      </c>
    </row>
    <row r="173">
      <c r="A173">
        <v>172</v>
      </c>
      <c r="B173" t="str">
        <v xml:space="preserve">Sheeran </v>
      </c>
      <c r="C173" t="str">
        <v>Allahbachayo</v>
      </c>
      <c r="D173">
        <v>4410138796674</v>
      </c>
      <c r="E173" t="str">
        <v>Noor m laghari</v>
      </c>
      <c r="F173" t="str">
        <v>Mir Allah Bachayo</v>
      </c>
      <c r="G173" t="str">
        <v>Handi Craft: Hand embroidery</v>
      </c>
    </row>
    <row r="174">
      <c r="A174">
        <v>173</v>
      </c>
      <c r="B174" t="str">
        <v>Shehzadi</v>
      </c>
      <c r="C174" t="str">
        <v>Qayam ali</v>
      </c>
      <c r="D174">
        <v>4410130871408</v>
      </c>
      <c r="E174" t="str">
        <v>Village: Niaz Kapri</v>
      </c>
      <c r="F174" t="str">
        <v>Mir Allah Bachayo</v>
      </c>
      <c r="G174" t="str">
        <v>Cloth Bags &amp; Sanitary Pads</v>
      </c>
    </row>
    <row r="175">
      <c r="A175">
        <v>174</v>
      </c>
      <c r="B175" t="str">
        <v>Shehzadi</v>
      </c>
      <c r="C175" t="str">
        <v>Ashique Ali</v>
      </c>
      <c r="D175">
        <v>4440404587136</v>
      </c>
      <c r="E175" t="str">
        <v>Ameer Bux Laghari</v>
      </c>
      <c r="F175" t="str">
        <v xml:space="preserve">Ahori </v>
      </c>
      <c r="G175" t="str">
        <v>Poultry Business ( Desi Chicks)</v>
      </c>
    </row>
    <row r="176">
      <c r="A176">
        <v>175</v>
      </c>
      <c r="B176" t="str">
        <v>Shela Gul</v>
      </c>
      <c r="C176" t="str">
        <v>Abdul Majeed</v>
      </c>
      <c r="D176">
        <v>4410386557762</v>
      </c>
      <c r="E176" t="str">
        <v>Qazi Qasim Soomro</v>
      </c>
      <c r="F176" t="str">
        <v>Roshanabad</v>
      </c>
      <c r="G176" t="str">
        <v>Stationery material</v>
      </c>
    </row>
    <row r="177">
      <c r="A177">
        <v>176</v>
      </c>
      <c r="B177" t="str">
        <v>Sher Muhammad</v>
      </c>
      <c r="C177" t="str">
        <v xml:space="preserve">Chakar </v>
      </c>
      <c r="D177">
        <v>4410136943741</v>
      </c>
      <c r="E177" t="str">
        <v>Ghoram Bhatti</v>
      </c>
      <c r="F177" t="str">
        <v>Khuda Bux2</v>
      </c>
      <c r="G177" t="str">
        <v>Milk sale</v>
      </c>
    </row>
    <row r="178">
      <c r="A178">
        <v>177</v>
      </c>
      <c r="B178" t="str">
        <v xml:space="preserve">Sobia </v>
      </c>
      <c r="C178" t="str">
        <v>Zohaib</v>
      </c>
      <c r="D178">
        <v>4410805881416</v>
      </c>
      <c r="E178" t="str">
        <v>Ali Nawaz Pitafi</v>
      </c>
      <c r="F178" t="str">
        <v>Mir Allah Bachayo</v>
      </c>
      <c r="G178" t="str">
        <v>Stitching Machine and Material</v>
      </c>
    </row>
    <row r="179">
      <c r="A179">
        <v>178</v>
      </c>
      <c r="B179" t="str">
        <v>Sodho Bheel</v>
      </c>
      <c r="C179" t="str">
        <v>Lalho</v>
      </c>
      <c r="D179">
        <v>4410803649213</v>
      </c>
      <c r="E179" t="str">
        <v>Ramzan Arian</v>
      </c>
      <c r="F179" t="str">
        <v>Khuda Bux2</v>
      </c>
      <c r="G179" t="str">
        <v>FMCG: Grocery shop</v>
      </c>
    </row>
    <row r="180">
      <c r="A180">
        <v>179</v>
      </c>
      <c r="B180" t="str">
        <v>Soni</v>
      </c>
      <c r="C180" t="str">
        <v>Muhmmad Faisal</v>
      </c>
      <c r="D180">
        <v>4410120072756</v>
      </c>
      <c r="E180" t="str">
        <v>Village: Niaz Kapri</v>
      </c>
      <c r="F180" t="str">
        <v>Khuda Bux2</v>
      </c>
      <c r="G180" t="str">
        <v>Garments Shop</v>
      </c>
    </row>
    <row r="181">
      <c r="A181">
        <v>180</v>
      </c>
      <c r="B181" t="str">
        <v xml:space="preserve">Sufiyan Ahmed </v>
      </c>
      <c r="C181" t="str">
        <v xml:space="preserve">Masood Ahmed Amir </v>
      </c>
      <c r="D181">
        <v>4410175123503</v>
      </c>
      <c r="E181" t="str">
        <v>Sagheer Colony</v>
      </c>
      <c r="F181" t="str">
        <v>Jhuddo</v>
      </c>
      <c r="G181" t="str">
        <v>Bakery Distribution items</v>
      </c>
    </row>
    <row r="182">
      <c r="A182">
        <v>181</v>
      </c>
      <c r="B182" t="str">
        <v>Sumal</v>
      </c>
      <c r="C182" t="str">
        <v>Rato Rind</v>
      </c>
      <c r="D182">
        <v>4110377181336</v>
      </c>
      <c r="E182" t="str">
        <v>Moula Bux Rind</v>
      </c>
      <c r="F182" t="str">
        <v>Roshanabad</v>
      </c>
      <c r="G182" t="str">
        <v>FMCG: Grocery shop</v>
      </c>
    </row>
    <row r="183">
      <c r="A183">
        <v>182</v>
      </c>
      <c r="B183" t="str">
        <v>Suneeta</v>
      </c>
      <c r="C183" t="str">
        <v>Narain</v>
      </c>
      <c r="D183">
        <v>4410806344344</v>
      </c>
      <c r="E183" t="str">
        <v>Riaz Arain</v>
      </c>
      <c r="F183" t="str">
        <v>Mir Allah Bachayo</v>
      </c>
      <c r="G183" t="str">
        <v xml:space="preserve">Sewing machine and sewing material purchase </v>
      </c>
    </row>
    <row r="184">
      <c r="A184">
        <v>183</v>
      </c>
      <c r="B184" t="str">
        <v>Tabbasum</v>
      </c>
      <c r="C184" t="str">
        <v>Abdul Samad</v>
      </c>
      <c r="D184">
        <v>4410805788282</v>
      </c>
      <c r="E184" t="str">
        <v>Mohram Khan Lashari</v>
      </c>
      <c r="F184" t="str">
        <v xml:space="preserve">Bakhur </v>
      </c>
      <c r="G184" t="str">
        <v>Bangles and Cosmetic</v>
      </c>
    </row>
    <row r="185">
      <c r="A185">
        <v>184</v>
      </c>
      <c r="B185" t="str">
        <v>Tanveer Ahmed</v>
      </c>
      <c r="C185" t="str">
        <v>Muhammad Ramzan</v>
      </c>
      <c r="D185">
        <v>4410130129723</v>
      </c>
      <c r="E185" t="str">
        <v>aslam Town</v>
      </c>
      <c r="F185" t="str">
        <v>Jhuddo</v>
      </c>
      <c r="G185" t="str">
        <v>Peti Making</v>
      </c>
    </row>
    <row r="186">
      <c r="A186">
        <v>185</v>
      </c>
      <c r="B186" t="str">
        <v xml:space="preserve">Teerath </v>
      </c>
      <c r="C186" t="str">
        <v>Hanju</v>
      </c>
      <c r="D186">
        <v>4410804021187</v>
      </c>
      <c r="E186" t="str">
        <v>Shahjan Shah</v>
      </c>
      <c r="F186" t="str">
        <v>Roshanabad</v>
      </c>
      <c r="G186" t="str">
        <v>Vegetable Cart</v>
      </c>
    </row>
    <row r="187">
      <c r="A187">
        <v>186</v>
      </c>
      <c r="B187" t="str">
        <v xml:space="preserve">Tulsi </v>
      </c>
      <c r="C187" t="str">
        <v xml:space="preserve">Hanso </v>
      </c>
      <c r="D187">
        <v>4410162195456</v>
      </c>
      <c r="E187" t="str">
        <v>Chandro bheel</v>
      </c>
      <c r="F187" t="str">
        <v>Khuda Bux2</v>
      </c>
      <c r="G187" t="str">
        <v>Chapal and Slipper shop</v>
      </c>
    </row>
    <row r="188">
      <c r="A188">
        <v>187</v>
      </c>
      <c r="B188" t="str">
        <v>Wasandi</v>
      </c>
      <c r="C188" t="str">
        <v>Imam Ali</v>
      </c>
      <c r="D188">
        <v>4430396310388</v>
      </c>
      <c r="E188" t="str">
        <v>Mir Mustafa</v>
      </c>
      <c r="F188" t="str">
        <v>Roshanabad</v>
      </c>
      <c r="G188" t="str">
        <v>Shoes and Slippers Shop</v>
      </c>
    </row>
    <row r="189">
      <c r="A189">
        <v>188</v>
      </c>
      <c r="B189" t="str">
        <v>Waseem abbas</v>
      </c>
      <c r="C189" t="str">
        <v>Chaneser</v>
      </c>
      <c r="D189">
        <v>4410803772265</v>
      </c>
      <c r="E189" t="str">
        <v>Mir Ghulam Mustafa</v>
      </c>
      <c r="F189" t="str">
        <v>Roshanabad</v>
      </c>
      <c r="G189" t="str">
        <v xml:space="preserve">Beverages: Cold Drink </v>
      </c>
    </row>
    <row r="190">
      <c r="A190">
        <v>189</v>
      </c>
      <c r="B190" t="str">
        <v>Wazeer Ali</v>
      </c>
      <c r="C190" t="str">
        <v>Muhmmad Arab</v>
      </c>
      <c r="D190">
        <v>4410146330625</v>
      </c>
      <c r="E190" t="str">
        <v>Mir Ghulam Mustafa</v>
      </c>
      <c r="F190" t="str">
        <v>Roshanabad</v>
      </c>
      <c r="G190" t="str">
        <v>Barber shop material</v>
      </c>
    </row>
    <row r="191">
      <c r="A191">
        <v>190</v>
      </c>
      <c r="B191" t="str">
        <v>Wazeeran</v>
      </c>
      <c r="C191" t="str">
        <v>Ameer Mukhtiar</v>
      </c>
      <c r="D191">
        <v>4410805835328</v>
      </c>
      <c r="E191" t="str">
        <v>Lakhano Mugheri</v>
      </c>
      <c r="F191" t="str">
        <v xml:space="preserve">Bakhur </v>
      </c>
      <c r="G191" t="str">
        <v>Ladies Garments</v>
      </c>
    </row>
    <row r="192">
      <c r="A192">
        <v>191</v>
      </c>
      <c r="B192" t="str">
        <v>Wilayat khatoon</v>
      </c>
      <c r="C192" t="str">
        <v>Mumtaz</v>
      </c>
      <c r="D192">
        <v>4410133761146</v>
      </c>
      <c r="E192" t="str">
        <v>Gul Muhammad Khaskeli</v>
      </c>
      <c r="F192" t="str">
        <v>Mir Allah Bachayo</v>
      </c>
      <c r="G192" t="str">
        <v xml:space="preserve">Stitching machine and material </v>
      </c>
    </row>
    <row r="193">
      <c r="A193">
        <v>192</v>
      </c>
      <c r="B193" t="str">
        <v>Zafar Ahmed Shah</v>
      </c>
      <c r="C193" t="str">
        <v>Ahmed shah</v>
      </c>
      <c r="D193">
        <v>4410803772135</v>
      </c>
      <c r="E193" t="str">
        <v>Kot Mir Jan Muhmmad</v>
      </c>
      <c r="F193" t="str">
        <v>Roshanabad</v>
      </c>
      <c r="G193" t="str">
        <v>Mobile Accessories</v>
      </c>
    </row>
    <row r="194">
      <c r="A194">
        <v>193</v>
      </c>
      <c r="B194" t="str">
        <v xml:space="preserve">Zahid Ali </v>
      </c>
      <c r="C194" t="str">
        <v>Baboo</v>
      </c>
      <c r="D194">
        <v>4410803422725</v>
      </c>
      <c r="E194" t="str">
        <v>Sagheer Colony</v>
      </c>
      <c r="F194" t="str">
        <v>Jhuddo</v>
      </c>
      <c r="G194" t="str">
        <v>Café tea and more</v>
      </c>
    </row>
    <row r="195">
      <c r="A195">
        <v>194</v>
      </c>
      <c r="B195" t="str">
        <v>Zahida</v>
      </c>
      <c r="C195" t="str">
        <v xml:space="preserve">Ameer Bux </v>
      </c>
      <c r="D195">
        <v>4410123982274</v>
      </c>
      <c r="E195" t="str">
        <v>Ghanwar Khan Pitafi</v>
      </c>
      <c r="F195" t="str">
        <v>Roshanabad</v>
      </c>
      <c r="G195" t="str">
        <v>Pillows and Bedsheets Hand embroidery work</v>
      </c>
    </row>
    <row r="196">
      <c r="A196">
        <v>195</v>
      </c>
      <c r="B196" t="str">
        <v>Zahida</v>
      </c>
      <c r="C196" t="str">
        <v>Muhammad Fazal</v>
      </c>
      <c r="D196">
        <v>4410198704242</v>
      </c>
      <c r="E196" t="str">
        <v>Village: Niaz Kapri</v>
      </c>
      <c r="F196" t="str">
        <v>Mir Allah Bachayo</v>
      </c>
      <c r="G196" t="str">
        <v>Tailoring Material for tailoring shop</v>
      </c>
    </row>
    <row r="197">
      <c r="A197">
        <v>196</v>
      </c>
      <c r="B197" t="str">
        <v xml:space="preserve">Zahidan </v>
      </c>
      <c r="C197" t="str">
        <v>Naseem Ahmed</v>
      </c>
      <c r="D197">
        <v>4410805663966</v>
      </c>
      <c r="E197" t="str">
        <v>Mir Mustafa</v>
      </c>
      <c r="F197" t="str">
        <v>Roshanabad</v>
      </c>
      <c r="G197" t="str">
        <v>Garments Shop</v>
      </c>
    </row>
    <row r="198">
      <c r="A198">
        <v>197</v>
      </c>
      <c r="B198" t="str">
        <v xml:space="preserve">Zakaullah </v>
      </c>
      <c r="C198" t="str">
        <v>Kamal Kapri</v>
      </c>
      <c r="D198">
        <v>4410804597167</v>
      </c>
      <c r="E198" t="str">
        <v>Kamal Kapri</v>
      </c>
      <c r="F198" t="str">
        <v>Mir Allah Bachayo</v>
      </c>
      <c r="G198" t="str">
        <v>Poultry Farm material</v>
      </c>
    </row>
    <row r="199">
      <c r="A199">
        <v>198</v>
      </c>
      <c r="B199" t="str">
        <v>Zareena</v>
      </c>
      <c r="C199" t="str">
        <v>Imam Din</v>
      </c>
      <c r="D199">
        <v>4110120856516</v>
      </c>
      <c r="E199" t="str">
        <v>Lakhano Mugheri</v>
      </c>
      <c r="F199" t="str">
        <v xml:space="preserve">Bakhur </v>
      </c>
      <c r="G199" t="str">
        <v>Moti work Handy craft</v>
      </c>
    </row>
    <row r="200">
      <c r="A200">
        <v>199</v>
      </c>
      <c r="B200" t="str">
        <v>Zubaida</v>
      </c>
      <c r="C200" t="str">
        <v xml:space="preserve">Sher Muhmmad </v>
      </c>
      <c r="D200">
        <v>4410805976454</v>
      </c>
      <c r="E200" t="str">
        <v>khosa Paro</v>
      </c>
      <c r="F200" t="str">
        <v>Mir Allah Bachayo</v>
      </c>
      <c r="G200" t="str">
        <v>Handi Craft: Applique Work</v>
      </c>
    </row>
    <row r="201">
      <c r="A201">
        <v>200</v>
      </c>
      <c r="B201" t="str">
        <v>Zulfiquar Ali</v>
      </c>
      <c r="C201" t="str">
        <v>Sawan</v>
      </c>
      <c r="D201">
        <v>4410108858943</v>
      </c>
      <c r="E201" t="str">
        <v>Roshanabad</v>
      </c>
      <c r="F201" t="str">
        <v>Roshanabad</v>
      </c>
      <c r="G201" t="str">
        <v>FMCG: Grocery shop</v>
      </c>
    </row>
  </sheetData>
  <ignoredErrors>
    <ignoredError numberStoredAsText="1" sqref="A1:V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01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 xml:space="preserve"> Amount </v>
      </c>
      <c r="I1" t="str">
        <v xml:space="preserve"> Recovery Amount 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  <c r="P1" t="str">
        <v>Recovery Amount</v>
      </c>
      <c r="Q1" t="str">
        <v>Receipt #</v>
      </c>
      <c r="R1" t="str">
        <v>Deposit Slip Number</v>
      </c>
      <c r="S1" t="str">
        <v>Deposit Date</v>
      </c>
      <c r="T1" t="str">
        <v>Deposit Status</v>
      </c>
      <c r="U1" t="str">
        <v>Beneficiary Status</v>
      </c>
    </row>
    <row r="2">
      <c r="A2">
        <v>1</v>
      </c>
      <c r="B2" t="str">
        <v>Abdul Kareem</v>
      </c>
      <c r="C2" t="str">
        <v xml:space="preserve">Jumu khan </v>
      </c>
      <c r="D2">
        <v>4410803433861</v>
      </c>
      <c r="E2" t="str">
        <v xml:space="preserve">Juman Kapri </v>
      </c>
      <c r="F2" t="str">
        <v>Khuda Bux2</v>
      </c>
      <c r="G2" t="str">
        <v>Motor/Vehicles: Tyre Puncture shop</v>
      </c>
    </row>
    <row r="3">
      <c r="A3">
        <v>2</v>
      </c>
      <c r="B3" t="str">
        <v>Abdul Malik</v>
      </c>
      <c r="C3" t="str">
        <v>Ghulam Farid</v>
      </c>
      <c r="D3">
        <v>4410803567036</v>
      </c>
      <c r="E3" t="str">
        <v>Village: Niaz Kapri</v>
      </c>
      <c r="F3" t="str">
        <v>Mir Allah Bachayuo</v>
      </c>
      <c r="G3" t="str">
        <v>Trading: Vegetable Cart</v>
      </c>
    </row>
    <row r="4">
      <c r="A4">
        <v>3</v>
      </c>
      <c r="B4" t="str">
        <v>Abdul Waheed</v>
      </c>
      <c r="C4" t="str">
        <v>Muhammad Hashim</v>
      </c>
      <c r="D4">
        <v>4410803837445</v>
      </c>
      <c r="E4" t="str">
        <v xml:space="preserve">Juman Kapri </v>
      </c>
      <c r="F4" t="str">
        <v>Khuda Bux2</v>
      </c>
      <c r="G4" t="str">
        <v>FMCG: Grocery shop</v>
      </c>
    </row>
    <row r="5">
      <c r="A5">
        <v>4</v>
      </c>
      <c r="B5" t="str">
        <v xml:space="preserve">Aisha </v>
      </c>
      <c r="C5" t="str">
        <v>Muhmmad Iqbal</v>
      </c>
      <c r="D5">
        <v>4410179562290</v>
      </c>
      <c r="E5" t="str">
        <v>Noor m Laghari</v>
      </c>
      <c r="F5" t="str">
        <v>Mir Allah Bachayuo</v>
      </c>
      <c r="G5" t="str">
        <v>Stitching/Garments: Dress making and sale</v>
      </c>
    </row>
    <row r="6">
      <c r="A6">
        <v>5</v>
      </c>
      <c r="B6" t="str">
        <v>Ajeemat</v>
      </c>
      <c r="C6" t="str">
        <v>Jumu</v>
      </c>
      <c r="D6">
        <v>4410163596436</v>
      </c>
      <c r="E6" t="str">
        <v xml:space="preserve">Hashim colony </v>
      </c>
      <c r="F6" t="str">
        <v>Mir Allah Bachayuo</v>
      </c>
      <c r="G6" t="str">
        <v>Handicraft: Applique and Rilli Work</v>
      </c>
    </row>
    <row r="7">
      <c r="A7">
        <v>6</v>
      </c>
      <c r="B7" t="str">
        <v>Ajhee</v>
      </c>
      <c r="C7" t="str">
        <v xml:space="preserve">Faqeero </v>
      </c>
      <c r="D7">
        <v>4410188891304</v>
      </c>
      <c r="E7" t="str">
        <v xml:space="preserve">Bhatti Paro </v>
      </c>
      <c r="F7" t="str">
        <v>Jhuddo</v>
      </c>
      <c r="G7" t="str">
        <v>Textile: Garments Shop</v>
      </c>
    </row>
    <row r="8">
      <c r="A8">
        <v>7</v>
      </c>
      <c r="B8" t="str">
        <v xml:space="preserve">Akhtar Ali </v>
      </c>
      <c r="C8" t="str">
        <v>Sultan</v>
      </c>
      <c r="D8">
        <v>4410803524429</v>
      </c>
      <c r="E8" t="str">
        <v>Mir Ghulam Mustafa</v>
      </c>
      <c r="F8" t="str">
        <v>Roshanabad</v>
      </c>
      <c r="G8" t="str">
        <v xml:space="preserve">Beverages: Cold Drink </v>
      </c>
    </row>
    <row r="9">
      <c r="A9">
        <v>8</v>
      </c>
      <c r="B9" t="str">
        <v>Ali Nawaz</v>
      </c>
      <c r="C9" t="str">
        <v>Nazar Hussain</v>
      </c>
      <c r="D9">
        <v>4410170140299</v>
      </c>
      <c r="E9" t="str">
        <v>Kot Mir Jan Muhmmad</v>
      </c>
      <c r="F9" t="str">
        <v>Roshanabad</v>
      </c>
      <c r="G9" t="str">
        <v>Service: Plumber, Hardware repair,maintenance and material Selling</v>
      </c>
    </row>
    <row r="10">
      <c r="A10">
        <v>9</v>
      </c>
      <c r="B10" t="str">
        <v>Allahwasai</v>
      </c>
      <c r="C10" t="str">
        <v>Rasool Bux</v>
      </c>
      <c r="D10">
        <v>4410185874436</v>
      </c>
      <c r="E10" t="str">
        <v xml:space="preserve">Hashim colony </v>
      </c>
      <c r="F10" t="str">
        <v>Mir Allah Bachayuo</v>
      </c>
      <c r="G10" t="str">
        <v>Handicraft: Applique and Rilli Work</v>
      </c>
    </row>
    <row r="11">
      <c r="A11">
        <v>10</v>
      </c>
      <c r="B11" t="str">
        <v>Ameena</v>
      </c>
      <c r="C11" t="str">
        <v>Abdul Naeem</v>
      </c>
      <c r="D11">
        <v>4410166835920</v>
      </c>
      <c r="E11" t="str">
        <v>Noor m Laghari</v>
      </c>
      <c r="F11" t="str">
        <v>Mir Allah Bachayuo</v>
      </c>
      <c r="G11" t="str">
        <v>Personal Care: Cosmetic and Material</v>
      </c>
    </row>
    <row r="12">
      <c r="A12">
        <v>11</v>
      </c>
      <c r="B12" t="str">
        <v>Ameena</v>
      </c>
      <c r="C12" t="str">
        <v>Ghulam Hussain</v>
      </c>
      <c r="D12">
        <v>4410135147902</v>
      </c>
      <c r="E12" t="str">
        <v>Khosa Paro</v>
      </c>
      <c r="F12" t="str">
        <v>Mir Allah Bachayuo</v>
      </c>
      <c r="G12" t="str">
        <v>Handicraft: Aar and Muka Work</v>
      </c>
    </row>
    <row r="13">
      <c r="A13">
        <v>12</v>
      </c>
      <c r="B13" t="str">
        <v xml:space="preserve">Ameer Hassan </v>
      </c>
      <c r="C13" t="str">
        <v>Sohrab Khan</v>
      </c>
      <c r="D13">
        <v>4410171906539</v>
      </c>
      <c r="E13" t="str">
        <v>Peer Bux Khoso</v>
      </c>
      <c r="F13" t="str">
        <v>Mir Allah Bachayuo</v>
      </c>
      <c r="G13" t="str">
        <v>Food: Chicken shop</v>
      </c>
    </row>
    <row r="14">
      <c r="A14">
        <v>13</v>
      </c>
      <c r="B14" t="str">
        <v xml:space="preserve">Amina </v>
      </c>
      <c r="C14" t="str">
        <v>Sabir Ali</v>
      </c>
      <c r="D14">
        <v>4410176001664</v>
      </c>
      <c r="E14" t="str">
        <v>Kot Mir Jan Muhmmad</v>
      </c>
      <c r="F14" t="str">
        <v>Roshanabad</v>
      </c>
      <c r="G14" t="str">
        <v>Stitching/Garments: Dress making and sale ( Ladies and Kids)</v>
      </c>
    </row>
    <row r="15">
      <c r="A15">
        <v>14</v>
      </c>
      <c r="B15" t="str">
        <v>Aneeta</v>
      </c>
      <c r="C15" t="str">
        <v>Ghulam Qadir</v>
      </c>
      <c r="D15">
        <v>4410805907104</v>
      </c>
      <c r="E15" t="str">
        <v>Khosa Paro</v>
      </c>
      <c r="F15" t="str">
        <v>Mir Allah Bachayuo</v>
      </c>
      <c r="G15" t="str">
        <v>Garments and Hand Embroidery</v>
      </c>
    </row>
    <row r="16">
      <c r="A16">
        <v>15</v>
      </c>
      <c r="B16" t="str">
        <v xml:space="preserve">Anila Gul </v>
      </c>
      <c r="C16" t="str">
        <v xml:space="preserve">Darya Khan </v>
      </c>
      <c r="D16">
        <v>4310805985224</v>
      </c>
      <c r="E16" t="str">
        <v>Sagheer Colony</v>
      </c>
      <c r="F16" t="str">
        <v>Jhuddo</v>
      </c>
      <c r="G16" t="str">
        <v xml:space="preserve">Beauty Parlor </v>
      </c>
    </row>
    <row r="17">
      <c r="A17">
        <v>16</v>
      </c>
      <c r="B17" t="str">
        <v>Arshad</v>
      </c>
      <c r="C17" t="str">
        <v>Niaz Muhammad</v>
      </c>
      <c r="D17">
        <v>4410108773357</v>
      </c>
      <c r="E17" t="str">
        <v>Ghoram Bhatti</v>
      </c>
      <c r="F17" t="str">
        <v>Khuda Bux2</v>
      </c>
      <c r="G17" t="str">
        <v>Transport: Rickshaw Riding</v>
      </c>
    </row>
    <row r="18">
      <c r="A18">
        <v>17</v>
      </c>
      <c r="B18" t="str">
        <v>Ashok</v>
      </c>
      <c r="C18" t="str">
        <v>premu</v>
      </c>
      <c r="D18">
        <v>4410804423273</v>
      </c>
      <c r="E18" t="str">
        <v>Qurban Rind</v>
      </c>
      <c r="F18" t="str">
        <v>Roshanabad</v>
      </c>
      <c r="G18" t="str">
        <v>Garments: Tailor and material</v>
      </c>
    </row>
    <row r="19">
      <c r="A19">
        <v>18</v>
      </c>
      <c r="B19" t="str">
        <v>Ashok Kumar</v>
      </c>
      <c r="C19" t="str">
        <v>Ladho</v>
      </c>
      <c r="D19">
        <v>4410160428719</v>
      </c>
      <c r="E19" t="str">
        <v>Harijan Coloney</v>
      </c>
      <c r="F19" t="str">
        <v>Mir Allah Bachayo</v>
      </c>
      <c r="G19" t="str">
        <v>Garments: Tailoring Material Sell for a Tailoring shop</v>
      </c>
    </row>
    <row r="20">
      <c r="A20">
        <v>19</v>
      </c>
      <c r="B20" t="str">
        <v xml:space="preserve">Azeem </v>
      </c>
      <c r="C20" t="str">
        <v xml:space="preserve">Tharo </v>
      </c>
      <c r="D20">
        <v>4410155554243</v>
      </c>
      <c r="E20" t="str">
        <v xml:space="preserve">Tando kolachi </v>
      </c>
      <c r="F20" t="str">
        <v xml:space="preserve">Ahori </v>
      </c>
      <c r="G20" t="str">
        <v xml:space="preserve">Beverages: Cold Drink </v>
      </c>
    </row>
    <row r="21">
      <c r="A21">
        <v>20</v>
      </c>
      <c r="B21" t="str">
        <v>Azeema</v>
      </c>
      <c r="C21" t="str">
        <v>Nabi Bux</v>
      </c>
      <c r="D21">
        <v>4410805746494</v>
      </c>
      <c r="E21" t="str">
        <v>Khuda Bux Lashari</v>
      </c>
      <c r="F21" t="str">
        <v xml:space="preserve">Bakhur </v>
      </c>
      <c r="G21" t="str">
        <v xml:space="preserve">Sewing machine and sewing material purchase </v>
      </c>
    </row>
    <row r="22">
      <c r="A22">
        <v>21</v>
      </c>
      <c r="B22" t="str">
        <v>Azeeman</v>
      </c>
      <c r="C22" t="str">
        <v>Abdul Rehman</v>
      </c>
      <c r="D22">
        <v>4410198756798</v>
      </c>
      <c r="E22" t="str">
        <v>khosa Paro</v>
      </c>
      <c r="F22" t="str">
        <v>Mir Allah Bachayo</v>
      </c>
      <c r="G22" t="str">
        <v>Handicraft: Applique Work</v>
      </c>
    </row>
    <row r="23">
      <c r="A23">
        <v>22</v>
      </c>
      <c r="B23" t="str">
        <v xml:space="preserve">Bachlan </v>
      </c>
      <c r="C23" t="str">
        <v>Javed</v>
      </c>
      <c r="D23">
        <v>4410163856558</v>
      </c>
      <c r="E23" t="str">
        <v>Moula Bux Rind</v>
      </c>
      <c r="F23" t="str">
        <v>Roshanabad</v>
      </c>
      <c r="G23" t="str">
        <v>Handicraft: Rillie Work</v>
      </c>
    </row>
    <row r="24">
      <c r="A24">
        <v>23</v>
      </c>
      <c r="B24" t="str">
        <v>Bakh</v>
      </c>
      <c r="C24" t="str">
        <v>Ikhtiar Ali</v>
      </c>
      <c r="D24">
        <v>4410806078886</v>
      </c>
      <c r="E24" t="str">
        <v>Noor m laghari</v>
      </c>
      <c r="F24" t="str">
        <v>Mir Allah Bachayo</v>
      </c>
      <c r="G24" t="str">
        <v>Cosmetics/Beauty: Parlor and Beauti essentials</v>
      </c>
    </row>
    <row r="25">
      <c r="A25">
        <v>24</v>
      </c>
      <c r="B25" t="str">
        <v>Basheeran</v>
      </c>
      <c r="C25" t="str">
        <v>Anwar Ali</v>
      </c>
      <c r="D25">
        <v>4410109674668</v>
      </c>
      <c r="E25" t="str">
        <v>Mir Allahbachayo</v>
      </c>
      <c r="F25" t="str">
        <v>Mir Allah Bachayo</v>
      </c>
      <c r="G25" t="str">
        <v>Ladies and gents garments</v>
      </c>
    </row>
    <row r="26">
      <c r="A26">
        <v>25</v>
      </c>
      <c r="B26" t="str">
        <v xml:space="preserve">Begum </v>
      </c>
      <c r="C26" t="str">
        <v>Ameer Bux</v>
      </c>
      <c r="D26">
        <v>4410159734704</v>
      </c>
      <c r="E26" t="str">
        <v>Village Kamal Khan Pitafi</v>
      </c>
      <c r="F26" t="str">
        <v>Mir Allah Bachayo</v>
      </c>
      <c r="G26" t="str">
        <v>Handicraft: Hair Catcher and Nara making</v>
      </c>
    </row>
    <row r="27">
      <c r="A27">
        <v>26</v>
      </c>
      <c r="B27" t="str">
        <v>Bhagi</v>
      </c>
      <c r="C27" t="str">
        <v>Manzoor Ali</v>
      </c>
      <c r="D27">
        <v>4410192050150</v>
      </c>
      <c r="E27" t="str">
        <v>Ghanwar Khan Pitafi</v>
      </c>
      <c r="F27" t="str">
        <v>Mir Allah Bachayo</v>
      </c>
      <c r="G27" t="str">
        <v>Cosmetics</v>
      </c>
    </row>
    <row r="28">
      <c r="A28">
        <v>27</v>
      </c>
      <c r="B28" t="str">
        <v>Bhomo</v>
      </c>
      <c r="C28" t="str">
        <v>Ramsingh</v>
      </c>
      <c r="D28">
        <v>4410803588337</v>
      </c>
      <c r="E28" t="str">
        <v>Ghoram Bhatti</v>
      </c>
      <c r="F28" t="str">
        <v>Khuda Bux2</v>
      </c>
      <c r="G28" t="str">
        <v>Transport: Rickshaw Riding</v>
      </c>
    </row>
    <row r="29">
      <c r="A29">
        <v>28</v>
      </c>
      <c r="B29" t="str">
        <v xml:space="preserve">Chetan </v>
      </c>
      <c r="C29" t="str">
        <v>Narain</v>
      </c>
      <c r="D29">
        <v>4410167312619</v>
      </c>
      <c r="E29" t="str">
        <v xml:space="preserve"> Riaz Arain</v>
      </c>
      <c r="F29" t="str">
        <v>Mir Allah Bachayo</v>
      </c>
      <c r="G29" t="str">
        <v>Food: Fruit Cart</v>
      </c>
    </row>
    <row r="30">
      <c r="A30">
        <v>29</v>
      </c>
      <c r="B30" t="str">
        <v xml:space="preserve">Dahi </v>
      </c>
      <c r="C30" t="str">
        <v xml:space="preserve">Hameer </v>
      </c>
      <c r="D30">
        <v>4410805788382</v>
      </c>
      <c r="E30" t="str">
        <v xml:space="preserve">Juman Kapri </v>
      </c>
      <c r="F30" t="str">
        <v>Khuda Bux2</v>
      </c>
      <c r="G30" t="str">
        <v>Feed for Buffaloes (khar,Chuno,turi,) enhance milking</v>
      </c>
    </row>
    <row r="31">
      <c r="A31">
        <v>30</v>
      </c>
      <c r="B31" t="str">
        <v>Darya Khatoon</v>
      </c>
      <c r="C31" t="str">
        <v>Mehrab</v>
      </c>
      <c r="D31">
        <v>4110476529266</v>
      </c>
      <c r="E31" t="str">
        <v>Ghoram Bhatti</v>
      </c>
      <c r="F31" t="str">
        <v>Khuda Bux2</v>
      </c>
      <c r="G31" t="str">
        <v>Surf Soap Shop</v>
      </c>
    </row>
    <row r="32">
      <c r="A32">
        <v>31</v>
      </c>
      <c r="B32" t="str">
        <v xml:space="preserve">Dhani Bux </v>
      </c>
      <c r="C32" t="str">
        <v xml:space="preserve">Khuda Bux </v>
      </c>
      <c r="D32">
        <v>4410803474239</v>
      </c>
      <c r="E32" t="str">
        <v>Shahjan Shah</v>
      </c>
      <c r="F32" t="str">
        <v xml:space="preserve">Bakhur </v>
      </c>
      <c r="G32" t="str">
        <v>Vegetable, Fruit and food items sale on bike</v>
      </c>
      <c r="K32" t="str">
        <v>2026-05-22</v>
      </c>
      <c r="P32" t="str">
        <v>2500</v>
      </c>
      <c r="Q32" t="str">
        <v>21ffff</v>
      </c>
      <c r="R32" t="str">
        <v>22233</v>
      </c>
      <c r="S32" t="str">
        <v>2026-05-06</v>
      </c>
      <c r="T32" t="str">
        <v>Pending</v>
      </c>
      <c r="U32" t="str">
        <v>Pending</v>
      </c>
    </row>
    <row r="33">
      <c r="A33">
        <v>32</v>
      </c>
      <c r="B33" t="str">
        <v>Dilber Ali</v>
      </c>
      <c r="C33" t="str">
        <v>Dost Ali</v>
      </c>
      <c r="D33">
        <v>4410804084525</v>
      </c>
      <c r="E33" t="str">
        <v xml:space="preserve">Juman Kapri </v>
      </c>
      <c r="F33" t="str">
        <v>Khuda Bux2</v>
      </c>
      <c r="G33" t="str">
        <v>Motor/Vehicles: Puncture and Spare Parts</v>
      </c>
    </row>
    <row r="34">
      <c r="A34">
        <v>33</v>
      </c>
      <c r="B34" t="str">
        <v>Dilshad Ali</v>
      </c>
      <c r="C34" t="str">
        <v xml:space="preserve">Yaar Muhammad </v>
      </c>
      <c r="D34">
        <v>4410803907809</v>
      </c>
      <c r="E34" t="str">
        <v>Rebari Badho</v>
      </c>
      <c r="F34" t="str">
        <v>Mir Allah Bachayo</v>
      </c>
      <c r="G34" t="str">
        <v>Hotel material</v>
      </c>
    </row>
    <row r="35">
      <c r="A35">
        <v>34</v>
      </c>
      <c r="B35" t="str">
        <v xml:space="preserve">Faiz Muhmmad </v>
      </c>
      <c r="C35" t="str">
        <v xml:space="preserve">Lal Khan </v>
      </c>
      <c r="D35">
        <v>4410137427279</v>
      </c>
      <c r="E35" t="str">
        <v>Allah Bachayo Kapri</v>
      </c>
      <c r="F35" t="str">
        <v>Mir Allah Bachayo</v>
      </c>
      <c r="G35" t="str">
        <v>Fruit sale on Rikshaw</v>
      </c>
    </row>
    <row r="36">
      <c r="A36">
        <v>35</v>
      </c>
      <c r="B36" t="str">
        <v>Fareeda</v>
      </c>
      <c r="C36" t="str">
        <v>Inayat Ali</v>
      </c>
      <c r="D36">
        <v>4410805805224</v>
      </c>
      <c r="E36" t="str">
        <v xml:space="preserve">Juman Kapri </v>
      </c>
      <c r="F36" t="str">
        <v>Khuda Bux2</v>
      </c>
      <c r="G36" t="str">
        <v>Tailoring machine and material</v>
      </c>
    </row>
    <row r="37">
      <c r="A37">
        <v>36</v>
      </c>
      <c r="B37" t="str">
        <v>Farzana</v>
      </c>
      <c r="C37" t="str">
        <v>Muhmmad Tasleem</v>
      </c>
      <c r="D37">
        <v>4410388798542</v>
      </c>
      <c r="E37" t="str">
        <v>Sagheer Colony</v>
      </c>
      <c r="F37" t="str">
        <v>jhuddo</v>
      </c>
      <c r="G37" t="str">
        <v>Papar making and tuck shop</v>
      </c>
    </row>
    <row r="38">
      <c r="A38">
        <v>37</v>
      </c>
      <c r="B38" t="str">
        <v>Fiza Gul</v>
      </c>
      <c r="C38" t="str">
        <v>Bilawal</v>
      </c>
      <c r="D38">
        <v>4410806172880</v>
      </c>
      <c r="E38" t="str">
        <v>Village Kamal Khan Pitafi</v>
      </c>
      <c r="F38" t="str">
        <v>Mir Allah Bachayo</v>
      </c>
      <c r="G38" t="str">
        <v>Poultry</v>
      </c>
    </row>
    <row r="39">
      <c r="A39">
        <v>38</v>
      </c>
      <c r="B39" t="str">
        <v xml:space="preserve">Fozia </v>
      </c>
      <c r="C39" t="str">
        <v>Mihmmad Sulaiman</v>
      </c>
      <c r="D39">
        <v>4410155177916</v>
      </c>
      <c r="E39" t="str">
        <v>Saein Dad Aliani</v>
      </c>
      <c r="F39" t="str">
        <v>Roshanabad</v>
      </c>
      <c r="G39" t="str">
        <v>Handicraft: Rillie Work</v>
      </c>
    </row>
    <row r="40">
      <c r="A40">
        <v>39</v>
      </c>
      <c r="B40" t="str">
        <v xml:space="preserve">Geeta </v>
      </c>
      <c r="C40" t="str">
        <v>Kirshan</v>
      </c>
      <c r="D40">
        <v>4140604813660</v>
      </c>
      <c r="E40" t="str">
        <v>Shahjan Shah</v>
      </c>
      <c r="F40" t="str">
        <v>Roshanabad</v>
      </c>
      <c r="G40" t="str">
        <v>Crokery and Lady garments sale</v>
      </c>
    </row>
    <row r="41">
      <c r="A41">
        <v>40</v>
      </c>
      <c r="B41" t="str">
        <v>Ghaman</v>
      </c>
      <c r="C41" t="str">
        <v>khamiso</v>
      </c>
      <c r="D41">
        <v>4410803692337</v>
      </c>
      <c r="E41" t="str">
        <v>Ghulam Muhammad Lashari</v>
      </c>
      <c r="F41" t="str">
        <v>Bakhur</v>
      </c>
      <c r="G41" t="str">
        <v>Mobile Phone Shop ( Accessories and Repair and Maintenance)</v>
      </c>
    </row>
    <row r="42">
      <c r="A42">
        <v>41</v>
      </c>
      <c r="B42" t="str">
        <v>Ghulam Hussain</v>
      </c>
      <c r="C42" t="str">
        <v>Ramzan</v>
      </c>
      <c r="D42">
        <v>4410127018829</v>
      </c>
      <c r="E42" t="str">
        <v>Muhmmad Ali Buxi ghoth</v>
      </c>
      <c r="F42" t="str">
        <v>Khuda Bux2</v>
      </c>
      <c r="G42" t="str">
        <v>Mobile Cart business for Sales of Pots</v>
      </c>
    </row>
    <row r="43">
      <c r="A43">
        <v>42</v>
      </c>
      <c r="B43" t="str">
        <v>Girdari</v>
      </c>
      <c r="C43" t="str">
        <v>Jado</v>
      </c>
      <c r="D43">
        <v>4410101942639</v>
      </c>
      <c r="E43" t="str">
        <v>Roshanabad</v>
      </c>
      <c r="F43" t="str">
        <v>Roshanabad</v>
      </c>
      <c r="G43" t="str">
        <v>Selling Material of tailoring</v>
      </c>
    </row>
    <row r="44">
      <c r="A44">
        <v>43</v>
      </c>
      <c r="B44" t="str">
        <v>Govind Kumar</v>
      </c>
      <c r="C44" t="str">
        <v>Chana Ram</v>
      </c>
      <c r="D44">
        <v>4410124202575</v>
      </c>
      <c r="E44" t="str">
        <v>Kheeraj Kolhi</v>
      </c>
      <c r="F44" t="str">
        <v>Khuda Bux2</v>
      </c>
      <c r="G44" t="str">
        <v>Fruit cart</v>
      </c>
    </row>
    <row r="45">
      <c r="A45">
        <v>44</v>
      </c>
      <c r="B45" t="str">
        <v>Gudi</v>
      </c>
      <c r="C45" t="str">
        <v>jeovan</v>
      </c>
      <c r="D45">
        <v>4430373005794</v>
      </c>
      <c r="E45" t="str">
        <v>Shahjan Shah</v>
      </c>
      <c r="F45" t="str">
        <v>Roshanabad</v>
      </c>
      <c r="G45" t="str">
        <v>Crokery and Lady garments sale</v>
      </c>
    </row>
    <row r="46">
      <c r="A46">
        <v>45</v>
      </c>
      <c r="B46" t="str">
        <v xml:space="preserve">Gul Khatoon </v>
      </c>
      <c r="C46" t="str">
        <v>Rasool Bux</v>
      </c>
      <c r="D46">
        <v>4410113728388</v>
      </c>
      <c r="E46" t="str">
        <v>Allah Bachayo Kapri</v>
      </c>
      <c r="F46" t="str">
        <v>Mir Allah Bachayo</v>
      </c>
      <c r="G46" t="str">
        <v xml:space="preserve">ladies  Garments </v>
      </c>
    </row>
    <row r="47">
      <c r="A47">
        <v>46</v>
      </c>
      <c r="B47" t="str">
        <v>Gul Zaman</v>
      </c>
      <c r="C47" t="str">
        <v>Akber khan</v>
      </c>
      <c r="D47">
        <v>4410803623987</v>
      </c>
      <c r="E47" t="str">
        <v>Jhuddo City</v>
      </c>
      <c r="F47" t="str">
        <v>Jhuddo</v>
      </c>
      <c r="G47" t="str">
        <v>Garments: Stitching  Clothes</v>
      </c>
    </row>
    <row r="48">
      <c r="A48">
        <v>47</v>
      </c>
      <c r="B48" t="str">
        <v>Gulshan</v>
      </c>
      <c r="C48" t="str">
        <v>Wahid Ali</v>
      </c>
      <c r="D48">
        <v>4410805749048</v>
      </c>
      <c r="E48" t="str">
        <v>Moula Bux Rind</v>
      </c>
      <c r="F48" t="str">
        <v>Roshanabad</v>
      </c>
      <c r="G48" t="str">
        <v>Ladies Garments</v>
      </c>
    </row>
    <row r="49">
      <c r="A49">
        <v>48</v>
      </c>
      <c r="B49" t="str">
        <v>Hakeema</v>
      </c>
      <c r="C49" t="str">
        <v>Mubark</v>
      </c>
      <c r="D49">
        <v>4410124101914</v>
      </c>
      <c r="E49" t="str">
        <v xml:space="preserve">Ch Muhmmad Ali Buxi </v>
      </c>
      <c r="F49" t="str">
        <v>Khuda Bux2</v>
      </c>
      <c r="G49" t="str">
        <v>FMCG: Grocery shop</v>
      </c>
    </row>
    <row r="50">
      <c r="A50">
        <v>49</v>
      </c>
      <c r="B50" t="str">
        <v>Hakimzadi</v>
      </c>
      <c r="C50" t="str">
        <v>Bilawal</v>
      </c>
      <c r="D50">
        <v>4410805659922</v>
      </c>
      <c r="E50" t="str">
        <v>Noor m laghari</v>
      </c>
      <c r="F50" t="str">
        <v>Mir Allah Bachayo</v>
      </c>
      <c r="G50" t="str">
        <v>Handicraft: Rillie Work</v>
      </c>
    </row>
    <row r="51">
      <c r="A51">
        <v>50</v>
      </c>
      <c r="B51" t="str">
        <v>Haleema</v>
      </c>
      <c r="C51" t="str">
        <v>Wali Bux</v>
      </c>
      <c r="D51">
        <v>4410112312070</v>
      </c>
      <c r="E51" t="str">
        <v>Mir Mustafa</v>
      </c>
      <c r="F51" t="str">
        <v>Roshanabad</v>
      </c>
      <c r="G51" t="str">
        <v>Garments Sale</v>
      </c>
    </row>
    <row r="52">
      <c r="A52">
        <v>51</v>
      </c>
      <c r="B52" t="str">
        <v>Hameed</v>
      </c>
      <c r="C52" t="str">
        <v>Achar Pitafi</v>
      </c>
      <c r="D52">
        <v>4410160196279</v>
      </c>
      <c r="E52" t="str">
        <v>Kewro Pitafi</v>
      </c>
      <c r="F52" t="str">
        <v>Roshanabad</v>
      </c>
      <c r="G52" t="str">
        <v>Second hand/Lunda Cloths shop</v>
      </c>
    </row>
    <row r="53">
      <c r="A53">
        <v>52</v>
      </c>
      <c r="B53" t="str">
        <v>Hameeda</v>
      </c>
      <c r="C53" t="str">
        <v>tarique Ali</v>
      </c>
      <c r="D53">
        <v>4410119833582</v>
      </c>
      <c r="E53" t="str">
        <v>Village: Niaz Kapri</v>
      </c>
      <c r="F53" t="str">
        <v>Mir Allah Bachayo</v>
      </c>
      <c r="G53" t="str">
        <v>Stationary Shop</v>
      </c>
    </row>
    <row r="54">
      <c r="A54">
        <v>53</v>
      </c>
      <c r="B54" t="str">
        <v xml:space="preserve">Harchand </v>
      </c>
      <c r="C54" t="str">
        <v>Shaghan</v>
      </c>
      <c r="D54">
        <v>4410195105543</v>
      </c>
      <c r="E54" t="str">
        <v xml:space="preserve"> Riaz Arain</v>
      </c>
      <c r="F54" t="str">
        <v>Mir Allah Bachayo</v>
      </c>
      <c r="G54" t="str">
        <v>Fruit cart</v>
      </c>
    </row>
    <row r="55">
      <c r="A55">
        <v>54</v>
      </c>
      <c r="B55" t="str">
        <v>Hareesh Kumar</v>
      </c>
      <c r="C55" t="str">
        <v>Dharmshi</v>
      </c>
      <c r="D55">
        <v>4410803836519</v>
      </c>
      <c r="E55" t="str">
        <v>Ahori</v>
      </c>
      <c r="F55" t="str">
        <v xml:space="preserve">Ahori </v>
      </c>
      <c r="G55" t="str">
        <v>Motor/Vehicle: Bike Spare Parts</v>
      </c>
    </row>
    <row r="56">
      <c r="A56">
        <v>55</v>
      </c>
      <c r="B56" t="str">
        <v>Hari</v>
      </c>
      <c r="C56" t="str">
        <v xml:space="preserve">Mansingh </v>
      </c>
      <c r="D56">
        <v>4410803912229</v>
      </c>
      <c r="E56" t="str">
        <v xml:space="preserve">Hashim colony </v>
      </c>
      <c r="F56" t="str">
        <v>Mir Allah Bachayo</v>
      </c>
      <c r="G56" t="str">
        <v>Fruit cart</v>
      </c>
    </row>
    <row r="57">
      <c r="A57">
        <v>56</v>
      </c>
      <c r="B57" t="str">
        <v>Haseena</v>
      </c>
      <c r="C57" t="str">
        <v>Gul Hassan</v>
      </c>
      <c r="D57">
        <v>4410119110762</v>
      </c>
      <c r="E57" t="str">
        <v>jan M khoso</v>
      </c>
      <c r="F57" t="str">
        <v>Roshanabad</v>
      </c>
      <c r="G57" t="str">
        <v>swing material machine</v>
      </c>
    </row>
    <row r="58">
      <c r="A58">
        <v>57</v>
      </c>
      <c r="B58" t="str">
        <v xml:space="preserve">Hassan Ali </v>
      </c>
      <c r="C58" t="str">
        <v>Meer Hassan</v>
      </c>
      <c r="D58">
        <v>4410197232531</v>
      </c>
      <c r="E58" t="str">
        <v xml:space="preserve">Juman Kapri </v>
      </c>
      <c r="F58" t="str">
        <v>Khuda Bux2</v>
      </c>
      <c r="G58" t="str">
        <v>Milk, diary items and Ice</v>
      </c>
    </row>
    <row r="59">
      <c r="A59">
        <v>58</v>
      </c>
      <c r="B59" t="str">
        <v xml:space="preserve">Husna </v>
      </c>
      <c r="C59" t="str">
        <v>Muhmmad Qasim</v>
      </c>
      <c r="D59">
        <v>4410805757158</v>
      </c>
      <c r="E59" t="str">
        <v>Ghanwar Khan Pitafi</v>
      </c>
      <c r="F59" t="str">
        <v>Roshanabad</v>
      </c>
      <c r="G59" t="str">
        <v>Handi Craft: Hand embroidery</v>
      </c>
    </row>
    <row r="60">
      <c r="A60">
        <v>59</v>
      </c>
      <c r="B60" t="str">
        <v>Husna bano</v>
      </c>
      <c r="C60" t="str">
        <v>Ali Akber</v>
      </c>
      <c r="D60">
        <v>4410806342120</v>
      </c>
      <c r="E60" t="str">
        <v xml:space="preserve">Juman Kapri </v>
      </c>
      <c r="F60" t="str">
        <v>Khuda Bux2</v>
      </c>
      <c r="G60" t="str">
        <v>Garments Shop</v>
      </c>
    </row>
    <row r="61">
      <c r="A61">
        <v>60</v>
      </c>
      <c r="B61" t="str">
        <v xml:space="preserve">Imam Ali </v>
      </c>
      <c r="C61" t="str">
        <v>Umeed Ali</v>
      </c>
      <c r="D61">
        <v>4410199227155</v>
      </c>
      <c r="E61" t="str">
        <v>Ghanwar Khan Pitafi</v>
      </c>
      <c r="F61" t="str">
        <v>Roshanabad</v>
      </c>
      <c r="G61" t="str">
        <v>Plastic Grocery shop</v>
      </c>
    </row>
    <row r="62">
      <c r="A62">
        <v>61</v>
      </c>
      <c r="B62" t="str">
        <v>Irfan Ali</v>
      </c>
      <c r="C62" t="str">
        <v>Muhmmad Akram</v>
      </c>
      <c r="D62">
        <v>4410134141777</v>
      </c>
      <c r="E62" t="str">
        <v>Qaimkhani Paro</v>
      </c>
      <c r="F62" t="str">
        <v>Jhuddo</v>
      </c>
      <c r="G62" t="str">
        <v>Electronic Repair And maintenance shop</v>
      </c>
    </row>
    <row r="63">
      <c r="A63">
        <v>62</v>
      </c>
      <c r="B63" t="str">
        <v>Jahan Ara</v>
      </c>
      <c r="C63" t="str">
        <v>JalalnUl Din</v>
      </c>
      <c r="D63">
        <v>4410183696036</v>
      </c>
      <c r="E63" t="str">
        <v>Jalal Ul Din Jarwar</v>
      </c>
      <c r="F63" t="str">
        <v>Mir Allah Bachayo</v>
      </c>
      <c r="G63" t="str">
        <v>Purchase Garments and stitching material and sale readymade suits</v>
      </c>
    </row>
    <row r="64">
      <c r="A64">
        <v>63</v>
      </c>
      <c r="B64" t="str">
        <v>Jamna</v>
      </c>
      <c r="C64" t="str">
        <v>Lakho</v>
      </c>
      <c r="D64">
        <v>4410181781290</v>
      </c>
      <c r="E64" t="str">
        <v>Shahjan Shah</v>
      </c>
      <c r="F64" t="str">
        <v>Roshanabad</v>
      </c>
      <c r="G64" t="str">
        <v>Crokery and Lady garments sale</v>
      </c>
    </row>
    <row r="65">
      <c r="A65">
        <v>64</v>
      </c>
      <c r="B65" t="str">
        <v>Jeewant Kumar</v>
      </c>
      <c r="C65" t="str">
        <v>Chana Ram</v>
      </c>
      <c r="D65">
        <v>4410141060033</v>
      </c>
      <c r="E65" t="str">
        <v>Kheeraj Kolhi</v>
      </c>
      <c r="F65" t="str">
        <v>Khuda Bux2</v>
      </c>
      <c r="G65" t="str">
        <v>Fruit cart</v>
      </c>
    </row>
    <row r="66">
      <c r="A66">
        <v>65</v>
      </c>
      <c r="B66" t="str">
        <v>Kainat</v>
      </c>
      <c r="C66" t="str">
        <v>Zahid Ali</v>
      </c>
      <c r="D66">
        <v>4410805794444</v>
      </c>
      <c r="E66" t="str">
        <v>Village: Niaz Kapri</v>
      </c>
      <c r="F66" t="str">
        <v>Mir Allah Bachayo</v>
      </c>
      <c r="G66" t="str">
        <v>Garments Shop (Ladies)</v>
      </c>
    </row>
    <row r="67">
      <c r="A67">
        <v>66</v>
      </c>
      <c r="B67" t="str">
        <v>Kainat</v>
      </c>
      <c r="C67" t="str">
        <v>Zahid Ali</v>
      </c>
      <c r="D67">
        <v>4410805948442</v>
      </c>
      <c r="E67" t="str">
        <v>jan M khoso</v>
      </c>
      <c r="F67" t="str">
        <v>Roshanabad</v>
      </c>
      <c r="G67" t="str">
        <v>Tailoring machine and material</v>
      </c>
    </row>
    <row r="68">
      <c r="A68">
        <v>67</v>
      </c>
      <c r="B68" t="str">
        <v xml:space="preserve">Kamla </v>
      </c>
      <c r="C68" t="str">
        <v>Pirbho</v>
      </c>
      <c r="D68">
        <v>4410805669166</v>
      </c>
      <c r="E68" t="str">
        <v>Shahjan Shah</v>
      </c>
      <c r="F68" t="str">
        <v>Roshanabad</v>
      </c>
      <c r="G68" t="str">
        <v>Crokery and Lady garments sale</v>
      </c>
    </row>
    <row r="69">
      <c r="A69">
        <v>68</v>
      </c>
      <c r="B69" t="str">
        <v xml:space="preserve">Kanji </v>
      </c>
      <c r="C69" t="str">
        <v>Ponio</v>
      </c>
      <c r="D69">
        <v>4410803500517</v>
      </c>
      <c r="E69" t="str">
        <v>Kheeraj Kolhi</v>
      </c>
      <c r="F69" t="str">
        <v>Khuda Bux2</v>
      </c>
      <c r="G69" t="str">
        <v xml:space="preserve">Orchard on Rent </v>
      </c>
    </row>
    <row r="70">
      <c r="A70">
        <v>69</v>
      </c>
      <c r="B70" t="str">
        <v>Kaveeta</v>
      </c>
      <c r="C70" t="str">
        <v>Dildar</v>
      </c>
      <c r="D70">
        <v>4410136579008</v>
      </c>
      <c r="E70" t="str">
        <v>Village Kamal Khan Pitafi</v>
      </c>
      <c r="F70" t="str">
        <v>Mir Allah Bachayo</v>
      </c>
      <c r="G70" t="str">
        <v>Beauty and cloths fancy essentials</v>
      </c>
    </row>
    <row r="71">
      <c r="A71">
        <v>70</v>
      </c>
      <c r="B71" t="str">
        <v>Kazbano</v>
      </c>
      <c r="C71" t="str">
        <v>Jevan</v>
      </c>
      <c r="D71">
        <v>4410805914408</v>
      </c>
      <c r="E71" t="str">
        <v xml:space="preserve">Ghulam Akber Lashari </v>
      </c>
      <c r="F71" t="str">
        <v xml:space="preserve">Ahori </v>
      </c>
      <c r="G71" t="str">
        <v xml:space="preserve">Tailoring, garments fancy material Shop </v>
      </c>
    </row>
    <row r="72">
      <c r="A72">
        <v>71</v>
      </c>
      <c r="B72" t="str">
        <v xml:space="preserve">Keval </v>
      </c>
      <c r="C72" t="str">
        <v>Kheeraj</v>
      </c>
      <c r="D72">
        <v>4310803685233</v>
      </c>
      <c r="E72" t="str">
        <v>Kheeraj Kolhi</v>
      </c>
      <c r="F72" t="str">
        <v>Khuda Bux2</v>
      </c>
      <c r="G72" t="str">
        <v xml:space="preserve">Orchard on Rent </v>
      </c>
    </row>
    <row r="73">
      <c r="A73">
        <v>72</v>
      </c>
      <c r="B73" t="str">
        <v xml:space="preserve">Kewal </v>
      </c>
      <c r="C73" t="str">
        <v>Geno</v>
      </c>
      <c r="D73">
        <v>4440463760575</v>
      </c>
      <c r="E73" t="str">
        <v>Shahjan Shah</v>
      </c>
      <c r="F73" t="str">
        <v>Roshanabad</v>
      </c>
      <c r="G73" t="str">
        <v>Vegetable, Fruit Cart</v>
      </c>
    </row>
    <row r="74">
      <c r="A74">
        <v>73</v>
      </c>
      <c r="B74" t="str">
        <v>Khalid Hussain</v>
      </c>
      <c r="C74" t="str">
        <v>ghulam Mustafa</v>
      </c>
      <c r="D74">
        <v>4410803610895</v>
      </c>
      <c r="E74" t="str">
        <v>Mir Mustafa</v>
      </c>
      <c r="F74" t="str">
        <v>Roshanabad</v>
      </c>
      <c r="G74" t="str">
        <v>chicken shop</v>
      </c>
    </row>
    <row r="75">
      <c r="A75">
        <v>74</v>
      </c>
      <c r="B75" t="str">
        <v xml:space="preserve">Khalida </v>
      </c>
      <c r="C75" t="str">
        <v>Abdul Qayom</v>
      </c>
      <c r="D75">
        <v>4410127954042</v>
      </c>
      <c r="E75" t="str">
        <v>Noor m laghari</v>
      </c>
      <c r="F75" t="str">
        <v>Mir Allah Bachayo</v>
      </c>
      <c r="G75" t="str">
        <v>Handi Craft: Hand embroidery</v>
      </c>
    </row>
    <row r="76">
      <c r="A76">
        <v>75</v>
      </c>
      <c r="B76" t="str">
        <v>Khalique Dino</v>
      </c>
      <c r="C76" t="str">
        <v>Muhammad Rahim</v>
      </c>
      <c r="D76">
        <v>4410803647013</v>
      </c>
      <c r="E76" t="str">
        <v>Kot Mir Jan Muhmmad</v>
      </c>
      <c r="F76" t="str">
        <v>Roshanabad</v>
      </c>
      <c r="G76" t="str">
        <v>Vegetables Cart (chicken Shop)</v>
      </c>
    </row>
    <row r="77">
      <c r="A77">
        <v>76</v>
      </c>
      <c r="B77" t="str">
        <v>khuda Bux</v>
      </c>
      <c r="C77" t="str">
        <v>Sultan Muhammad</v>
      </c>
      <c r="D77">
        <v>4410823540525</v>
      </c>
      <c r="E77" t="str">
        <v xml:space="preserve">Tando kolachi </v>
      </c>
      <c r="F77" t="str">
        <v xml:space="preserve">Ahori </v>
      </c>
      <c r="G77" t="str">
        <v>wheat for Flour chaki</v>
      </c>
    </row>
    <row r="78">
      <c r="A78">
        <v>77</v>
      </c>
      <c r="B78" t="str">
        <v>Kulsoom</v>
      </c>
      <c r="C78" t="str">
        <v>Aijaz Ali</v>
      </c>
      <c r="D78">
        <v>4410168798690</v>
      </c>
      <c r="E78" t="str">
        <v>Karam Ali laghari</v>
      </c>
      <c r="F78" t="str">
        <v>Mir Allah Bachayo</v>
      </c>
      <c r="G78" t="str">
        <v>Garments Shop</v>
      </c>
    </row>
    <row r="79">
      <c r="A79">
        <v>78</v>
      </c>
      <c r="B79" t="str">
        <v xml:space="preserve">Lachmi </v>
      </c>
      <c r="C79" t="str">
        <v>Chater bujh</v>
      </c>
      <c r="D79">
        <v>4410195913548</v>
      </c>
      <c r="E79" t="str">
        <v>Chandro bheel</v>
      </c>
      <c r="F79" t="str">
        <v>Khuda Bux2</v>
      </c>
      <c r="G79" t="str">
        <v>FMCG: Grocery shop</v>
      </c>
    </row>
    <row r="80">
      <c r="A80">
        <v>79</v>
      </c>
      <c r="B80" t="str">
        <v>Lateefa</v>
      </c>
      <c r="C80" t="str">
        <v>Abdul Jabar</v>
      </c>
      <c r="D80">
        <v>4410109313012</v>
      </c>
      <c r="E80" t="str">
        <v xml:space="preserve">Juman Kapri </v>
      </c>
      <c r="F80" t="str">
        <v>Khuda Bux2</v>
      </c>
      <c r="G80" t="str">
        <v>Surf Soap shop</v>
      </c>
    </row>
    <row r="81">
      <c r="A81">
        <v>80</v>
      </c>
      <c r="B81" t="str">
        <v>Lateefan</v>
      </c>
      <c r="C81" t="str">
        <v>Mohram</v>
      </c>
      <c r="D81">
        <v>4410175440374</v>
      </c>
      <c r="E81" t="str">
        <v xml:space="preserve">Tando kolachi </v>
      </c>
      <c r="F81" t="str">
        <v xml:space="preserve">Ahori </v>
      </c>
      <c r="G81" t="str">
        <v>FMCG: Grocery shop</v>
      </c>
    </row>
    <row r="82">
      <c r="A82">
        <v>81</v>
      </c>
      <c r="B82" t="str">
        <v xml:space="preserve">Liaquat Ali </v>
      </c>
      <c r="C82" t="str">
        <v xml:space="preserve">Moula Bux </v>
      </c>
      <c r="D82">
        <v>4410175565927</v>
      </c>
      <c r="E82" t="str">
        <v>Mir Ghulam Mustafa</v>
      </c>
      <c r="F82" t="str">
        <v>Roshanabad</v>
      </c>
      <c r="G82" t="str">
        <v>Wheat for Flour chaki</v>
      </c>
    </row>
    <row r="83">
      <c r="A83">
        <v>82</v>
      </c>
      <c r="B83" t="str">
        <v xml:space="preserve">Maheen </v>
      </c>
      <c r="C83" t="str">
        <v xml:space="preserve">Maqbool Ahmed </v>
      </c>
      <c r="D83">
        <v>4410806067514</v>
      </c>
      <c r="E83" t="str">
        <v>Saindad Alyani</v>
      </c>
      <c r="F83" t="str">
        <v>Roshanabad</v>
      </c>
      <c r="G83" t="str">
        <v>Shoes and Slippers Shop</v>
      </c>
    </row>
    <row r="84">
      <c r="A84">
        <v>83</v>
      </c>
      <c r="B84" t="str">
        <v>Maneeta</v>
      </c>
      <c r="C84" t="str">
        <v>Gowo lal</v>
      </c>
      <c r="D84">
        <v>4410806221156</v>
      </c>
      <c r="E84" t="str">
        <v xml:space="preserve">Bhatti paro </v>
      </c>
      <c r="F84" t="str">
        <v>Jhuddo</v>
      </c>
      <c r="G84" t="str">
        <v>Handi Craft: Applique work and Bed sheets, Pillows</v>
      </c>
    </row>
    <row r="85">
      <c r="A85">
        <v>84</v>
      </c>
      <c r="B85" t="str">
        <v>Manzor Ahmed</v>
      </c>
      <c r="C85" t="str">
        <v>Ali Akber</v>
      </c>
      <c r="D85">
        <v>4410803876321</v>
      </c>
      <c r="E85" t="str">
        <v xml:space="preserve">Juman Kapri </v>
      </c>
      <c r="F85" t="str">
        <v>Khuda Bux2</v>
      </c>
      <c r="G85" t="str">
        <v>Hotel Business</v>
      </c>
    </row>
    <row r="86">
      <c r="A86">
        <v>85</v>
      </c>
      <c r="B86" t="str">
        <v>Maqshoque</v>
      </c>
      <c r="C86" t="str">
        <v>Ahmed Khan</v>
      </c>
      <c r="D86">
        <v>4410193064791</v>
      </c>
      <c r="E86" t="str">
        <v xml:space="preserve">Ghulam Akber Lashari </v>
      </c>
      <c r="F86" t="str">
        <v xml:space="preserve">Ahori </v>
      </c>
      <c r="G86" t="str">
        <v>Veterinary Medicine</v>
      </c>
    </row>
    <row r="87">
      <c r="A87">
        <v>86</v>
      </c>
      <c r="B87" t="str">
        <v>Marvi</v>
      </c>
      <c r="C87" t="str">
        <v xml:space="preserve">Kando </v>
      </c>
      <c r="D87">
        <v>4410164716646</v>
      </c>
      <c r="E87" t="str">
        <v>Chandro Bheel</v>
      </c>
      <c r="F87" t="str">
        <v>Khuda Bux2</v>
      </c>
      <c r="G87" t="str">
        <v>FMCG: Grocery shop</v>
      </c>
    </row>
    <row r="88">
      <c r="A88">
        <v>87</v>
      </c>
      <c r="B88" t="str">
        <v>Mashoque Ali</v>
      </c>
      <c r="C88" t="str">
        <v>Muhammad Hassan Bhatti</v>
      </c>
      <c r="D88">
        <v>4410803507237</v>
      </c>
      <c r="E88" t="str">
        <v>Muhammad Hassan Bhatti</v>
      </c>
      <c r="F88" t="str">
        <v>Khuda Bux2</v>
      </c>
      <c r="G88" t="str">
        <v>FMCG: Grocery shop</v>
      </c>
    </row>
    <row r="89">
      <c r="A89">
        <v>88</v>
      </c>
      <c r="B89" t="str">
        <v>Mawji</v>
      </c>
      <c r="C89" t="str">
        <v>Bhoro</v>
      </c>
      <c r="D89">
        <v>4410121686307</v>
      </c>
      <c r="E89" t="str">
        <v>Ghoram Bhatti</v>
      </c>
      <c r="F89" t="str">
        <v>Khuda Bux2</v>
      </c>
      <c r="G89" t="str">
        <v>FMCG: Grocery shop</v>
      </c>
    </row>
    <row r="90">
      <c r="A90">
        <v>89</v>
      </c>
      <c r="B90" t="str">
        <v xml:space="preserve">Maya </v>
      </c>
      <c r="C90" t="str">
        <v>Maqsood</v>
      </c>
      <c r="D90">
        <v>4410805935408</v>
      </c>
      <c r="E90" t="str">
        <v>Ameer Bux Laghari</v>
      </c>
      <c r="F90" t="str">
        <v xml:space="preserve">Ahori </v>
      </c>
      <c r="G90" t="str">
        <v>Crookery and Garments shop</v>
      </c>
    </row>
    <row r="91">
      <c r="A91">
        <v>90</v>
      </c>
      <c r="B91" t="str">
        <v>Meena</v>
      </c>
      <c r="C91" t="str">
        <v xml:space="preserve">Shabeer </v>
      </c>
      <c r="D91">
        <v>4410805822354</v>
      </c>
      <c r="E91" t="str">
        <v xml:space="preserve"> Juman Kapri </v>
      </c>
      <c r="F91" t="str">
        <v>Khuda Bux2</v>
      </c>
      <c r="G91" t="str">
        <v xml:space="preserve">Handi Craft: Applique work </v>
      </c>
    </row>
    <row r="92">
      <c r="A92">
        <v>91</v>
      </c>
      <c r="B92" t="str">
        <v>Meherulnissa</v>
      </c>
      <c r="C92" t="str">
        <v>Nisar Ahmed</v>
      </c>
      <c r="D92">
        <v>4410107183984</v>
      </c>
      <c r="E92" t="str">
        <v>Village Kamal Khan Pitafi</v>
      </c>
      <c r="F92" t="str">
        <v>Mir Allah Bachayo</v>
      </c>
      <c r="G92" t="str">
        <v>Tailoring System</v>
      </c>
    </row>
    <row r="93">
      <c r="A93">
        <v>92</v>
      </c>
      <c r="B93" t="str">
        <v>Mohram</v>
      </c>
      <c r="C93" t="str">
        <v>Jumu</v>
      </c>
      <c r="D93">
        <v>4410167765681</v>
      </c>
      <c r="E93" t="str">
        <v>Bhalo bhatti</v>
      </c>
      <c r="F93" t="str">
        <v>Mir Allah Bachayo</v>
      </c>
      <c r="G93" t="str">
        <v>Fruit and Vegetable cart</v>
      </c>
    </row>
    <row r="94">
      <c r="A94">
        <v>93</v>
      </c>
      <c r="B94" t="str">
        <v>Moula Bux</v>
      </c>
      <c r="C94" t="str">
        <v>Nohbat</v>
      </c>
      <c r="D94">
        <v>4410136740103</v>
      </c>
      <c r="E94" t="str">
        <v>Mir Mustafa</v>
      </c>
      <c r="F94" t="str">
        <v>Roshanabad</v>
      </c>
      <c r="G94" t="str">
        <v>Hotel Business ( Material Selling)</v>
      </c>
    </row>
    <row r="95">
      <c r="A95">
        <v>94</v>
      </c>
      <c r="B95" t="str">
        <v>Muhammad Arif</v>
      </c>
      <c r="C95" t="str">
        <v>Muhammad Hanif</v>
      </c>
      <c r="D95">
        <v>4410145585977</v>
      </c>
      <c r="E95" t="str">
        <v>Qaimkhani Paro</v>
      </c>
      <c r="F95" t="str">
        <v>Jhuddo</v>
      </c>
      <c r="G95" t="str">
        <v>Photocopy shop</v>
      </c>
    </row>
    <row r="96">
      <c r="A96">
        <v>95</v>
      </c>
      <c r="B96" t="str">
        <v xml:space="preserve">Muhammad Farooque </v>
      </c>
      <c r="C96" t="str">
        <v>Sahib Khan</v>
      </c>
      <c r="D96">
        <v>4410136333613</v>
      </c>
      <c r="E96" t="str">
        <v>Saindad Alyani</v>
      </c>
      <c r="F96" t="str">
        <v>Roshanabad</v>
      </c>
      <c r="G96" t="str">
        <v>Grass Sale</v>
      </c>
    </row>
    <row r="97">
      <c r="A97">
        <v>96</v>
      </c>
      <c r="B97" t="str">
        <v>Muhammad Ishfaque</v>
      </c>
      <c r="C97" t="str">
        <v>Muhammad Riaz</v>
      </c>
      <c r="D97">
        <v>4410197070661</v>
      </c>
      <c r="E97" t="str">
        <v>Dilawar Rangar</v>
      </c>
      <c r="F97" t="str">
        <v>Jhuddo</v>
      </c>
      <c r="G97" t="str">
        <v xml:space="preserve">Tailor Business </v>
      </c>
    </row>
    <row r="98">
      <c r="A98">
        <v>97</v>
      </c>
      <c r="B98" t="str">
        <v xml:space="preserve">Muhammad Ramzan </v>
      </c>
      <c r="C98" t="str">
        <v>Khamiso</v>
      </c>
      <c r="D98">
        <v>4410192103093</v>
      </c>
      <c r="E98" t="str">
        <v xml:space="preserve">Tando kolachi </v>
      </c>
      <c r="F98" t="str">
        <v xml:space="preserve">Ahori </v>
      </c>
      <c r="G98" t="str">
        <v>Samosa and Pakora shop</v>
      </c>
    </row>
    <row r="99">
      <c r="A99">
        <v>98</v>
      </c>
      <c r="B99" t="str">
        <v xml:space="preserve">Muhammad Sharif </v>
      </c>
      <c r="C99" t="str">
        <v>Muhammad Usaman</v>
      </c>
      <c r="D99">
        <v>4410177133089</v>
      </c>
      <c r="E99" t="str">
        <v>Saindad Alyani</v>
      </c>
      <c r="F99" t="str">
        <v>Roshanabad</v>
      </c>
      <c r="G99" t="str">
        <v>Motor/Vehicle: Tye Puncture shop</v>
      </c>
    </row>
    <row r="100">
      <c r="A100">
        <v>99</v>
      </c>
      <c r="B100" t="str">
        <v>Muhammad Waseem</v>
      </c>
      <c r="C100" t="str">
        <v>Ali Muhammad</v>
      </c>
      <c r="D100">
        <v>4410103777263</v>
      </c>
      <c r="E100" t="str">
        <v xml:space="preserve">Tando kolachi </v>
      </c>
      <c r="F100" t="str">
        <v xml:space="preserve">Ahori </v>
      </c>
      <c r="G100" t="str">
        <v>Motor/Vehicle: Bike Spare Parts</v>
      </c>
    </row>
    <row r="101">
      <c r="A101">
        <v>100</v>
      </c>
      <c r="B101" t="str">
        <v>Muhmmad Waqar</v>
      </c>
      <c r="C101" t="str">
        <v>Muhmmad Yousit</v>
      </c>
      <c r="D101">
        <v>4410803575181</v>
      </c>
      <c r="E101" t="str">
        <v>Fateh Khan Pitafi</v>
      </c>
      <c r="F101" t="str">
        <v>Roshanabad</v>
      </c>
      <c r="G101" t="str">
        <v>Mobile Accessories</v>
      </c>
    </row>
    <row r="102">
      <c r="A102">
        <v>101</v>
      </c>
      <c r="B102" t="str">
        <v>Mukesh</v>
      </c>
      <c r="C102" t="str">
        <v>Gul Bheel</v>
      </c>
      <c r="D102">
        <v>4410803707073</v>
      </c>
      <c r="E102" t="str">
        <v>mir haji hayat</v>
      </c>
      <c r="F102" t="str">
        <v xml:space="preserve">Bakhur </v>
      </c>
      <c r="G102" t="str">
        <v>Cosmetic goods sale</v>
      </c>
    </row>
    <row r="103">
      <c r="A103">
        <v>102</v>
      </c>
      <c r="B103" t="str">
        <v>Mumtaz Ali</v>
      </c>
      <c r="C103" t="str">
        <v>Kalu</v>
      </c>
      <c r="D103">
        <v>4410803424917</v>
      </c>
      <c r="E103" t="str">
        <v>Ghanwar Khan Pitafi</v>
      </c>
      <c r="F103" t="str">
        <v>Roshanabad</v>
      </c>
      <c r="G103" t="str">
        <v>Motor/Vehicle: Tye Puncture shop</v>
      </c>
    </row>
    <row r="104">
      <c r="A104">
        <v>103</v>
      </c>
      <c r="B104" t="str">
        <v>Murad Khatoon</v>
      </c>
      <c r="C104" t="str">
        <v>Waryam</v>
      </c>
      <c r="D104">
        <v>4410125833900</v>
      </c>
      <c r="E104" t="str">
        <v>Mohram Khan Lashari</v>
      </c>
      <c r="F104" t="str">
        <v xml:space="preserve">Bakhur </v>
      </c>
      <c r="G104" t="str">
        <v>Garments Shop</v>
      </c>
    </row>
    <row r="105">
      <c r="A105">
        <v>104</v>
      </c>
      <c r="B105" t="str">
        <v>Murad Khatoon</v>
      </c>
      <c r="C105" t="str">
        <v>Muhammad Siddique</v>
      </c>
      <c r="D105">
        <v>4410172846264</v>
      </c>
      <c r="E105" t="str">
        <v>Mir Mustafa</v>
      </c>
      <c r="F105" t="str">
        <v>Roshanabad</v>
      </c>
      <c r="G105" t="str">
        <v>Handi Craft: Hand embroidery</v>
      </c>
    </row>
    <row r="106">
      <c r="A106">
        <v>105</v>
      </c>
      <c r="B106" t="str">
        <v>Nadir Ali</v>
      </c>
      <c r="C106" t="str">
        <v>Iqbal Khan</v>
      </c>
      <c r="D106">
        <v>4410177497613</v>
      </c>
      <c r="E106" t="str">
        <v>Qurban Rind</v>
      </c>
      <c r="F106" t="str">
        <v>Roshanabad</v>
      </c>
      <c r="G106" t="str">
        <v>Motor/Vehicle: Tye Puncture shop</v>
      </c>
    </row>
    <row r="107">
      <c r="A107">
        <v>106</v>
      </c>
      <c r="B107" t="str">
        <v>Najma</v>
      </c>
      <c r="C107" t="str">
        <v>Farooq</v>
      </c>
      <c r="D107">
        <v>4410170141862</v>
      </c>
      <c r="E107" t="str">
        <v>Moula Bux Rind</v>
      </c>
      <c r="F107" t="str">
        <v>Roshanabad</v>
      </c>
      <c r="G107" t="str">
        <v>Tailoring Ladies Garments</v>
      </c>
    </row>
    <row r="108">
      <c r="A108">
        <v>107</v>
      </c>
      <c r="B108" t="str">
        <v>Naleem Hussain</v>
      </c>
      <c r="C108" t="str">
        <v>Ghulam Nabi</v>
      </c>
      <c r="D108">
        <v>4410174861600</v>
      </c>
      <c r="E108" t="str">
        <v>Lakhano Mugheri</v>
      </c>
      <c r="F108" t="str">
        <v xml:space="preserve">Bakhur </v>
      </c>
      <c r="G108" t="str">
        <v>Handicraft: Rillie Work</v>
      </c>
    </row>
    <row r="109">
      <c r="A109">
        <v>108</v>
      </c>
      <c r="B109" t="str">
        <v>Nasarullah</v>
      </c>
      <c r="C109" t="str">
        <v>Muhammad Bux</v>
      </c>
      <c r="D109">
        <v>4410141422979</v>
      </c>
      <c r="E109" t="str">
        <v>Khuda Bux Lashari</v>
      </c>
      <c r="F109" t="str">
        <v xml:space="preserve">Bakhur </v>
      </c>
      <c r="G109" t="str">
        <v>Diary and Ice</v>
      </c>
    </row>
    <row r="110">
      <c r="A110">
        <v>109</v>
      </c>
      <c r="B110" t="str">
        <v>Nasreen</v>
      </c>
      <c r="C110" t="str">
        <v>Shoban</v>
      </c>
      <c r="D110">
        <v>4410150653736</v>
      </c>
      <c r="E110" t="str">
        <v>Hoat Charwan</v>
      </c>
      <c r="F110" t="str">
        <v xml:space="preserve">Ahori </v>
      </c>
      <c r="G110" t="str">
        <v>Cosmetic, garments and essentials</v>
      </c>
    </row>
    <row r="111">
      <c r="A111">
        <v>110</v>
      </c>
      <c r="B111" t="str">
        <v>Nasreen</v>
      </c>
      <c r="C111" t="str">
        <v>Sajid Ali</v>
      </c>
      <c r="D111">
        <v>4410805849448</v>
      </c>
      <c r="E111" t="str">
        <v>Village: Niaz Kapri</v>
      </c>
      <c r="F111" t="str">
        <v>Mir Allah Bachayo</v>
      </c>
      <c r="G111" t="str">
        <v>Crockery Shop</v>
      </c>
    </row>
    <row r="112">
      <c r="A112">
        <v>111</v>
      </c>
      <c r="B112" t="str">
        <v>Nasreen</v>
      </c>
      <c r="C112" t="str">
        <v>Asif</v>
      </c>
      <c r="D112">
        <v>4410182741886</v>
      </c>
      <c r="E112" t="str">
        <v>Jhuddo City</v>
      </c>
      <c r="F112" t="str">
        <v>Jhuddo Town</v>
      </c>
      <c r="G112" t="str">
        <v>Ladies, garments and essentials</v>
      </c>
    </row>
    <row r="113">
      <c r="A113">
        <v>112</v>
      </c>
      <c r="B113" t="str">
        <v>Nazeem Nissa</v>
      </c>
      <c r="C113" t="str">
        <v>Shamshad</v>
      </c>
      <c r="D113">
        <v>4410805765524</v>
      </c>
      <c r="E113" t="str">
        <v>Village: Niaz Kapri</v>
      </c>
      <c r="F113" t="str">
        <v>Mir Allah Bachayo</v>
      </c>
      <c r="G113" t="str">
        <v>Crockery Shop</v>
      </c>
    </row>
    <row r="114">
      <c r="A114">
        <v>113</v>
      </c>
      <c r="B114" t="str">
        <v>Nazeeran</v>
      </c>
      <c r="C114" t="str">
        <v>Ghulam Ali</v>
      </c>
      <c r="D114">
        <v>4410101572554</v>
      </c>
      <c r="E114" t="str">
        <v>Yar Muhmmad Rind</v>
      </c>
      <c r="F114" t="str">
        <v>Roshanabad</v>
      </c>
      <c r="G114" t="str">
        <v>Ladies Cloths shop</v>
      </c>
    </row>
    <row r="115">
      <c r="A115">
        <v>114</v>
      </c>
      <c r="B115" t="str">
        <v>Nazeeran</v>
      </c>
      <c r="C115" t="str">
        <v xml:space="preserve">Ali Akber </v>
      </c>
      <c r="D115">
        <v>4410419783758</v>
      </c>
      <c r="E115" t="str">
        <v>Ghoram Bhatti</v>
      </c>
      <c r="F115" t="str">
        <v>Khuda Bux2</v>
      </c>
      <c r="G115" t="str">
        <v>Milking &amp; Buffalo Feed</v>
      </c>
    </row>
    <row r="116">
      <c r="A116">
        <v>115</v>
      </c>
      <c r="B116" t="str">
        <v>Neelum</v>
      </c>
      <c r="C116" t="str">
        <v>Abid Ali</v>
      </c>
      <c r="D116">
        <v>4410806307048</v>
      </c>
      <c r="E116" t="str">
        <v>Khosa Paro</v>
      </c>
      <c r="F116" t="str">
        <v>Mir Allah Bachayo</v>
      </c>
      <c r="G116" t="str">
        <v>Beauty Parlor</v>
      </c>
    </row>
    <row r="117">
      <c r="A117">
        <v>116</v>
      </c>
      <c r="B117" t="str">
        <v>Nisha</v>
      </c>
      <c r="C117" t="str">
        <v>Shahid Hussain</v>
      </c>
      <c r="D117">
        <v>4410806031302</v>
      </c>
      <c r="E117" t="str">
        <v>Ghoram Bhatti</v>
      </c>
      <c r="F117" t="str">
        <v>Khuda Bux2</v>
      </c>
      <c r="G117" t="str">
        <v xml:space="preserve">Cloths Shop </v>
      </c>
    </row>
    <row r="118">
      <c r="A118">
        <v>117</v>
      </c>
      <c r="B118" t="str">
        <v xml:space="preserve">Nizam Din </v>
      </c>
      <c r="C118" t="str">
        <v xml:space="preserve">Lal Khan </v>
      </c>
      <c r="D118">
        <v>4410804027437</v>
      </c>
      <c r="E118" t="str">
        <v>Allah Bachayo Kapri</v>
      </c>
      <c r="F118" t="str">
        <v>Mir Allah Bachayo</v>
      </c>
      <c r="G118" t="str">
        <v>Poultry Farm material</v>
      </c>
    </row>
    <row r="119">
      <c r="A119">
        <v>118</v>
      </c>
      <c r="B119" t="str">
        <v>Noor bano</v>
      </c>
      <c r="C119" t="str">
        <v xml:space="preserve">Ghulam Qadir </v>
      </c>
      <c r="D119">
        <v>4410113155712</v>
      </c>
      <c r="E119" t="str">
        <v>khosa Paro</v>
      </c>
      <c r="F119" t="str">
        <v>Mir Allah Bachayo</v>
      </c>
      <c r="G119" t="str">
        <v>Handi Craft: Applique Work</v>
      </c>
    </row>
    <row r="120">
      <c r="A120">
        <v>119</v>
      </c>
      <c r="B120" t="str">
        <v>Noor Jahan</v>
      </c>
      <c r="C120" t="str">
        <v>Ali Akber</v>
      </c>
      <c r="D120">
        <v>4410139439446</v>
      </c>
      <c r="E120" t="str">
        <v>dhani bux khoso</v>
      </c>
      <c r="F120" t="str">
        <v>Roshanabad</v>
      </c>
      <c r="G120" t="str">
        <v xml:space="preserve">Stitching machine and material </v>
      </c>
    </row>
    <row r="121">
      <c r="A121">
        <v>120</v>
      </c>
      <c r="B121" t="str">
        <v>Nooran</v>
      </c>
      <c r="C121" t="str">
        <v>Muhammad Aslam Khaskeli</v>
      </c>
      <c r="D121">
        <v>4410129848898</v>
      </c>
      <c r="E121" t="str">
        <v>Kot Mir Jan Muhmmad</v>
      </c>
      <c r="F121" t="str">
        <v>roshanabad</v>
      </c>
      <c r="G121" t="str">
        <v>Handicraft: Rillie Work</v>
      </c>
    </row>
    <row r="122">
      <c r="A122">
        <v>121</v>
      </c>
      <c r="B122" t="str">
        <v>Nusrat</v>
      </c>
      <c r="C122" t="str">
        <v>Sabir Ali</v>
      </c>
      <c r="D122">
        <v>4410805980784</v>
      </c>
      <c r="E122" t="str">
        <v>Lakhano Mugheri</v>
      </c>
      <c r="F122" t="str">
        <v xml:space="preserve">Bakhur </v>
      </c>
      <c r="G122" t="str">
        <v>Poultry Business</v>
      </c>
    </row>
    <row r="123">
      <c r="A123">
        <v>122</v>
      </c>
      <c r="B123" t="str">
        <v>Nusrat</v>
      </c>
      <c r="C123" t="str">
        <v>Ghulam Fareed</v>
      </c>
      <c r="D123">
        <v>4410128541018</v>
      </c>
      <c r="E123" t="str">
        <v>Ali Nawaz Pitafi</v>
      </c>
      <c r="F123" t="str">
        <v>Mir Allah Bachayo</v>
      </c>
      <c r="G123" t="str">
        <v>Sewing machine and sew ladies and kids dresses</v>
      </c>
    </row>
    <row r="124">
      <c r="A124">
        <v>123</v>
      </c>
      <c r="B124" t="str">
        <v xml:space="preserve">Partab </v>
      </c>
      <c r="C124" t="str">
        <v>Kheeraj</v>
      </c>
      <c r="D124">
        <v>4410803684415</v>
      </c>
      <c r="E124" t="str">
        <v>Kheeraj Kolhi</v>
      </c>
      <c r="F124" t="str">
        <v>Khudabux2</v>
      </c>
      <c r="G124" t="str">
        <v>Orchard on Rent</v>
      </c>
    </row>
    <row r="125">
      <c r="A125">
        <v>124</v>
      </c>
      <c r="B125" t="str">
        <v xml:space="preserve">Parveen </v>
      </c>
      <c r="C125" t="str">
        <v>Muhmmad Haroon Khaskeli</v>
      </c>
      <c r="D125">
        <v>4410167538788</v>
      </c>
      <c r="E125" t="str">
        <v>Kot Mir Jan Muhmmad</v>
      </c>
      <c r="F125" t="str">
        <v>Roshanabad</v>
      </c>
      <c r="G125" t="str">
        <v>Cosmetic Goods Shop</v>
      </c>
    </row>
    <row r="126">
      <c r="A126">
        <v>125</v>
      </c>
      <c r="B126" t="str">
        <v xml:space="preserve">Parveen </v>
      </c>
      <c r="C126" t="str">
        <v>Mehran Khan</v>
      </c>
      <c r="D126">
        <v>4410150256210</v>
      </c>
      <c r="E126" t="str">
        <v>Lakhano Mugheri</v>
      </c>
      <c r="F126" t="str">
        <v xml:space="preserve">Bakhur </v>
      </c>
      <c r="G126" t="str">
        <v>Sewing machine and material Selling</v>
      </c>
    </row>
    <row r="127">
      <c r="A127">
        <v>126</v>
      </c>
      <c r="B127" t="str">
        <v>Parwati</v>
      </c>
      <c r="C127" t="str">
        <v>Bhojo</v>
      </c>
      <c r="D127">
        <v>4410806317004</v>
      </c>
      <c r="E127" t="str">
        <v xml:space="preserve">Hashim colony </v>
      </c>
      <c r="F127" t="str">
        <v>Mir Allah Bachayo</v>
      </c>
      <c r="G127" t="str">
        <v>Handi Craft: Applique Dress Making</v>
      </c>
    </row>
    <row r="128">
      <c r="A128">
        <v>127</v>
      </c>
      <c r="B128" t="str">
        <v>Petho</v>
      </c>
      <c r="C128" t="str">
        <v>Kheto</v>
      </c>
      <c r="D128">
        <v>4410132217897</v>
      </c>
      <c r="E128" t="str">
        <v>Punho Rabari</v>
      </c>
      <c r="F128" t="str">
        <v>Mir Allah Bachayo</v>
      </c>
      <c r="G128" t="str">
        <v xml:space="preserve">Beverages: Cold Drink </v>
      </c>
    </row>
    <row r="129">
      <c r="A129">
        <v>128</v>
      </c>
      <c r="B129" t="str">
        <v xml:space="preserve">Prem </v>
      </c>
      <c r="C129" t="str">
        <v xml:space="preserve">Sojho </v>
      </c>
      <c r="D129">
        <v>4410132386679</v>
      </c>
      <c r="E129" t="str">
        <v>Kheeraj Kolhi</v>
      </c>
      <c r="F129" t="str">
        <v>Khuda Bux2</v>
      </c>
      <c r="G129" t="str">
        <v>Fruit Cart</v>
      </c>
    </row>
    <row r="130">
      <c r="A130">
        <v>129</v>
      </c>
      <c r="B130" t="str">
        <v xml:space="preserve">Qazi Khan </v>
      </c>
      <c r="C130" t="str">
        <v xml:space="preserve">Muhammad </v>
      </c>
      <c r="D130">
        <v>4410803863945</v>
      </c>
      <c r="E130" t="str">
        <v>Saindad Alyani</v>
      </c>
      <c r="F130" t="str">
        <v>Roshanabad</v>
      </c>
      <c r="G130" t="str">
        <v>Spices Making &amp; Sale ( Pakora and Samosa)</v>
      </c>
    </row>
    <row r="131">
      <c r="A131">
        <v>130</v>
      </c>
      <c r="B131" t="str">
        <v>Razia Hussain</v>
      </c>
      <c r="C131" t="str">
        <v>Lakho</v>
      </c>
      <c r="D131">
        <v>4410806356628</v>
      </c>
      <c r="E131" t="str">
        <v>Lakhano Mugheri</v>
      </c>
      <c r="F131" t="str">
        <v xml:space="preserve">Bakhur </v>
      </c>
      <c r="G131" t="str">
        <v>Pickle Sale</v>
      </c>
    </row>
    <row r="132">
      <c r="A132">
        <v>131</v>
      </c>
      <c r="B132" t="str">
        <v>Reema</v>
      </c>
      <c r="C132" t="str">
        <v>Pervez Ali</v>
      </c>
      <c r="D132">
        <v>4410805841260</v>
      </c>
      <c r="E132" t="str">
        <v>jan M khoso</v>
      </c>
      <c r="F132" t="str">
        <v xml:space="preserve">Bakhur </v>
      </c>
      <c r="G132" t="str">
        <v>Sewing machine and material Selling</v>
      </c>
    </row>
    <row r="133">
      <c r="A133">
        <v>132</v>
      </c>
      <c r="B133" t="str">
        <v>Rehana</v>
      </c>
      <c r="C133" t="str">
        <v>Aga Muhmmad</v>
      </c>
      <c r="D133">
        <v>4410159292714</v>
      </c>
      <c r="E133" t="str">
        <v xml:space="preserve">Ghulam Akber Lashari </v>
      </c>
      <c r="F133" t="str">
        <v xml:space="preserve">Ahori </v>
      </c>
      <c r="G133" t="str">
        <v>Tailoring Machine &amp; Material</v>
      </c>
    </row>
    <row r="134">
      <c r="A134">
        <v>133</v>
      </c>
      <c r="B134" t="str">
        <v>Rubina</v>
      </c>
      <c r="C134" t="str">
        <v>Akhtar Rasool</v>
      </c>
      <c r="D134">
        <v>4410123587822</v>
      </c>
      <c r="E134" t="str">
        <v>Ghulam Rasool pathan</v>
      </c>
      <c r="F134" t="str">
        <v>Mir Allah Bachayo</v>
      </c>
      <c r="G134" t="str">
        <v>Handi Craft: Hand embroidery</v>
      </c>
    </row>
    <row r="135">
      <c r="A135">
        <v>134</v>
      </c>
      <c r="B135" t="str">
        <v>Rubina</v>
      </c>
      <c r="C135" t="str">
        <v>Imam Ali</v>
      </c>
      <c r="D135">
        <v>4410177127304</v>
      </c>
      <c r="E135" t="str">
        <v xml:space="preserve">Tando kolachi </v>
      </c>
      <c r="F135" t="str">
        <v xml:space="preserve">Ahori </v>
      </c>
      <c r="G135" t="str">
        <v>Stationery Shop</v>
      </c>
    </row>
    <row r="136">
      <c r="A136">
        <v>135</v>
      </c>
      <c r="B136" t="str">
        <v>Rukhsana</v>
      </c>
      <c r="C136" t="str">
        <v>Khamiso</v>
      </c>
      <c r="D136">
        <v>4410138964290</v>
      </c>
      <c r="E136" t="str">
        <v>Tando Kolachi</v>
      </c>
      <c r="F136" t="str">
        <v>Ahori</v>
      </c>
      <c r="G136" t="str">
        <v>Spices Making and Sale</v>
      </c>
    </row>
    <row r="137">
      <c r="A137">
        <v>136</v>
      </c>
      <c r="B137" t="str">
        <v>Ruqia Fatima</v>
      </c>
      <c r="C137" t="str">
        <v>Jahangeer</v>
      </c>
      <c r="D137">
        <v>4410303076034</v>
      </c>
      <c r="E137" t="str">
        <v xml:space="preserve">Ch Muhmmad Ali Buxi </v>
      </c>
      <c r="F137" t="str">
        <v>Khuda Bux2</v>
      </c>
      <c r="G137" t="str">
        <v>Tailoring material and Machine</v>
      </c>
    </row>
    <row r="138">
      <c r="A138">
        <v>137</v>
      </c>
      <c r="B138" t="str">
        <v>Rustam Kumar</v>
      </c>
      <c r="C138" t="str">
        <v>Tilok Chand</v>
      </c>
      <c r="D138">
        <v>4410803903901</v>
      </c>
      <c r="E138" t="str">
        <v>Paba Ram Coloney</v>
      </c>
      <c r="F138" t="str">
        <v>Roshanabad</v>
      </c>
      <c r="G138" t="str">
        <v>FMCG: Grocery shop</v>
      </c>
    </row>
    <row r="139">
      <c r="A139">
        <v>138</v>
      </c>
      <c r="B139" t="str">
        <v>Sabireena</v>
      </c>
      <c r="C139" t="str">
        <v>Abdul Nisar</v>
      </c>
      <c r="D139">
        <v>4410805796936</v>
      </c>
      <c r="E139" t="str">
        <v>Mir Mustafa</v>
      </c>
      <c r="F139" t="str">
        <v>Roshanabad</v>
      </c>
      <c r="G139" t="str">
        <v>Cosmetic and essentials</v>
      </c>
    </row>
    <row r="140">
      <c r="A140">
        <v>139</v>
      </c>
      <c r="B140" t="str">
        <v>Sabran</v>
      </c>
      <c r="C140" t="str">
        <v>Muhammad Ramzan</v>
      </c>
      <c r="D140">
        <v>4410171290464</v>
      </c>
      <c r="E140" t="str">
        <v>Ameer Bux Laghari</v>
      </c>
      <c r="F140" t="str">
        <v xml:space="preserve">Ahori </v>
      </c>
      <c r="G140" t="str">
        <v>Poultry Desi</v>
      </c>
    </row>
    <row r="141">
      <c r="A141">
        <v>140</v>
      </c>
      <c r="B141" t="str">
        <v>Saddam Hussain</v>
      </c>
      <c r="C141" t="str">
        <v xml:space="preserve">Muhammad Khan </v>
      </c>
      <c r="D141">
        <v>4410148322689</v>
      </c>
      <c r="E141" t="str">
        <v>Allah Bachayo Kapri</v>
      </c>
      <c r="F141" t="str">
        <v>Mir Allah Bachayo</v>
      </c>
      <c r="G141" t="str">
        <v>Shoes and Slippers Shop</v>
      </c>
    </row>
    <row r="142">
      <c r="A142">
        <v>141</v>
      </c>
      <c r="B142" t="str">
        <v>Saeeda</v>
      </c>
      <c r="C142" t="str">
        <v>Noor Hassan</v>
      </c>
      <c r="D142">
        <v>4410124209846</v>
      </c>
      <c r="E142" t="str">
        <v xml:space="preserve">Juman Kapri </v>
      </c>
      <c r="F142" t="str">
        <v>Khuda Bux2</v>
      </c>
      <c r="G142" t="str">
        <v>Feed for livestock (Khar,chunu,bhuso,turi boh,)</v>
      </c>
    </row>
    <row r="143">
      <c r="A143">
        <v>142</v>
      </c>
      <c r="B143" t="str">
        <v>Saima</v>
      </c>
      <c r="C143" t="str">
        <v>Mehboob Ali</v>
      </c>
      <c r="D143">
        <v>4410805954272</v>
      </c>
      <c r="E143" t="str">
        <v>Ghanwar Khan Pitafi</v>
      </c>
      <c r="F143" t="str">
        <v>Roshanabad</v>
      </c>
      <c r="G143" t="str">
        <v>Handi Craft: Hand embroidery</v>
      </c>
    </row>
    <row r="144">
      <c r="A144">
        <v>143</v>
      </c>
      <c r="B144" t="str">
        <v xml:space="preserve">Saima Akhtar </v>
      </c>
      <c r="C144" t="str">
        <v xml:space="preserve">Shahjan </v>
      </c>
      <c r="D144">
        <v>4440462978046</v>
      </c>
      <c r="E144" t="str">
        <v xml:space="preserve">Ch Muhmmad Ali Buxi </v>
      </c>
      <c r="F144" t="str">
        <v>Khudabux2</v>
      </c>
      <c r="G144" t="str">
        <v>Sewing machine and material Selling</v>
      </c>
    </row>
    <row r="145">
      <c r="A145">
        <v>144</v>
      </c>
      <c r="B145" t="str">
        <v xml:space="preserve">Saira </v>
      </c>
      <c r="C145" t="str">
        <v>Laik</v>
      </c>
      <c r="D145">
        <v>4410806248730</v>
      </c>
      <c r="E145" t="str">
        <v>Moula Bux Rind</v>
      </c>
      <c r="F145" t="str">
        <v>Roshanabad</v>
      </c>
      <c r="G145" t="str">
        <v>Cosmetic Goods Shop</v>
      </c>
    </row>
    <row r="146">
      <c r="A146">
        <v>145</v>
      </c>
      <c r="B146" t="str">
        <v>Sajad Ali</v>
      </c>
      <c r="C146" t="str">
        <v>Azam Ali</v>
      </c>
      <c r="D146">
        <v>4410803638431</v>
      </c>
      <c r="E146" t="str">
        <v>Noor m laghari</v>
      </c>
      <c r="F146" t="str">
        <v>Mir Allah Bachayo</v>
      </c>
      <c r="G146" t="str">
        <v>Carpentry</v>
      </c>
    </row>
    <row r="147">
      <c r="A147">
        <v>146</v>
      </c>
      <c r="B147" t="str">
        <v>Sajan</v>
      </c>
      <c r="C147" t="str">
        <v xml:space="preserve">Abdul Kareem </v>
      </c>
      <c r="D147">
        <v>4410803628671</v>
      </c>
      <c r="E147" t="str">
        <v xml:space="preserve">Juman Kapri </v>
      </c>
      <c r="F147" t="str">
        <v>Khuda Bux2</v>
      </c>
      <c r="G147" t="str">
        <v>Motor/Vehicle: Tye Puncture shop</v>
      </c>
    </row>
    <row r="148">
      <c r="A148">
        <v>147</v>
      </c>
      <c r="B148" t="str">
        <v>Sajid Ali</v>
      </c>
      <c r="C148" t="str">
        <v>Mehmood</v>
      </c>
      <c r="D148">
        <v>4410804586739</v>
      </c>
      <c r="E148" t="str">
        <v>Ghanwar Khan Pitafi</v>
      </c>
      <c r="F148" t="str">
        <v>Roshanabad</v>
      </c>
      <c r="G148" t="str">
        <v>Shoes and Slippers Shop</v>
      </c>
    </row>
    <row r="149">
      <c r="A149">
        <v>148</v>
      </c>
      <c r="B149" t="str">
        <v>Saleem khatoon</v>
      </c>
      <c r="C149" t="str">
        <v>Irshad Ali</v>
      </c>
      <c r="D149">
        <v>4410805993542</v>
      </c>
      <c r="E149" t="str">
        <v>Noor m laghari</v>
      </c>
      <c r="F149" t="str">
        <v>Mir Allah Bachayo</v>
      </c>
      <c r="G149" t="str">
        <v>Parlor &amp; Beauty Shop</v>
      </c>
    </row>
    <row r="150">
      <c r="A150">
        <v>149</v>
      </c>
      <c r="B150" t="str">
        <v>Sameena</v>
      </c>
      <c r="C150" t="str">
        <v>Muhmmad Shahid</v>
      </c>
      <c r="D150">
        <v>4410805798132</v>
      </c>
      <c r="E150" t="str">
        <v>Jhuddo City</v>
      </c>
      <c r="F150" t="str">
        <v>Jhuddo Town</v>
      </c>
      <c r="G150" t="str">
        <v>Beauty and cloths essentials</v>
      </c>
    </row>
    <row r="151">
      <c r="A151">
        <v>150</v>
      </c>
      <c r="B151" t="str">
        <v>Sameena</v>
      </c>
      <c r="C151" t="str">
        <v>Riaz Ali</v>
      </c>
      <c r="D151">
        <v>4410138946806</v>
      </c>
      <c r="E151" t="str">
        <v>Village Kamal Khan Pitafi</v>
      </c>
      <c r="F151" t="str">
        <v>Mir Allah Bachayo</v>
      </c>
      <c r="G151" t="str">
        <v>Spice Powder Mixtures ( Purchase readymade and Sale)</v>
      </c>
    </row>
    <row r="152">
      <c r="A152">
        <v>151</v>
      </c>
      <c r="B152" t="str">
        <v>Samina</v>
      </c>
      <c r="C152" t="str">
        <v>Ghulam Murtaza</v>
      </c>
      <c r="D152">
        <v>4110303687440</v>
      </c>
      <c r="E152" t="str">
        <v>Village Kamal Khan Pitafi</v>
      </c>
      <c r="F152" t="str">
        <v>Mir Allah Bachayo</v>
      </c>
      <c r="G152" t="str">
        <v>Pet sale</v>
      </c>
    </row>
    <row r="153">
      <c r="A153">
        <v>152</v>
      </c>
      <c r="B153" t="str">
        <v xml:space="preserve">Samreen </v>
      </c>
      <c r="C153" t="str">
        <v>Abdul Majeed</v>
      </c>
      <c r="D153">
        <v>4410806356308</v>
      </c>
      <c r="E153" t="str">
        <v>Moula Bux Rind</v>
      </c>
      <c r="F153" t="str">
        <v>Roshanabad</v>
      </c>
      <c r="G153" t="str">
        <v>Garments and Hand Embroidery</v>
      </c>
    </row>
    <row r="154">
      <c r="A154">
        <v>153</v>
      </c>
      <c r="B154" t="str">
        <v>Sanam</v>
      </c>
      <c r="C154" t="str">
        <v>Gulzar Ahmed</v>
      </c>
      <c r="D154">
        <v>4410124744116</v>
      </c>
      <c r="E154" t="str">
        <v>Village Kamal Khan Pitafi</v>
      </c>
      <c r="F154" t="str">
        <v>Mir Allah Bachayo</v>
      </c>
      <c r="G154" t="str">
        <v>Muka Work Dupattas and Chadar</v>
      </c>
    </row>
    <row r="155">
      <c r="A155">
        <v>154</v>
      </c>
      <c r="B155" t="str">
        <v>Santosh Kumar</v>
      </c>
      <c r="C155" t="str">
        <v>Asan Das</v>
      </c>
      <c r="D155">
        <v>4410804025175</v>
      </c>
      <c r="E155" t="str">
        <v>Chandro bheel</v>
      </c>
      <c r="F155" t="str">
        <v>Khuda Bux2</v>
      </c>
      <c r="G155" t="str">
        <v>Mobile Repair Shop</v>
      </c>
    </row>
    <row r="156">
      <c r="A156">
        <v>155</v>
      </c>
      <c r="B156" t="str">
        <v>Saroopa</v>
      </c>
      <c r="C156" t="str">
        <v>Gulab</v>
      </c>
      <c r="D156">
        <v>4410177632666</v>
      </c>
      <c r="E156" t="str">
        <v>Ramzan Arian</v>
      </c>
      <c r="F156" t="str">
        <v>Khuda Bux2</v>
      </c>
      <c r="G156" t="str">
        <v>Cosmetic Goods Shop</v>
      </c>
    </row>
    <row r="157">
      <c r="A157">
        <v>156</v>
      </c>
      <c r="B157" t="str">
        <v>Sarwan</v>
      </c>
      <c r="C157" t="str">
        <v>Jairam</v>
      </c>
      <c r="D157">
        <v>4410572325759</v>
      </c>
      <c r="E157" t="str">
        <v>Pehlaj kohli</v>
      </c>
      <c r="F157" t="str">
        <v xml:space="preserve">Bakhur </v>
      </c>
      <c r="G157" t="str">
        <v>Agri Goods Shop</v>
      </c>
    </row>
    <row r="158">
      <c r="A158">
        <v>157</v>
      </c>
      <c r="B158" t="str">
        <v>Sasui</v>
      </c>
      <c r="C158" t="str">
        <v>Ameer Ali</v>
      </c>
      <c r="D158">
        <v>4410805698582</v>
      </c>
      <c r="E158" t="str">
        <v>khosa Paro</v>
      </c>
      <c r="F158" t="str">
        <v>Mir Allah Bachayo</v>
      </c>
      <c r="G158" t="str">
        <v>Handi Craft: Muka Work</v>
      </c>
    </row>
    <row r="159">
      <c r="A159">
        <v>158</v>
      </c>
      <c r="B159" t="str">
        <v>Seema</v>
      </c>
      <c r="C159" t="str">
        <v>Saifullah</v>
      </c>
      <c r="D159">
        <v>4410806247150</v>
      </c>
      <c r="E159" t="str">
        <v>Jhuddo City</v>
      </c>
      <c r="F159" t="str">
        <v>jhuddo</v>
      </c>
      <c r="G159" t="str">
        <v>Sewing Machine &amp; Dress Making</v>
      </c>
    </row>
    <row r="160">
      <c r="A160">
        <v>159</v>
      </c>
      <c r="B160" t="str">
        <v xml:space="preserve">Seema </v>
      </c>
      <c r="C160" t="str">
        <v>Abdul Sattar</v>
      </c>
      <c r="D160">
        <v>4410805928864</v>
      </c>
      <c r="E160" t="str">
        <v>Saein Dad Aliani</v>
      </c>
      <c r="F160" t="str">
        <v>Roshanabad</v>
      </c>
      <c r="G160" t="str">
        <v>Handi Craft: Applique Rillie</v>
      </c>
    </row>
    <row r="161">
      <c r="A161">
        <v>160</v>
      </c>
      <c r="B161" t="str">
        <v xml:space="preserve">Shabana </v>
      </c>
      <c r="C161" t="str">
        <v>Allah Rakha</v>
      </c>
      <c r="D161">
        <v>4410805825138</v>
      </c>
      <c r="E161" t="str">
        <v xml:space="preserve">Ch Muhmmad Ali Buxi </v>
      </c>
      <c r="F161" t="str">
        <v>Khuda Bux2</v>
      </c>
      <c r="G161" t="str">
        <v>Poultry Business</v>
      </c>
    </row>
    <row r="162">
      <c r="A162">
        <v>161</v>
      </c>
      <c r="B162" t="str">
        <v xml:space="preserve">Shabnam </v>
      </c>
      <c r="C162" t="str">
        <v xml:space="preserve">Nazar Ali </v>
      </c>
      <c r="D162">
        <v>4410805822364</v>
      </c>
      <c r="E162" t="str">
        <v xml:space="preserve">Juman Kapri </v>
      </c>
      <c r="F162" t="str">
        <v>Khuda Bux2</v>
      </c>
      <c r="G162" t="str">
        <v>Feed for Livestock</v>
      </c>
    </row>
    <row r="163">
      <c r="A163">
        <v>162</v>
      </c>
      <c r="B163" t="str">
        <v>Shagufta</v>
      </c>
      <c r="C163" t="str">
        <v>Ahsan Ali</v>
      </c>
      <c r="D163">
        <v>4410290667674</v>
      </c>
      <c r="E163" t="str">
        <v>Karam Ali laghari</v>
      </c>
      <c r="F163" t="str">
        <v>Mir Allah Bachayo</v>
      </c>
      <c r="G163" t="str">
        <v>Poultry &amp; Milk Sale</v>
      </c>
    </row>
    <row r="164">
      <c r="A164">
        <v>163</v>
      </c>
      <c r="B164" t="str">
        <v>Shaheen Jado</v>
      </c>
      <c r="C164" t="str">
        <v xml:space="preserve">Rawat Ali </v>
      </c>
      <c r="D164">
        <v>4410805692082</v>
      </c>
      <c r="E164" t="str">
        <v>Saein Dad Aliani</v>
      </c>
      <c r="F164" t="str">
        <v>Roshanabad</v>
      </c>
      <c r="G164" t="str">
        <v>Cosmetic Goods Shop ( Cosmetic and Shoes)</v>
      </c>
    </row>
    <row r="165">
      <c r="A165">
        <v>164</v>
      </c>
      <c r="B165" t="str">
        <v>Shahid</v>
      </c>
      <c r="C165" t="str">
        <v xml:space="preserve">Asghar Ali </v>
      </c>
      <c r="D165">
        <v>4410803837477</v>
      </c>
      <c r="E165" t="str">
        <v xml:space="preserve"> Juman Kapri </v>
      </c>
      <c r="F165" t="str">
        <v>Khuda Bux2</v>
      </c>
      <c r="G165" t="str">
        <v>Wheat for Flour Chaki</v>
      </c>
    </row>
    <row r="166">
      <c r="A166">
        <v>165</v>
      </c>
      <c r="B166" t="str">
        <v>Shahid hussain</v>
      </c>
      <c r="C166" t="str">
        <v>Rasool Bux</v>
      </c>
      <c r="D166">
        <v>4410180790995</v>
      </c>
      <c r="E166" t="str">
        <v xml:space="preserve">Gul Muhmmad K.k </v>
      </c>
      <c r="F166" t="str">
        <v>Mir Allah Bachayo</v>
      </c>
      <c r="G166" t="str">
        <v>Feed for Livestock</v>
      </c>
    </row>
    <row r="167">
      <c r="A167">
        <v>166</v>
      </c>
      <c r="B167" t="str">
        <v>Shahida</v>
      </c>
      <c r="C167" t="str">
        <v>Shahid Ali</v>
      </c>
      <c r="D167">
        <v>4410125706836</v>
      </c>
      <c r="E167" t="str">
        <v>khosa Paro</v>
      </c>
      <c r="F167" t="str">
        <v>Mir Allah Bachayo</v>
      </c>
      <c r="G167" t="str">
        <v>Handi Craft: Muka Work</v>
      </c>
    </row>
    <row r="168">
      <c r="A168">
        <v>167</v>
      </c>
      <c r="B168" t="str">
        <v>Shama</v>
      </c>
      <c r="C168" t="str">
        <v>Ali Hyder</v>
      </c>
      <c r="D168">
        <v>4410805764958</v>
      </c>
      <c r="E168" t="str">
        <v xml:space="preserve">Long khan dalwani </v>
      </c>
      <c r="F168" t="str">
        <v xml:space="preserve">Bakhur </v>
      </c>
      <c r="G168" t="str">
        <v>FMCG: Grocery shop</v>
      </c>
    </row>
    <row r="169">
      <c r="A169">
        <v>168</v>
      </c>
      <c r="B169" t="str">
        <v xml:space="preserve">Shamshad ali </v>
      </c>
      <c r="C169" t="str">
        <v>Ghulam Rasool</v>
      </c>
      <c r="D169">
        <v>4410804258781</v>
      </c>
      <c r="E169" t="str">
        <v>Allah Bachayo Kapri</v>
      </c>
      <c r="F169" t="str">
        <v>Mir Allah Bachayo</v>
      </c>
      <c r="G169" t="str">
        <v>Poultry Farm Material</v>
      </c>
    </row>
    <row r="170">
      <c r="A170">
        <v>169</v>
      </c>
      <c r="B170" t="str">
        <v>Shankar</v>
      </c>
      <c r="C170" t="str">
        <v>Navo</v>
      </c>
      <c r="D170">
        <v>4410803712735</v>
      </c>
      <c r="E170" t="str">
        <v>Navo kohli</v>
      </c>
      <c r="F170" t="str">
        <v xml:space="preserve">Bakhur </v>
      </c>
      <c r="G170" t="str">
        <v>FMCG: Grocery shop</v>
      </c>
    </row>
    <row r="171">
      <c r="A171">
        <v>170</v>
      </c>
      <c r="B171" t="str">
        <v>Shareefa</v>
      </c>
      <c r="C171" t="str">
        <v>Meer Hassan</v>
      </c>
      <c r="D171">
        <v>4410150910870</v>
      </c>
      <c r="E171" t="str">
        <v>Mir Mustafa</v>
      </c>
      <c r="F171" t="str">
        <v>Roshanabad</v>
      </c>
      <c r="G171" t="str">
        <v>FMCG: Grocery shop</v>
      </c>
    </row>
    <row r="172">
      <c r="A172">
        <v>171</v>
      </c>
      <c r="B172" t="str">
        <v xml:space="preserve">Shazia </v>
      </c>
      <c r="C172" t="str">
        <v>Noor Ilahi</v>
      </c>
      <c r="D172">
        <v>4410806647952</v>
      </c>
      <c r="E172" t="str">
        <v>Allah Bachayo Kapri</v>
      </c>
      <c r="F172" t="str">
        <v>Mir Allah Bachayo</v>
      </c>
      <c r="G172" t="str">
        <v>Crockery Shop</v>
      </c>
    </row>
    <row r="173">
      <c r="A173">
        <v>172</v>
      </c>
      <c r="B173" t="str">
        <v xml:space="preserve">Sheeran </v>
      </c>
      <c r="C173" t="str">
        <v>Allahbachayo</v>
      </c>
      <c r="D173">
        <v>4410138796674</v>
      </c>
      <c r="E173" t="str">
        <v>Noor m laghari</v>
      </c>
      <c r="F173" t="str">
        <v>Mir Allah Bachayo</v>
      </c>
      <c r="G173" t="str">
        <v>Handi Craft: Hand embroidery</v>
      </c>
    </row>
    <row r="174">
      <c r="A174">
        <v>173</v>
      </c>
      <c r="B174" t="str">
        <v>Shehzadi</v>
      </c>
      <c r="C174" t="str">
        <v>Qayam ali</v>
      </c>
      <c r="D174">
        <v>4410130871408</v>
      </c>
      <c r="E174" t="str">
        <v>Village: Niaz Kapri</v>
      </c>
      <c r="F174" t="str">
        <v>Mir Allah Bachayo</v>
      </c>
      <c r="G174" t="str">
        <v>Cloth Bags &amp; Sanitary Pads</v>
      </c>
    </row>
    <row r="175">
      <c r="A175">
        <v>174</v>
      </c>
      <c r="B175" t="str">
        <v>Shehzadi</v>
      </c>
      <c r="C175" t="str">
        <v>Ashique Ali</v>
      </c>
      <c r="D175">
        <v>4440404587136</v>
      </c>
      <c r="E175" t="str">
        <v>Ameer Bux Laghari</v>
      </c>
      <c r="F175" t="str">
        <v xml:space="preserve">Ahori </v>
      </c>
      <c r="G175" t="str">
        <v>Poultry Business ( Desi Chicks)</v>
      </c>
    </row>
    <row r="176">
      <c r="A176">
        <v>175</v>
      </c>
      <c r="B176" t="str">
        <v>Shela Gul</v>
      </c>
      <c r="C176" t="str">
        <v>Abdul Majeed</v>
      </c>
      <c r="D176">
        <v>4410386557762</v>
      </c>
      <c r="E176" t="str">
        <v>Qazi Qasim Soomro</v>
      </c>
      <c r="F176" t="str">
        <v>Roshanabad</v>
      </c>
      <c r="G176" t="str">
        <v>Stationery material</v>
      </c>
    </row>
    <row r="177">
      <c r="A177">
        <v>176</v>
      </c>
      <c r="B177" t="str">
        <v>Sher Muhammad</v>
      </c>
      <c r="C177" t="str">
        <v xml:space="preserve">Chakar </v>
      </c>
      <c r="D177">
        <v>4410136943741</v>
      </c>
      <c r="E177" t="str">
        <v>Ghoram Bhatti</v>
      </c>
      <c r="F177" t="str">
        <v>Khuda Bux2</v>
      </c>
      <c r="G177" t="str">
        <v>Milk sale</v>
      </c>
    </row>
    <row r="178">
      <c r="A178">
        <v>177</v>
      </c>
      <c r="B178" t="str">
        <v xml:space="preserve">Sobia </v>
      </c>
      <c r="C178" t="str">
        <v>Zohaib</v>
      </c>
      <c r="D178">
        <v>4410805881416</v>
      </c>
      <c r="E178" t="str">
        <v>Ali Nawaz Pitafi</v>
      </c>
      <c r="F178" t="str">
        <v>Mir Allah Bachayo</v>
      </c>
      <c r="G178" t="str">
        <v>Stitching Machine and Material</v>
      </c>
    </row>
    <row r="179">
      <c r="A179">
        <v>178</v>
      </c>
      <c r="B179" t="str">
        <v>Sodho Bheel</v>
      </c>
      <c r="C179" t="str">
        <v>Lalho</v>
      </c>
      <c r="D179">
        <v>4410803649213</v>
      </c>
      <c r="E179" t="str">
        <v>Ramzan Arian</v>
      </c>
      <c r="F179" t="str">
        <v>Khuda Bux2</v>
      </c>
      <c r="G179" t="str">
        <v>FMCG: Grocery shop</v>
      </c>
    </row>
    <row r="180">
      <c r="A180">
        <v>179</v>
      </c>
      <c r="B180" t="str">
        <v>Soni</v>
      </c>
      <c r="C180" t="str">
        <v>Muhmmad Faisal</v>
      </c>
      <c r="D180">
        <v>4410120072756</v>
      </c>
      <c r="E180" t="str">
        <v>Village: Niaz Kapri</v>
      </c>
      <c r="F180" t="str">
        <v>Khuda Bux2</v>
      </c>
      <c r="G180" t="str">
        <v>Garments Shop</v>
      </c>
    </row>
    <row r="181">
      <c r="A181">
        <v>180</v>
      </c>
      <c r="B181" t="str">
        <v xml:space="preserve">Sufiyan Ahmed </v>
      </c>
      <c r="C181" t="str">
        <v xml:space="preserve">Masood Ahmed Amir </v>
      </c>
      <c r="D181">
        <v>4410175123503</v>
      </c>
      <c r="E181" t="str">
        <v>Sagheer Colony</v>
      </c>
      <c r="F181" t="str">
        <v>Jhuddo</v>
      </c>
      <c r="G181" t="str">
        <v>Bakery Distribution items</v>
      </c>
    </row>
    <row r="182">
      <c r="A182">
        <v>181</v>
      </c>
      <c r="B182" t="str">
        <v>Sumal</v>
      </c>
      <c r="C182" t="str">
        <v>Rato Rind</v>
      </c>
      <c r="D182">
        <v>4110377181336</v>
      </c>
      <c r="E182" t="str">
        <v>Moula Bux Rind</v>
      </c>
      <c r="F182" t="str">
        <v>Roshanabad</v>
      </c>
      <c r="G182" t="str">
        <v>FMCG: Grocery shop</v>
      </c>
    </row>
    <row r="183">
      <c r="A183">
        <v>182</v>
      </c>
      <c r="B183" t="str">
        <v>Suneeta</v>
      </c>
      <c r="C183" t="str">
        <v>Narain</v>
      </c>
      <c r="D183">
        <v>4410806344344</v>
      </c>
      <c r="E183" t="str">
        <v>Riaz Arain</v>
      </c>
      <c r="F183" t="str">
        <v>Mir Allah Bachayo</v>
      </c>
      <c r="G183" t="str">
        <v xml:space="preserve">Sewing machine and sewing material purchase </v>
      </c>
    </row>
    <row r="184">
      <c r="A184">
        <v>183</v>
      </c>
      <c r="B184" t="str">
        <v>Tabbasum</v>
      </c>
      <c r="C184" t="str">
        <v>Abdul Samad</v>
      </c>
      <c r="D184">
        <v>4410805788282</v>
      </c>
      <c r="E184" t="str">
        <v>Mohram Khan Lashari</v>
      </c>
      <c r="F184" t="str">
        <v xml:space="preserve">Bakhur </v>
      </c>
      <c r="G184" t="str">
        <v>Bangles and Cosmetic</v>
      </c>
    </row>
    <row r="185">
      <c r="A185">
        <v>184</v>
      </c>
      <c r="B185" t="str">
        <v>Tanveer Ahmed</v>
      </c>
      <c r="C185" t="str">
        <v>Muhammad Ramzan</v>
      </c>
      <c r="D185">
        <v>4410130129723</v>
      </c>
      <c r="E185" t="str">
        <v>aslam Town</v>
      </c>
      <c r="F185" t="str">
        <v>Jhuddo</v>
      </c>
      <c r="G185" t="str">
        <v>Peti Making</v>
      </c>
    </row>
    <row r="186">
      <c r="A186">
        <v>185</v>
      </c>
      <c r="B186" t="str">
        <v xml:space="preserve">Teerath </v>
      </c>
      <c r="C186" t="str">
        <v>Hanju</v>
      </c>
      <c r="D186">
        <v>4410804021187</v>
      </c>
      <c r="E186" t="str">
        <v>Shahjan Shah</v>
      </c>
      <c r="F186" t="str">
        <v>Roshanabad</v>
      </c>
      <c r="G186" t="str">
        <v>Vegetable Cart</v>
      </c>
    </row>
    <row r="187">
      <c r="A187">
        <v>186</v>
      </c>
      <c r="B187" t="str">
        <v xml:space="preserve">Tulsi </v>
      </c>
      <c r="C187" t="str">
        <v xml:space="preserve">Hanso </v>
      </c>
      <c r="D187">
        <v>4410162195456</v>
      </c>
      <c r="E187" t="str">
        <v>Chandro bheel</v>
      </c>
      <c r="F187" t="str">
        <v>Khuda Bux2</v>
      </c>
      <c r="G187" t="str">
        <v>Chapal and Slipper shop</v>
      </c>
    </row>
    <row r="188">
      <c r="A188">
        <v>187</v>
      </c>
      <c r="B188" t="str">
        <v>Wasandi</v>
      </c>
      <c r="C188" t="str">
        <v>Imam Ali</v>
      </c>
      <c r="D188">
        <v>4430396310388</v>
      </c>
      <c r="E188" t="str">
        <v>Mir Mustafa</v>
      </c>
      <c r="F188" t="str">
        <v>Roshanabad</v>
      </c>
      <c r="G188" t="str">
        <v>Shoes and Slippers Shop</v>
      </c>
    </row>
    <row r="189">
      <c r="A189">
        <v>188</v>
      </c>
      <c r="B189" t="str">
        <v>Waseem abbas</v>
      </c>
      <c r="C189" t="str">
        <v>Chaneser</v>
      </c>
      <c r="D189">
        <v>4410803772265</v>
      </c>
      <c r="E189" t="str">
        <v>Mir Ghulam Mustafa</v>
      </c>
      <c r="F189" t="str">
        <v>Roshanabad</v>
      </c>
      <c r="G189" t="str">
        <v xml:space="preserve">Beverages: Cold Drink </v>
      </c>
    </row>
    <row r="190">
      <c r="A190">
        <v>189</v>
      </c>
      <c r="B190" t="str">
        <v>Wazeer Ali</v>
      </c>
      <c r="C190" t="str">
        <v>Muhmmad Arab</v>
      </c>
      <c r="D190">
        <v>4410146330625</v>
      </c>
      <c r="E190" t="str">
        <v>Mir Ghulam Mustafa</v>
      </c>
      <c r="F190" t="str">
        <v>Roshanabad</v>
      </c>
      <c r="G190" t="str">
        <v>Barber shop material</v>
      </c>
    </row>
    <row r="191">
      <c r="A191">
        <v>190</v>
      </c>
      <c r="B191" t="str">
        <v>Wazeeran</v>
      </c>
      <c r="C191" t="str">
        <v>Ameer Mukhtiar</v>
      </c>
      <c r="D191">
        <v>4410805835328</v>
      </c>
      <c r="E191" t="str">
        <v>Lakhano Mugheri</v>
      </c>
      <c r="F191" t="str">
        <v xml:space="preserve">Bakhur </v>
      </c>
      <c r="G191" t="str">
        <v>Ladies Garments</v>
      </c>
    </row>
    <row r="192">
      <c r="A192">
        <v>191</v>
      </c>
      <c r="B192" t="str">
        <v>Wilayat khatoon</v>
      </c>
      <c r="C192" t="str">
        <v>Mumtaz</v>
      </c>
      <c r="D192">
        <v>4410133761146</v>
      </c>
      <c r="E192" t="str">
        <v>Gul Muhammad Khaskeli</v>
      </c>
      <c r="F192" t="str">
        <v>Mir Allah Bachayo</v>
      </c>
      <c r="G192" t="str">
        <v xml:space="preserve">Stitching machine and material </v>
      </c>
    </row>
    <row r="193">
      <c r="A193">
        <v>192</v>
      </c>
      <c r="B193" t="str">
        <v>Zafar Ahmed Shah</v>
      </c>
      <c r="C193" t="str">
        <v>Ahmed shah</v>
      </c>
      <c r="D193">
        <v>4410803772135</v>
      </c>
      <c r="E193" t="str">
        <v>Kot Mir Jan Muhmmad</v>
      </c>
      <c r="F193" t="str">
        <v>Roshanabad</v>
      </c>
      <c r="G193" t="str">
        <v>Mobile Accessories</v>
      </c>
    </row>
    <row r="194">
      <c r="A194">
        <v>193</v>
      </c>
      <c r="B194" t="str">
        <v xml:space="preserve">Zahid Ali </v>
      </c>
      <c r="C194" t="str">
        <v>Baboo</v>
      </c>
      <c r="D194">
        <v>4410803422725</v>
      </c>
      <c r="E194" t="str">
        <v>Sagheer Colony</v>
      </c>
      <c r="F194" t="str">
        <v>Jhuddo</v>
      </c>
      <c r="G194" t="str">
        <v>Café tea and more</v>
      </c>
    </row>
    <row r="195">
      <c r="A195">
        <v>194</v>
      </c>
      <c r="B195" t="str">
        <v>Zahida</v>
      </c>
      <c r="C195" t="str">
        <v xml:space="preserve">Ameer Bux </v>
      </c>
      <c r="D195">
        <v>4410123982274</v>
      </c>
      <c r="E195" t="str">
        <v>Ghanwar Khan Pitafi</v>
      </c>
      <c r="F195" t="str">
        <v>Roshanabad</v>
      </c>
      <c r="G195" t="str">
        <v>Pillows and Bedsheets Hand embroidery work</v>
      </c>
    </row>
    <row r="196">
      <c r="A196">
        <v>195</v>
      </c>
      <c r="B196" t="str">
        <v>Zahida</v>
      </c>
      <c r="C196" t="str">
        <v>Muhammad Fazal</v>
      </c>
      <c r="D196">
        <v>4410198704242</v>
      </c>
      <c r="E196" t="str">
        <v>Village: Niaz Kapri</v>
      </c>
      <c r="F196" t="str">
        <v>Mir Allah Bachayo</v>
      </c>
      <c r="G196" t="str">
        <v>Tailoring Material for tailoring shop</v>
      </c>
    </row>
    <row r="197">
      <c r="A197">
        <v>196</v>
      </c>
      <c r="B197" t="str">
        <v xml:space="preserve">Zahidan </v>
      </c>
      <c r="C197" t="str">
        <v>Naseem Ahmed</v>
      </c>
      <c r="D197">
        <v>4410805663966</v>
      </c>
      <c r="E197" t="str">
        <v>Mir Mustafa</v>
      </c>
      <c r="F197" t="str">
        <v>Roshanabad</v>
      </c>
      <c r="G197" t="str">
        <v>Garments Shop</v>
      </c>
    </row>
    <row r="198">
      <c r="A198">
        <v>197</v>
      </c>
      <c r="B198" t="str">
        <v xml:space="preserve">Zakaullah </v>
      </c>
      <c r="C198" t="str">
        <v>Kamal Kapri</v>
      </c>
      <c r="D198">
        <v>4410804597167</v>
      </c>
      <c r="E198" t="str">
        <v>Kamal Kapri</v>
      </c>
      <c r="F198" t="str">
        <v>Mir Allah Bachayo</v>
      </c>
      <c r="G198" t="str">
        <v>Poultry Farm material</v>
      </c>
    </row>
    <row r="199">
      <c r="A199">
        <v>198</v>
      </c>
      <c r="B199" t="str">
        <v>Zareena</v>
      </c>
      <c r="C199" t="str">
        <v>Imam Din</v>
      </c>
      <c r="D199">
        <v>4110120856516</v>
      </c>
      <c r="E199" t="str">
        <v>Lakhano Mugheri</v>
      </c>
      <c r="F199" t="str">
        <v xml:space="preserve">Bakhur </v>
      </c>
      <c r="G199" t="str">
        <v>Moti work Handy craft</v>
      </c>
    </row>
    <row r="200">
      <c r="A200">
        <v>199</v>
      </c>
      <c r="B200" t="str">
        <v>Zubaida</v>
      </c>
      <c r="C200" t="str">
        <v xml:space="preserve">Sher Muhmmad </v>
      </c>
      <c r="D200">
        <v>4410805976454</v>
      </c>
      <c r="E200" t="str">
        <v>khosa Paro</v>
      </c>
      <c r="F200" t="str">
        <v>Mir Allah Bachayo</v>
      </c>
      <c r="G200" t="str">
        <v>Handi Craft: Applique Work</v>
      </c>
    </row>
    <row r="201">
      <c r="A201">
        <v>200</v>
      </c>
      <c r="B201" t="str">
        <v>Zulfiquar Ali</v>
      </c>
      <c r="C201" t="str">
        <v>Sawan</v>
      </c>
      <c r="D201">
        <v>4410108858943</v>
      </c>
      <c r="E201" t="str">
        <v>Roshanabad</v>
      </c>
      <c r="F201" t="str">
        <v>Roshanabad</v>
      </c>
      <c r="G201" t="str">
        <v>FMCG: Grocery shop</v>
      </c>
    </row>
  </sheetData>
  <ignoredErrors>
    <ignoredError numberStoredAsText="1" sqref="A1:U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01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  <c r="P1" t="str">
        <v>Beneficary Name</v>
      </c>
      <c r="Q1" t="str">
        <v>Father's/Husband's Name</v>
      </c>
      <c r="R1" t="str">
        <v>Receipt #</v>
      </c>
      <c r="S1" t="str">
        <v>Deposit Slip Number</v>
      </c>
      <c r="T1" t="str">
        <v>Deposit Date</v>
      </c>
      <c r="U1" t="str">
        <v>Deposit Status</v>
      </c>
      <c r="V1" t="str">
        <v>Beneficiary Status</v>
      </c>
    </row>
    <row r="2">
      <c r="A2">
        <v>1</v>
      </c>
      <c r="B2" t="str">
        <v>Abdul Kareem</v>
      </c>
      <c r="C2" t="str">
        <v xml:space="preserve">Jumu khan </v>
      </c>
      <c r="D2">
        <v>4410803433861</v>
      </c>
      <c r="E2" t="str">
        <v xml:space="preserve">Juman Kapri </v>
      </c>
      <c r="F2" t="str">
        <v>Khuda Bux2</v>
      </c>
      <c r="G2" t="str">
        <v>Motor/Vehicles: Tyre Puncture shop</v>
      </c>
      <c r="H2">
        <v>35000</v>
      </c>
    </row>
    <row r="3">
      <c r="A3">
        <v>2</v>
      </c>
      <c r="B3" t="str">
        <v>Abdul Malik</v>
      </c>
      <c r="C3" t="str">
        <v>Ghulam Farid</v>
      </c>
      <c r="D3">
        <v>4410803567036</v>
      </c>
      <c r="E3" t="str">
        <v>Village: Niaz Kapri</v>
      </c>
      <c r="F3" t="str">
        <v>Mir Allah Bachayuo</v>
      </c>
      <c r="G3" t="str">
        <v>Trading: Vegetable Cart</v>
      </c>
      <c r="H3">
        <v>35000</v>
      </c>
    </row>
    <row r="4">
      <c r="A4">
        <v>3</v>
      </c>
      <c r="B4" t="str">
        <v>Abdul Waheed</v>
      </c>
      <c r="C4" t="str">
        <v>Muhammad Hashim</v>
      </c>
      <c r="D4">
        <v>4410803837445</v>
      </c>
      <c r="E4" t="str">
        <v xml:space="preserve">Juman Kapri </v>
      </c>
      <c r="F4" t="str">
        <v>Khuda Bux2</v>
      </c>
      <c r="G4" t="str">
        <v>FMCG: Grocery shop</v>
      </c>
      <c r="H4">
        <v>35000</v>
      </c>
    </row>
    <row r="5">
      <c r="A5">
        <v>4</v>
      </c>
      <c r="B5" t="str">
        <v xml:space="preserve">Aisha </v>
      </c>
      <c r="C5" t="str">
        <v>Muhmmad Iqbal</v>
      </c>
      <c r="D5">
        <v>4410179562290</v>
      </c>
      <c r="E5" t="str">
        <v>Noor m Laghari</v>
      </c>
      <c r="F5" t="str">
        <v>Mir Allah Bachayuo</v>
      </c>
      <c r="G5" t="str">
        <v>Stitching/Garments: Dress making and sale</v>
      </c>
      <c r="H5">
        <v>35000</v>
      </c>
    </row>
    <row r="6">
      <c r="A6">
        <v>5</v>
      </c>
      <c r="B6" t="str">
        <v>Ajeemat</v>
      </c>
      <c r="C6" t="str">
        <v>Jumu</v>
      </c>
      <c r="D6">
        <v>4410163596436</v>
      </c>
      <c r="E6" t="str">
        <v xml:space="preserve">Hashim colony </v>
      </c>
      <c r="F6" t="str">
        <v>Mir Allah Bachayuo</v>
      </c>
      <c r="G6" t="str">
        <v>Handicraft: Applique and Rilli Work</v>
      </c>
      <c r="H6">
        <v>35000</v>
      </c>
    </row>
    <row r="7">
      <c r="A7">
        <v>6</v>
      </c>
      <c r="B7" t="str">
        <v>Ajhee</v>
      </c>
      <c r="C7" t="str">
        <v xml:space="preserve">Faqeero </v>
      </c>
      <c r="D7">
        <v>4410188891304</v>
      </c>
      <c r="E7" t="str">
        <v xml:space="preserve">Bhatti Paro </v>
      </c>
      <c r="F7" t="str">
        <v>Jhuddo</v>
      </c>
      <c r="G7" t="str">
        <v>Textile: Garments Shop</v>
      </c>
      <c r="H7">
        <v>35000</v>
      </c>
      <c r="I7" t="str">
        <v>4000</v>
      </c>
      <c r="K7" t="str">
        <v>2026-05-13</v>
      </c>
      <c r="P7" t="str">
        <v>Ajhee</v>
      </c>
      <c r="Q7" t="str">
        <v xml:space="preserve">Umair Ali </v>
      </c>
      <c r="R7" t="str">
        <v>23455</v>
      </c>
      <c r="S7" t="str">
        <v>45677</v>
      </c>
      <c r="T7" t="str">
        <v>2026-05-22</v>
      </c>
      <c r="U7" t="str">
        <v>Verified</v>
      </c>
      <c r="V7" t="str">
        <v>Eligible</v>
      </c>
    </row>
    <row r="8">
      <c r="A8">
        <v>7</v>
      </c>
      <c r="B8" t="str">
        <v xml:space="preserve">Akhtar Ali </v>
      </c>
      <c r="C8" t="str">
        <v>Sultan</v>
      </c>
      <c r="D8">
        <v>4410803524429</v>
      </c>
      <c r="E8" t="str">
        <v>Mir Ghulam Mustafa</v>
      </c>
      <c r="F8" t="str">
        <v>Roshanabad</v>
      </c>
      <c r="G8" t="str">
        <v xml:space="preserve">Beverages: Cold Drink </v>
      </c>
      <c r="H8">
        <v>35000</v>
      </c>
      <c r="I8" t="str">
        <v>5000</v>
      </c>
      <c r="K8" t="str">
        <v>2026-05-20</v>
      </c>
      <c r="P8" t="str">
        <v xml:space="preserve">Akhtar Ali </v>
      </c>
      <c r="Q8" t="str">
        <v>Dayo</v>
      </c>
      <c r="R8" t="str">
        <v>45678</v>
      </c>
      <c r="S8" t="str">
        <v>23456</v>
      </c>
      <c r="T8" t="str">
        <v>2026-05-21</v>
      </c>
      <c r="U8" t="str">
        <v>Pending</v>
      </c>
      <c r="V8" t="str">
        <v>Not Eligible</v>
      </c>
    </row>
    <row r="9">
      <c r="A9">
        <v>8</v>
      </c>
      <c r="B9" t="str">
        <v>Ali Nawaz</v>
      </c>
      <c r="C9" t="str">
        <v>Nazar Hussain</v>
      </c>
      <c r="D9">
        <v>4410170140299</v>
      </c>
      <c r="E9" t="str">
        <v>Kot Mir Jan Muhmmad</v>
      </c>
      <c r="F9" t="str">
        <v>Roshanabad</v>
      </c>
      <c r="G9" t="str">
        <v>Service: Plumber, Hardware repair,maintenance and material Selling</v>
      </c>
      <c r="H9">
        <v>35000</v>
      </c>
    </row>
    <row r="10">
      <c r="A10">
        <v>9</v>
      </c>
      <c r="B10" t="str">
        <v>Allahwasai</v>
      </c>
      <c r="C10" t="str">
        <v>Rasool Bux</v>
      </c>
      <c r="D10">
        <v>4410185874436</v>
      </c>
      <c r="E10" t="str">
        <v xml:space="preserve">Hashim colony </v>
      </c>
      <c r="F10" t="str">
        <v>Mir Allah Bachayuo</v>
      </c>
      <c r="G10" t="str">
        <v>Handicraft: Applique and Rilli Work</v>
      </c>
      <c r="H10">
        <v>35000</v>
      </c>
    </row>
    <row r="11">
      <c r="A11">
        <v>10</v>
      </c>
      <c r="B11" t="str">
        <v>Ameena</v>
      </c>
      <c r="C11" t="str">
        <v>Abdul Naeem</v>
      </c>
      <c r="D11">
        <v>4410166835920</v>
      </c>
      <c r="E11" t="str">
        <v>Noor m Laghari</v>
      </c>
      <c r="F11" t="str">
        <v>Mir Allah Bachayuo</v>
      </c>
      <c r="G11" t="str">
        <v>Personal Care: Cosmetic and Material</v>
      </c>
      <c r="H11">
        <v>35000</v>
      </c>
    </row>
    <row r="12">
      <c r="A12">
        <v>11</v>
      </c>
      <c r="B12" t="str">
        <v>Ameena</v>
      </c>
      <c r="C12" t="str">
        <v>Ghulam Hussain</v>
      </c>
      <c r="D12">
        <v>4410135147902</v>
      </c>
      <c r="E12" t="str">
        <v>Khosa Paro</v>
      </c>
      <c r="F12" t="str">
        <v>Mir Allah Bachayuo</v>
      </c>
      <c r="G12" t="str">
        <v>Handicraft: Aar and Muka Work</v>
      </c>
      <c r="H12">
        <v>35000</v>
      </c>
    </row>
    <row r="13">
      <c r="A13">
        <v>12</v>
      </c>
      <c r="B13" t="str">
        <v xml:space="preserve">Ameer Hassan </v>
      </c>
      <c r="C13" t="str">
        <v>Sohrab Khan</v>
      </c>
      <c r="D13">
        <v>4410171906539</v>
      </c>
      <c r="E13" t="str">
        <v>Peer Bux Khoso</v>
      </c>
      <c r="F13" t="str">
        <v>Mir Allah Bachayuo</v>
      </c>
      <c r="G13" t="str">
        <v>Food: Chicken shop</v>
      </c>
      <c r="H13">
        <v>35000</v>
      </c>
    </row>
    <row r="14">
      <c r="A14">
        <v>13</v>
      </c>
      <c r="B14" t="str">
        <v xml:space="preserve">Amina </v>
      </c>
      <c r="C14" t="str">
        <v>Sabir Ali</v>
      </c>
      <c r="D14">
        <v>4410176001664</v>
      </c>
      <c r="E14" t="str">
        <v>Kot Mir Jan Muhmmad</v>
      </c>
      <c r="F14" t="str">
        <v>Roshanabad</v>
      </c>
      <c r="G14" t="str">
        <v>Stitching/Garments: Dress making and sale ( Ladies and Kids)</v>
      </c>
      <c r="H14">
        <v>35000</v>
      </c>
    </row>
    <row r="15">
      <c r="A15">
        <v>14</v>
      </c>
      <c r="B15" t="str">
        <v>Aneeta</v>
      </c>
      <c r="C15" t="str">
        <v>Ghulam Qadir</v>
      </c>
      <c r="D15">
        <v>4410805907104</v>
      </c>
      <c r="E15" t="str">
        <v>Khosa Paro</v>
      </c>
      <c r="F15" t="str">
        <v>Mir Allah Bachayuo</v>
      </c>
      <c r="G15" t="str">
        <v>Garments and Hand Embroidery</v>
      </c>
      <c r="H15">
        <v>35000</v>
      </c>
    </row>
    <row r="16">
      <c r="A16">
        <v>15</v>
      </c>
      <c r="B16" t="str">
        <v xml:space="preserve">Anila Gul </v>
      </c>
      <c r="C16" t="str">
        <v xml:space="preserve">Darya Khan </v>
      </c>
      <c r="D16">
        <v>4310805985224</v>
      </c>
      <c r="E16" t="str">
        <v>Sagheer Colony</v>
      </c>
      <c r="F16" t="str">
        <v>Jhuddo</v>
      </c>
      <c r="G16" t="str">
        <v xml:space="preserve">Beauty Parlor </v>
      </c>
      <c r="H16">
        <v>35000</v>
      </c>
    </row>
    <row r="17">
      <c r="A17">
        <v>16</v>
      </c>
      <c r="B17" t="str">
        <v>Arshad</v>
      </c>
      <c r="C17" t="str">
        <v>Niaz Muhammad</v>
      </c>
      <c r="D17">
        <v>4410108773357</v>
      </c>
      <c r="E17" t="str">
        <v>Ghoram Bhatti</v>
      </c>
      <c r="F17" t="str">
        <v>Khuda Bux2</v>
      </c>
      <c r="G17" t="str">
        <v>Transport: Rickshaw Riding</v>
      </c>
      <c r="H17">
        <v>35000</v>
      </c>
    </row>
    <row r="18">
      <c r="A18">
        <v>17</v>
      </c>
      <c r="B18" t="str">
        <v>Ashok</v>
      </c>
      <c r="C18" t="str">
        <v>premu</v>
      </c>
      <c r="D18">
        <v>4410804423273</v>
      </c>
      <c r="E18" t="str">
        <v>Qurban Rind</v>
      </c>
      <c r="F18" t="str">
        <v>Roshanabad</v>
      </c>
      <c r="G18" t="str">
        <v>Garments: Tailor and material</v>
      </c>
      <c r="H18">
        <v>35000</v>
      </c>
    </row>
    <row r="19">
      <c r="A19">
        <v>18</v>
      </c>
      <c r="B19" t="str">
        <v>Ashok Kumar</v>
      </c>
      <c r="C19" t="str">
        <v>Ladho</v>
      </c>
      <c r="D19">
        <v>4410160428719</v>
      </c>
      <c r="E19" t="str">
        <v>Harijan Coloney</v>
      </c>
      <c r="F19" t="str">
        <v>Mir Allah Bachayo</v>
      </c>
      <c r="G19" t="str">
        <v>Garments: Tailoring Material Sell for a Tailoring shop</v>
      </c>
      <c r="H19">
        <v>35000</v>
      </c>
    </row>
    <row r="20">
      <c r="A20">
        <v>19</v>
      </c>
      <c r="B20" t="str">
        <v xml:space="preserve">Azeem </v>
      </c>
      <c r="C20" t="str">
        <v xml:space="preserve">Tharo </v>
      </c>
      <c r="D20">
        <v>4410155554243</v>
      </c>
      <c r="E20" t="str">
        <v xml:space="preserve">Tando kolachi </v>
      </c>
      <c r="F20" t="str">
        <v xml:space="preserve">Ahori </v>
      </c>
      <c r="G20" t="str">
        <v xml:space="preserve">Beverages: Cold Drink </v>
      </c>
      <c r="H20">
        <v>35000</v>
      </c>
    </row>
    <row r="21">
      <c r="A21">
        <v>20</v>
      </c>
      <c r="B21" t="str">
        <v>Azeema</v>
      </c>
      <c r="C21" t="str">
        <v>Nabi Bux</v>
      </c>
      <c r="D21">
        <v>4410805746494</v>
      </c>
      <c r="E21" t="str">
        <v>Khuda Bux Lashari</v>
      </c>
      <c r="F21" t="str">
        <v xml:space="preserve">Bakhur </v>
      </c>
      <c r="G21" t="str">
        <v xml:space="preserve">Sewing machine and sewing material purchase </v>
      </c>
      <c r="H21">
        <v>35000</v>
      </c>
    </row>
    <row r="22">
      <c r="A22">
        <v>21</v>
      </c>
      <c r="B22" t="str">
        <v>Azeeman</v>
      </c>
      <c r="C22" t="str">
        <v>Abdul Rehman</v>
      </c>
      <c r="D22">
        <v>4410198756798</v>
      </c>
      <c r="E22" t="str">
        <v>khosa Paro</v>
      </c>
      <c r="F22" t="str">
        <v>Mir Allah Bachayo</v>
      </c>
      <c r="G22" t="str">
        <v>Handicraft: Applique Work</v>
      </c>
      <c r="H22">
        <v>35000</v>
      </c>
    </row>
    <row r="23">
      <c r="A23">
        <v>22</v>
      </c>
      <c r="B23" t="str">
        <v xml:space="preserve">Bachlan </v>
      </c>
      <c r="C23" t="str">
        <v>Javed</v>
      </c>
      <c r="D23">
        <v>4410163856558</v>
      </c>
      <c r="E23" t="str">
        <v>Moula Bux Rind</v>
      </c>
      <c r="F23" t="str">
        <v>Roshanabad</v>
      </c>
      <c r="G23" t="str">
        <v>Handicraft: Rillie Work</v>
      </c>
      <c r="H23">
        <v>35000</v>
      </c>
    </row>
    <row r="24">
      <c r="A24">
        <v>23</v>
      </c>
      <c r="B24" t="str">
        <v>Bakh</v>
      </c>
      <c r="C24" t="str">
        <v>Ikhtiar Ali</v>
      </c>
      <c r="D24">
        <v>4410806078886</v>
      </c>
      <c r="E24" t="str">
        <v>Noor m laghari</v>
      </c>
      <c r="F24" t="str">
        <v>Mir Allah Bachayo</v>
      </c>
      <c r="G24" t="str">
        <v>Cosmetics/Beauty: Parlor and Beauti essentials</v>
      </c>
      <c r="H24">
        <v>35000</v>
      </c>
    </row>
    <row r="25">
      <c r="A25">
        <v>24</v>
      </c>
      <c r="B25" t="str">
        <v>Basheeran</v>
      </c>
      <c r="C25" t="str">
        <v>Anwar Ali</v>
      </c>
      <c r="D25">
        <v>4410109674668</v>
      </c>
      <c r="E25" t="str">
        <v>Mir Allahbachayo</v>
      </c>
      <c r="F25" t="str">
        <v>Mir Allah Bachayo</v>
      </c>
      <c r="G25" t="str">
        <v>Ladies and gents garments</v>
      </c>
      <c r="H25">
        <v>35000</v>
      </c>
    </row>
    <row r="26">
      <c r="A26">
        <v>25</v>
      </c>
      <c r="B26" t="str">
        <v xml:space="preserve">Begum </v>
      </c>
      <c r="C26" t="str">
        <v>Ameer Bux</v>
      </c>
      <c r="D26">
        <v>4410159734704</v>
      </c>
      <c r="E26" t="str">
        <v>Village Kamal Khan Pitafi</v>
      </c>
      <c r="F26" t="str">
        <v>Mir Allah Bachayo</v>
      </c>
      <c r="G26" t="str">
        <v>Handicraft: Hair Catcher and Nara making</v>
      </c>
      <c r="H26">
        <v>35000</v>
      </c>
    </row>
    <row r="27">
      <c r="A27">
        <v>26</v>
      </c>
      <c r="B27" t="str">
        <v>Bhagi</v>
      </c>
      <c r="C27" t="str">
        <v>Manzoor Ali</v>
      </c>
      <c r="D27">
        <v>4410192050150</v>
      </c>
      <c r="E27" t="str">
        <v>Ghanwar Khan Pitafi</v>
      </c>
      <c r="F27" t="str">
        <v>Mir Allah Bachayo</v>
      </c>
      <c r="G27" t="str">
        <v>Cosmetics</v>
      </c>
      <c r="H27">
        <v>35000</v>
      </c>
    </row>
    <row r="28">
      <c r="A28">
        <v>27</v>
      </c>
      <c r="B28" t="str">
        <v>Bhomo</v>
      </c>
      <c r="C28" t="str">
        <v>Ramsingh</v>
      </c>
      <c r="D28">
        <v>4410803588337</v>
      </c>
      <c r="E28" t="str">
        <v>Ghoram Bhatti</v>
      </c>
      <c r="F28" t="str">
        <v>Khuda Bux2</v>
      </c>
      <c r="G28" t="str">
        <v>Transport: Rickshaw Riding</v>
      </c>
      <c r="H28">
        <v>35000</v>
      </c>
    </row>
    <row r="29">
      <c r="A29">
        <v>28</v>
      </c>
      <c r="B29" t="str">
        <v xml:space="preserve">Chetan </v>
      </c>
      <c r="C29" t="str">
        <v>Narain</v>
      </c>
      <c r="D29">
        <v>4410167312619</v>
      </c>
      <c r="E29" t="str">
        <v xml:space="preserve"> Riaz Arain</v>
      </c>
      <c r="F29" t="str">
        <v>Mir Allah Bachayo</v>
      </c>
      <c r="G29" t="str">
        <v>Food: Fruit Cart</v>
      </c>
      <c r="H29">
        <v>35000</v>
      </c>
    </row>
    <row r="30">
      <c r="A30">
        <v>29</v>
      </c>
      <c r="B30" t="str">
        <v xml:space="preserve">Dahi </v>
      </c>
      <c r="C30" t="str">
        <v xml:space="preserve">Hameer </v>
      </c>
      <c r="D30">
        <v>4410805788382</v>
      </c>
      <c r="E30" t="str">
        <v xml:space="preserve">Juman Kapri </v>
      </c>
      <c r="F30" t="str">
        <v>Khuda Bux2</v>
      </c>
      <c r="G30" t="str">
        <v>Feed for Buffaloes (khar,Chuno,turi,) enhance milking</v>
      </c>
      <c r="H30">
        <v>35000</v>
      </c>
    </row>
    <row r="31">
      <c r="A31">
        <v>30</v>
      </c>
      <c r="B31" t="str">
        <v>Darya Khatoon</v>
      </c>
      <c r="C31" t="str">
        <v>Mehrab</v>
      </c>
      <c r="D31">
        <v>4110476529266</v>
      </c>
      <c r="E31" t="str">
        <v>Ghoram Bhatti</v>
      </c>
      <c r="F31" t="str">
        <v>Khuda Bux2</v>
      </c>
      <c r="G31" t="str">
        <v>Surf Soap Shop</v>
      </c>
      <c r="H31">
        <v>35000</v>
      </c>
    </row>
    <row r="32">
      <c r="A32">
        <v>31</v>
      </c>
      <c r="B32" t="str">
        <v xml:space="preserve">Dhani Bux </v>
      </c>
      <c r="C32" t="str">
        <v xml:space="preserve">Khuda Bux </v>
      </c>
      <c r="D32">
        <v>4410803474239</v>
      </c>
      <c r="E32" t="str">
        <v>Shahjan Shah</v>
      </c>
      <c r="F32" t="str">
        <v xml:space="preserve">Bakhur </v>
      </c>
      <c r="G32" t="str">
        <v>Vegetable, Fruit and food items sale on bike</v>
      </c>
      <c r="H32">
        <v>35000</v>
      </c>
    </row>
    <row r="33">
      <c r="A33">
        <v>32</v>
      </c>
      <c r="B33" t="str">
        <v>Dilber Ali</v>
      </c>
      <c r="C33" t="str">
        <v>Dost Ali</v>
      </c>
      <c r="D33">
        <v>4410804084525</v>
      </c>
      <c r="E33" t="str">
        <v xml:space="preserve">Juman Kapri </v>
      </c>
      <c r="F33" t="str">
        <v>Khuda Bux2</v>
      </c>
      <c r="G33" t="str">
        <v>Motor/Vehicles: Puncture and Spare Parts</v>
      </c>
      <c r="H33">
        <v>35000</v>
      </c>
    </row>
    <row r="34">
      <c r="A34">
        <v>33</v>
      </c>
      <c r="B34" t="str">
        <v>Dilshad Ali</v>
      </c>
      <c r="C34" t="str">
        <v xml:space="preserve">Yaar Muhammad </v>
      </c>
      <c r="D34">
        <v>4410803907809</v>
      </c>
      <c r="E34" t="str">
        <v>Rebari Badho</v>
      </c>
      <c r="F34" t="str">
        <v>Mir Allah Bachayo</v>
      </c>
      <c r="G34" t="str">
        <v>Hotel material</v>
      </c>
      <c r="H34">
        <v>35000</v>
      </c>
    </row>
    <row r="35">
      <c r="A35">
        <v>34</v>
      </c>
      <c r="B35" t="str">
        <v xml:space="preserve">Faiz Muhmmad </v>
      </c>
      <c r="C35" t="str">
        <v xml:space="preserve">Lal Khan </v>
      </c>
      <c r="D35">
        <v>4410137427279</v>
      </c>
      <c r="E35" t="str">
        <v>Allah Bachayo Kapri</v>
      </c>
      <c r="F35" t="str">
        <v>Mir Allah Bachayo</v>
      </c>
      <c r="G35" t="str">
        <v>Fruit sale on Rikshaw</v>
      </c>
      <c r="H35">
        <v>35000</v>
      </c>
    </row>
    <row r="36">
      <c r="A36">
        <v>35</v>
      </c>
      <c r="B36" t="str">
        <v>Fareeda</v>
      </c>
      <c r="C36" t="str">
        <v>Inayat Ali</v>
      </c>
      <c r="D36">
        <v>4410805805224</v>
      </c>
      <c r="E36" t="str">
        <v xml:space="preserve">Juman Kapri </v>
      </c>
      <c r="F36" t="str">
        <v>Khuda Bux2</v>
      </c>
      <c r="G36" t="str">
        <v>Tailoring machine and material</v>
      </c>
      <c r="H36">
        <v>35000</v>
      </c>
    </row>
    <row r="37">
      <c r="A37">
        <v>36</v>
      </c>
      <c r="B37" t="str">
        <v>Farzana</v>
      </c>
      <c r="C37" t="str">
        <v>Muhmmad Tasleem</v>
      </c>
      <c r="D37">
        <v>4410388798542</v>
      </c>
      <c r="E37" t="str">
        <v>Sagheer Colony</v>
      </c>
      <c r="F37" t="str">
        <v>jhuddo</v>
      </c>
      <c r="G37" t="str">
        <v>Papar making and tuck shop</v>
      </c>
      <c r="H37">
        <v>35000</v>
      </c>
    </row>
    <row r="38">
      <c r="A38">
        <v>37</v>
      </c>
      <c r="B38" t="str">
        <v>Fiza Gul</v>
      </c>
      <c r="C38" t="str">
        <v>Bilawal</v>
      </c>
      <c r="D38">
        <v>4410806172880</v>
      </c>
      <c r="E38" t="str">
        <v>Village Kamal Khan Pitafi</v>
      </c>
      <c r="F38" t="str">
        <v>Mir Allah Bachayo</v>
      </c>
      <c r="G38" t="str">
        <v>Poultry</v>
      </c>
      <c r="H38">
        <v>35000</v>
      </c>
    </row>
    <row r="39">
      <c r="A39">
        <v>38</v>
      </c>
      <c r="B39" t="str">
        <v xml:space="preserve">Fozia </v>
      </c>
      <c r="C39" t="str">
        <v>Mihmmad Sulaiman</v>
      </c>
      <c r="D39">
        <v>4410155177916</v>
      </c>
      <c r="E39" t="str">
        <v>Saein Dad Aliani</v>
      </c>
      <c r="F39" t="str">
        <v>Roshanabad</v>
      </c>
      <c r="G39" t="str">
        <v>Handicraft: Rillie Work</v>
      </c>
      <c r="H39">
        <v>35000</v>
      </c>
    </row>
    <row r="40">
      <c r="A40">
        <v>39</v>
      </c>
      <c r="B40" t="str">
        <v xml:space="preserve">Geeta </v>
      </c>
      <c r="C40" t="str">
        <v>Kirshan</v>
      </c>
      <c r="D40">
        <v>4140604813660</v>
      </c>
      <c r="E40" t="str">
        <v>Shahjan Shah</v>
      </c>
      <c r="F40" t="str">
        <v>Roshanabad</v>
      </c>
      <c r="G40" t="str">
        <v>Crokery and Lady garments sale</v>
      </c>
      <c r="H40">
        <v>35000</v>
      </c>
    </row>
    <row r="41">
      <c r="A41">
        <v>40</v>
      </c>
      <c r="B41" t="str">
        <v>Ghaman</v>
      </c>
      <c r="C41" t="str">
        <v>khamiso</v>
      </c>
      <c r="D41">
        <v>4410803692337</v>
      </c>
      <c r="E41" t="str">
        <v>Ghulam Muhammad Lashari</v>
      </c>
      <c r="F41" t="str">
        <v>Bakhur</v>
      </c>
      <c r="G41" t="str">
        <v>Mobile Phone Shop ( Accessories and Repair and Maintenance)</v>
      </c>
      <c r="H41">
        <v>35000</v>
      </c>
    </row>
    <row r="42">
      <c r="A42">
        <v>41</v>
      </c>
      <c r="B42" t="str">
        <v>Ghulam Hussain</v>
      </c>
      <c r="C42" t="str">
        <v>Ramzan</v>
      </c>
      <c r="D42">
        <v>4410127018829</v>
      </c>
      <c r="E42" t="str">
        <v>Muhmmad Ali Buxi ghoth</v>
      </c>
      <c r="F42" t="str">
        <v>Khuda Bux2</v>
      </c>
      <c r="G42" t="str">
        <v>Mobile Cart business for Sales of Pots</v>
      </c>
      <c r="H42">
        <v>35000</v>
      </c>
    </row>
    <row r="43">
      <c r="A43">
        <v>42</v>
      </c>
      <c r="B43" t="str">
        <v>Girdari</v>
      </c>
      <c r="C43" t="str">
        <v>Jado</v>
      </c>
      <c r="D43">
        <v>4410101942639</v>
      </c>
      <c r="E43" t="str">
        <v>Roshanabad</v>
      </c>
      <c r="F43" t="str">
        <v>Roshanabad</v>
      </c>
      <c r="G43" t="str">
        <v>Selling Material of tailoring</v>
      </c>
      <c r="H43">
        <v>35000</v>
      </c>
    </row>
    <row r="44">
      <c r="A44">
        <v>43</v>
      </c>
      <c r="B44" t="str">
        <v>Govind Kumar</v>
      </c>
      <c r="C44" t="str">
        <v>Chana Ram</v>
      </c>
      <c r="D44">
        <v>4410124202575</v>
      </c>
      <c r="E44" t="str">
        <v>Kheeraj Kolhi</v>
      </c>
      <c r="F44" t="str">
        <v>Khuda Bux2</v>
      </c>
      <c r="G44" t="str">
        <v>Fruit cart</v>
      </c>
      <c r="H44">
        <v>35000</v>
      </c>
    </row>
    <row r="45">
      <c r="A45">
        <v>44</v>
      </c>
      <c r="B45" t="str">
        <v>Gudi</v>
      </c>
      <c r="C45" t="str">
        <v>jeovan</v>
      </c>
      <c r="D45">
        <v>4430373005794</v>
      </c>
      <c r="E45" t="str">
        <v>Shahjan Shah</v>
      </c>
      <c r="F45" t="str">
        <v>Roshanabad</v>
      </c>
      <c r="G45" t="str">
        <v>Crokery and Lady garments sale</v>
      </c>
      <c r="H45">
        <v>35000</v>
      </c>
    </row>
    <row r="46">
      <c r="A46">
        <v>45</v>
      </c>
      <c r="B46" t="str">
        <v xml:space="preserve">Gul Khatoon </v>
      </c>
      <c r="C46" t="str">
        <v>Rasool Bux</v>
      </c>
      <c r="D46">
        <v>4410113728388</v>
      </c>
      <c r="E46" t="str">
        <v>Allah Bachayo Kapri</v>
      </c>
      <c r="F46" t="str">
        <v>Mir Allah Bachayo</v>
      </c>
      <c r="G46" t="str">
        <v xml:space="preserve">ladies  Garments </v>
      </c>
      <c r="H46">
        <v>35000</v>
      </c>
    </row>
    <row r="47">
      <c r="A47">
        <v>46</v>
      </c>
      <c r="B47" t="str">
        <v>Gul Zaman</v>
      </c>
      <c r="C47" t="str">
        <v>Akber khan</v>
      </c>
      <c r="D47">
        <v>4410803623987</v>
      </c>
      <c r="E47" t="str">
        <v>Jhuddo City</v>
      </c>
      <c r="F47" t="str">
        <v>Jhuddo</v>
      </c>
      <c r="G47" t="str">
        <v>Garments: Stitching  Clothes</v>
      </c>
      <c r="H47">
        <v>35000</v>
      </c>
    </row>
    <row r="48">
      <c r="A48">
        <v>47</v>
      </c>
      <c r="B48" t="str">
        <v>Gulshan</v>
      </c>
      <c r="C48" t="str">
        <v>Wahid Ali</v>
      </c>
      <c r="D48">
        <v>4410805749048</v>
      </c>
      <c r="E48" t="str">
        <v>Moula Bux Rind</v>
      </c>
      <c r="F48" t="str">
        <v>Roshanabad</v>
      </c>
      <c r="G48" t="str">
        <v>Ladies Garments</v>
      </c>
      <c r="H48">
        <v>35000</v>
      </c>
    </row>
    <row r="49">
      <c r="A49">
        <v>48</v>
      </c>
      <c r="B49" t="str">
        <v>Hakeema</v>
      </c>
      <c r="C49" t="str">
        <v>Mubark</v>
      </c>
      <c r="D49">
        <v>4410124101914</v>
      </c>
      <c r="E49" t="str">
        <v xml:space="preserve">Ch Muhmmad Ali Buxi </v>
      </c>
      <c r="F49" t="str">
        <v>Khuda Bux2</v>
      </c>
      <c r="G49" t="str">
        <v>FMCG: Grocery shop</v>
      </c>
      <c r="H49">
        <v>35000</v>
      </c>
    </row>
    <row r="50">
      <c r="A50">
        <v>49</v>
      </c>
      <c r="B50" t="str">
        <v>Hakimzadi</v>
      </c>
      <c r="C50" t="str">
        <v>Bilawal</v>
      </c>
      <c r="D50">
        <v>4410805659922</v>
      </c>
      <c r="E50" t="str">
        <v>Noor m laghari</v>
      </c>
      <c r="F50" t="str">
        <v>Mir Allah Bachayo</v>
      </c>
      <c r="G50" t="str">
        <v>Handicraft: Rillie Work</v>
      </c>
      <c r="H50">
        <v>35000</v>
      </c>
    </row>
    <row r="51">
      <c r="A51">
        <v>50</v>
      </c>
      <c r="B51" t="str">
        <v>Haleema</v>
      </c>
      <c r="C51" t="str">
        <v>Wali Bux</v>
      </c>
      <c r="D51">
        <v>4410112312070</v>
      </c>
      <c r="E51" t="str">
        <v>Mir Mustafa</v>
      </c>
      <c r="F51" t="str">
        <v>Roshanabad</v>
      </c>
      <c r="G51" t="str">
        <v>Garments Sale</v>
      </c>
      <c r="H51">
        <v>35000</v>
      </c>
    </row>
    <row r="52">
      <c r="A52">
        <v>51</v>
      </c>
      <c r="B52" t="str">
        <v>Hameed</v>
      </c>
      <c r="C52" t="str">
        <v>Achar Pitafi</v>
      </c>
      <c r="D52">
        <v>4410160196279</v>
      </c>
      <c r="E52" t="str">
        <v>Kewro Pitafi</v>
      </c>
      <c r="F52" t="str">
        <v>Roshanabad</v>
      </c>
      <c r="G52" t="str">
        <v>Second hand/Lunda Cloths shop</v>
      </c>
      <c r="H52">
        <v>35000</v>
      </c>
    </row>
    <row r="53">
      <c r="A53">
        <v>52</v>
      </c>
      <c r="B53" t="str">
        <v>Hameeda</v>
      </c>
      <c r="C53" t="str">
        <v>tarique Ali</v>
      </c>
      <c r="D53">
        <v>4410119833582</v>
      </c>
      <c r="E53" t="str">
        <v>Village: Niaz Kapri</v>
      </c>
      <c r="F53" t="str">
        <v>Mir Allah Bachayo</v>
      </c>
      <c r="G53" t="str">
        <v>Stationary Shop</v>
      </c>
      <c r="H53">
        <v>35000</v>
      </c>
    </row>
    <row r="54">
      <c r="A54">
        <v>53</v>
      </c>
      <c r="B54" t="str">
        <v xml:space="preserve">Harchand </v>
      </c>
      <c r="C54" t="str">
        <v>Shaghan</v>
      </c>
      <c r="D54">
        <v>4410195105543</v>
      </c>
      <c r="E54" t="str">
        <v xml:space="preserve"> Riaz Arain</v>
      </c>
      <c r="F54" t="str">
        <v>Mir Allah Bachayo</v>
      </c>
      <c r="G54" t="str">
        <v>Fruit cart</v>
      </c>
      <c r="H54">
        <v>35000</v>
      </c>
    </row>
    <row r="55">
      <c r="A55">
        <v>54</v>
      </c>
      <c r="B55" t="str">
        <v>Hareesh Kumar</v>
      </c>
      <c r="C55" t="str">
        <v>Dharmshi</v>
      </c>
      <c r="D55">
        <v>4410803836519</v>
      </c>
      <c r="E55" t="str">
        <v>Ahori</v>
      </c>
      <c r="F55" t="str">
        <v xml:space="preserve">Ahori </v>
      </c>
      <c r="G55" t="str">
        <v>Motor/Vehicle: Bike Spare Parts</v>
      </c>
      <c r="H55">
        <v>35000</v>
      </c>
    </row>
    <row r="56">
      <c r="A56">
        <v>55</v>
      </c>
      <c r="B56" t="str">
        <v>Hari</v>
      </c>
      <c r="C56" t="str">
        <v xml:space="preserve">Mansingh </v>
      </c>
      <c r="D56">
        <v>4410803912229</v>
      </c>
      <c r="E56" t="str">
        <v xml:space="preserve">Hashim colony </v>
      </c>
      <c r="F56" t="str">
        <v>Mir Allah Bachayo</v>
      </c>
      <c r="G56" t="str">
        <v>Fruit cart</v>
      </c>
      <c r="H56">
        <v>35000</v>
      </c>
    </row>
    <row r="57">
      <c r="A57">
        <v>56</v>
      </c>
      <c r="B57" t="str">
        <v>Haseena</v>
      </c>
      <c r="C57" t="str">
        <v>Gul Hassan</v>
      </c>
      <c r="D57">
        <v>4410119110762</v>
      </c>
      <c r="E57" t="str">
        <v>jan M khoso</v>
      </c>
      <c r="F57" t="str">
        <v>Roshanabad</v>
      </c>
      <c r="G57" t="str">
        <v>swing material machine</v>
      </c>
      <c r="H57">
        <v>35000</v>
      </c>
    </row>
    <row r="58">
      <c r="A58">
        <v>57</v>
      </c>
      <c r="B58" t="str">
        <v xml:space="preserve">Hassan Ali </v>
      </c>
      <c r="C58" t="str">
        <v>Meer Hassan</v>
      </c>
      <c r="D58">
        <v>4410197232531</v>
      </c>
      <c r="E58" t="str">
        <v xml:space="preserve">Juman Kapri </v>
      </c>
      <c r="F58" t="str">
        <v>Khuda Bux2</v>
      </c>
      <c r="G58" t="str">
        <v>Milk, diary items and Ice</v>
      </c>
      <c r="H58">
        <v>35000</v>
      </c>
    </row>
    <row r="59">
      <c r="A59">
        <v>58</v>
      </c>
      <c r="B59" t="str">
        <v xml:space="preserve">Husna </v>
      </c>
      <c r="C59" t="str">
        <v>Muhmmad Qasim</v>
      </c>
      <c r="D59">
        <v>4410805757158</v>
      </c>
      <c r="E59" t="str">
        <v>Ghanwar Khan Pitafi</v>
      </c>
      <c r="F59" t="str">
        <v>Roshanabad</v>
      </c>
      <c r="G59" t="str">
        <v>Handi Craft: Hand embroidery</v>
      </c>
      <c r="H59">
        <v>35000</v>
      </c>
    </row>
    <row r="60">
      <c r="A60">
        <v>59</v>
      </c>
      <c r="B60" t="str">
        <v>Husna bano</v>
      </c>
      <c r="C60" t="str">
        <v>Ali Akber</v>
      </c>
      <c r="D60">
        <v>4410806342120</v>
      </c>
      <c r="E60" t="str">
        <v xml:space="preserve">Juman Kapri </v>
      </c>
      <c r="F60" t="str">
        <v>Khuda Bux2</v>
      </c>
      <c r="G60" t="str">
        <v>Garments Shop</v>
      </c>
      <c r="H60">
        <v>35000</v>
      </c>
    </row>
    <row r="61">
      <c r="A61">
        <v>60</v>
      </c>
      <c r="B61" t="str">
        <v xml:space="preserve">Imam Ali </v>
      </c>
      <c r="C61" t="str">
        <v>Umeed Ali</v>
      </c>
      <c r="D61">
        <v>4410199227155</v>
      </c>
      <c r="E61" t="str">
        <v>Ghanwar Khan Pitafi</v>
      </c>
      <c r="F61" t="str">
        <v>Roshanabad</v>
      </c>
      <c r="G61" t="str">
        <v>Plastic Grocery shop</v>
      </c>
      <c r="H61">
        <v>35000</v>
      </c>
    </row>
    <row r="62">
      <c r="A62">
        <v>61</v>
      </c>
      <c r="B62" t="str">
        <v>Irfan Ali</v>
      </c>
      <c r="C62" t="str">
        <v>Muhmmad Akram</v>
      </c>
      <c r="D62">
        <v>4410134141777</v>
      </c>
      <c r="E62" t="str">
        <v>Qaimkhani Paro</v>
      </c>
      <c r="F62" t="str">
        <v>Jhuddo</v>
      </c>
      <c r="G62" t="str">
        <v>Electronic Repair And maintenance shop</v>
      </c>
      <c r="H62">
        <v>35000</v>
      </c>
    </row>
    <row r="63">
      <c r="A63">
        <v>62</v>
      </c>
      <c r="B63" t="str">
        <v>Jahan Ara</v>
      </c>
      <c r="C63" t="str">
        <v>JalalnUl Din</v>
      </c>
      <c r="D63">
        <v>4410183696036</v>
      </c>
      <c r="E63" t="str">
        <v>Jalal Ul Din Jarwar</v>
      </c>
      <c r="F63" t="str">
        <v>Mir Allah Bachayo</v>
      </c>
      <c r="G63" t="str">
        <v>Purchase Garments and stitching material and sale readymade suits</v>
      </c>
      <c r="H63">
        <v>35000</v>
      </c>
    </row>
    <row r="64">
      <c r="A64">
        <v>63</v>
      </c>
      <c r="B64" t="str">
        <v>Jamna</v>
      </c>
      <c r="C64" t="str">
        <v>Lakho</v>
      </c>
      <c r="D64">
        <v>4410181781290</v>
      </c>
      <c r="E64" t="str">
        <v>Shahjan Shah</v>
      </c>
      <c r="F64" t="str">
        <v>Roshanabad</v>
      </c>
      <c r="G64" t="str">
        <v>Crokery and Lady garments sale</v>
      </c>
      <c r="H64">
        <v>35000</v>
      </c>
    </row>
    <row r="65">
      <c r="A65">
        <v>64</v>
      </c>
      <c r="B65" t="str">
        <v>Jeewant Kumar</v>
      </c>
      <c r="C65" t="str">
        <v>Chana Ram</v>
      </c>
      <c r="D65">
        <v>4410141060033</v>
      </c>
      <c r="E65" t="str">
        <v>Kheeraj Kolhi</v>
      </c>
      <c r="F65" t="str">
        <v>Khuda Bux2</v>
      </c>
      <c r="G65" t="str">
        <v>Fruit cart</v>
      </c>
      <c r="H65">
        <v>35000</v>
      </c>
    </row>
    <row r="66">
      <c r="A66">
        <v>65</v>
      </c>
      <c r="B66" t="str">
        <v>Kainat</v>
      </c>
      <c r="C66" t="str">
        <v>Zahid Ali</v>
      </c>
      <c r="D66">
        <v>4410805794444</v>
      </c>
      <c r="E66" t="str">
        <v>Village: Niaz Kapri</v>
      </c>
      <c r="F66" t="str">
        <v>Mir Allah Bachayo</v>
      </c>
      <c r="G66" t="str">
        <v>Garments Shop (Ladies)</v>
      </c>
      <c r="H66">
        <v>35000</v>
      </c>
    </row>
    <row r="67">
      <c r="A67">
        <v>66</v>
      </c>
      <c r="B67" t="str">
        <v>Kainat</v>
      </c>
      <c r="C67" t="str">
        <v>Zahid Ali</v>
      </c>
      <c r="D67">
        <v>4410805948442</v>
      </c>
      <c r="E67" t="str">
        <v>jan M khoso</v>
      </c>
      <c r="F67" t="str">
        <v>Roshanabad</v>
      </c>
      <c r="G67" t="str">
        <v>Tailoring machine and material</v>
      </c>
      <c r="H67">
        <v>35000</v>
      </c>
    </row>
    <row r="68">
      <c r="A68">
        <v>67</v>
      </c>
      <c r="B68" t="str">
        <v xml:space="preserve">Kamla </v>
      </c>
      <c r="C68" t="str">
        <v>Pirbho</v>
      </c>
      <c r="D68">
        <v>4410805669166</v>
      </c>
      <c r="E68" t="str">
        <v>Shahjan Shah</v>
      </c>
      <c r="F68" t="str">
        <v>Roshanabad</v>
      </c>
      <c r="G68" t="str">
        <v>Crokery and Lady garments sale</v>
      </c>
      <c r="H68">
        <v>35000</v>
      </c>
    </row>
    <row r="69">
      <c r="A69">
        <v>68</v>
      </c>
      <c r="B69" t="str">
        <v xml:space="preserve">Kanji </v>
      </c>
      <c r="C69" t="str">
        <v>Ponio</v>
      </c>
      <c r="D69">
        <v>4410803500517</v>
      </c>
      <c r="E69" t="str">
        <v>Kheeraj Kolhi</v>
      </c>
      <c r="F69" t="str">
        <v>Khuda Bux2</v>
      </c>
      <c r="G69" t="str">
        <v xml:space="preserve">Orchard on Rent </v>
      </c>
      <c r="H69">
        <v>35000</v>
      </c>
    </row>
    <row r="70">
      <c r="A70">
        <v>69</v>
      </c>
      <c r="B70" t="str">
        <v>Kaveeta</v>
      </c>
      <c r="C70" t="str">
        <v>Dildar</v>
      </c>
      <c r="D70">
        <v>4410136579008</v>
      </c>
      <c r="E70" t="str">
        <v>Village Kamal Khan Pitafi</v>
      </c>
      <c r="F70" t="str">
        <v>Mir Allah Bachayo</v>
      </c>
      <c r="G70" t="str">
        <v>Beauty and cloths fancy essentials</v>
      </c>
      <c r="H70">
        <v>35000</v>
      </c>
    </row>
    <row r="71">
      <c r="A71">
        <v>70</v>
      </c>
      <c r="B71" t="str">
        <v>Kazbano</v>
      </c>
      <c r="C71" t="str">
        <v>Jevan</v>
      </c>
      <c r="D71">
        <v>4410805914408</v>
      </c>
      <c r="E71" t="str">
        <v xml:space="preserve">Ghulam Akber Lashari </v>
      </c>
      <c r="F71" t="str">
        <v xml:space="preserve">Ahori </v>
      </c>
      <c r="G71" t="str">
        <v xml:space="preserve">Tailoring, garments fancy material Shop </v>
      </c>
      <c r="H71">
        <v>35000</v>
      </c>
    </row>
    <row r="72">
      <c r="A72">
        <v>71</v>
      </c>
      <c r="B72" t="str">
        <v xml:space="preserve">Keval </v>
      </c>
      <c r="C72" t="str">
        <v>Kheeraj</v>
      </c>
      <c r="D72">
        <v>4310803685233</v>
      </c>
      <c r="E72" t="str">
        <v>Kheeraj Kolhi</v>
      </c>
      <c r="F72" t="str">
        <v>Khuda Bux2</v>
      </c>
      <c r="G72" t="str">
        <v xml:space="preserve">Orchard on Rent </v>
      </c>
      <c r="H72">
        <v>35000</v>
      </c>
    </row>
    <row r="73">
      <c r="A73">
        <v>72</v>
      </c>
      <c r="B73" t="str">
        <v xml:space="preserve">Kewal </v>
      </c>
      <c r="C73" t="str">
        <v>Geno</v>
      </c>
      <c r="D73">
        <v>4440463760575</v>
      </c>
      <c r="E73" t="str">
        <v>Shahjan Shah</v>
      </c>
      <c r="F73" t="str">
        <v>Roshanabad</v>
      </c>
      <c r="G73" t="str">
        <v>Vegetable, Fruit Cart</v>
      </c>
      <c r="H73">
        <v>35000</v>
      </c>
    </row>
    <row r="74">
      <c r="A74">
        <v>73</v>
      </c>
      <c r="B74" t="str">
        <v>Khalid Hussain</v>
      </c>
      <c r="C74" t="str">
        <v>ghulam Mustafa</v>
      </c>
      <c r="D74">
        <v>4410803610895</v>
      </c>
      <c r="E74" t="str">
        <v>Mir Mustafa</v>
      </c>
      <c r="F74" t="str">
        <v>Roshanabad</v>
      </c>
      <c r="G74" t="str">
        <v>chicken shop</v>
      </c>
      <c r="H74">
        <v>35000</v>
      </c>
    </row>
    <row r="75">
      <c r="A75">
        <v>74</v>
      </c>
      <c r="B75" t="str">
        <v xml:space="preserve">Khalida </v>
      </c>
      <c r="C75" t="str">
        <v>Abdul Qayom</v>
      </c>
      <c r="D75">
        <v>4410127954042</v>
      </c>
      <c r="E75" t="str">
        <v>Noor m laghari</v>
      </c>
      <c r="F75" t="str">
        <v>Mir Allah Bachayo</v>
      </c>
      <c r="G75" t="str">
        <v>Handi Craft: Hand embroidery</v>
      </c>
      <c r="H75">
        <v>35000</v>
      </c>
    </row>
    <row r="76">
      <c r="A76">
        <v>75</v>
      </c>
      <c r="B76" t="str">
        <v>Khalique Dino</v>
      </c>
      <c r="C76" t="str">
        <v>Muhammad Rahim</v>
      </c>
      <c r="D76">
        <v>4410803647013</v>
      </c>
      <c r="E76" t="str">
        <v>Kot Mir Jan Muhmmad</v>
      </c>
      <c r="F76" t="str">
        <v>Roshanabad</v>
      </c>
      <c r="G76" t="str">
        <v>Vegetables Cart (chicken Shop)</v>
      </c>
      <c r="H76">
        <v>35000</v>
      </c>
    </row>
    <row r="77">
      <c r="A77">
        <v>76</v>
      </c>
      <c r="B77" t="str">
        <v>khuda Bux</v>
      </c>
      <c r="C77" t="str">
        <v>Sultan Muhammad</v>
      </c>
      <c r="D77">
        <v>4410823540525</v>
      </c>
      <c r="E77" t="str">
        <v xml:space="preserve">Tando kolachi </v>
      </c>
      <c r="F77" t="str">
        <v xml:space="preserve">Ahori </v>
      </c>
      <c r="G77" t="str">
        <v>wheat for Flour chaki</v>
      </c>
      <c r="H77">
        <v>35000</v>
      </c>
    </row>
    <row r="78">
      <c r="A78">
        <v>77</v>
      </c>
      <c r="B78" t="str">
        <v>Kulsoom</v>
      </c>
      <c r="C78" t="str">
        <v>Aijaz Ali</v>
      </c>
      <c r="D78">
        <v>4410168798690</v>
      </c>
      <c r="E78" t="str">
        <v>Karam Ali laghari</v>
      </c>
      <c r="F78" t="str">
        <v>Mir Allah Bachayo</v>
      </c>
      <c r="G78" t="str">
        <v>Garments Shop</v>
      </c>
      <c r="H78">
        <v>35000</v>
      </c>
    </row>
    <row r="79">
      <c r="A79">
        <v>78</v>
      </c>
      <c r="B79" t="str">
        <v xml:space="preserve">Lachmi </v>
      </c>
      <c r="C79" t="str">
        <v>Chater bujh</v>
      </c>
      <c r="D79">
        <v>4410195913548</v>
      </c>
      <c r="E79" t="str">
        <v>Chandro bheel</v>
      </c>
      <c r="F79" t="str">
        <v>Khuda Bux2</v>
      </c>
      <c r="G79" t="str">
        <v>FMCG: Grocery shop</v>
      </c>
      <c r="H79">
        <v>35000</v>
      </c>
    </row>
    <row r="80">
      <c r="A80">
        <v>79</v>
      </c>
      <c r="B80" t="str">
        <v>Lateefa</v>
      </c>
      <c r="C80" t="str">
        <v>Abdul Jabar</v>
      </c>
      <c r="D80">
        <v>4410109313012</v>
      </c>
      <c r="E80" t="str">
        <v xml:space="preserve">Juman Kapri </v>
      </c>
      <c r="F80" t="str">
        <v>Khuda Bux2</v>
      </c>
      <c r="G80" t="str">
        <v>Surf Soap shop</v>
      </c>
      <c r="H80">
        <v>35000</v>
      </c>
    </row>
    <row r="81">
      <c r="A81">
        <v>80</v>
      </c>
      <c r="B81" t="str">
        <v>Lateefan</v>
      </c>
      <c r="C81" t="str">
        <v>Mohram</v>
      </c>
      <c r="D81">
        <v>4410175440374</v>
      </c>
      <c r="E81" t="str">
        <v xml:space="preserve">Tando kolachi </v>
      </c>
      <c r="F81" t="str">
        <v xml:space="preserve">Ahori </v>
      </c>
      <c r="G81" t="str">
        <v>FMCG: Grocery shop</v>
      </c>
      <c r="H81">
        <v>35000</v>
      </c>
    </row>
    <row r="82">
      <c r="A82">
        <v>81</v>
      </c>
      <c r="B82" t="str">
        <v xml:space="preserve">Liaquat Ali </v>
      </c>
      <c r="C82" t="str">
        <v xml:space="preserve">Moula Bux </v>
      </c>
      <c r="D82">
        <v>4410175565927</v>
      </c>
      <c r="E82" t="str">
        <v>Mir Ghulam Mustafa</v>
      </c>
      <c r="F82" t="str">
        <v>Roshanabad</v>
      </c>
      <c r="G82" t="str">
        <v>Wheat for Flour chaki</v>
      </c>
      <c r="H82">
        <v>35000</v>
      </c>
    </row>
    <row r="83">
      <c r="A83">
        <v>82</v>
      </c>
      <c r="B83" t="str">
        <v xml:space="preserve">Maheen </v>
      </c>
      <c r="C83" t="str">
        <v xml:space="preserve">Maqbool Ahmed </v>
      </c>
      <c r="D83">
        <v>4410806067514</v>
      </c>
      <c r="E83" t="str">
        <v>Saindad Alyani</v>
      </c>
      <c r="F83" t="str">
        <v>Roshanabad</v>
      </c>
      <c r="G83" t="str">
        <v>Shoes and Slippers Shop</v>
      </c>
      <c r="H83">
        <v>35000</v>
      </c>
    </row>
    <row r="84">
      <c r="A84">
        <v>83</v>
      </c>
      <c r="B84" t="str">
        <v>Maneeta</v>
      </c>
      <c r="C84" t="str">
        <v>Gowo lal</v>
      </c>
      <c r="D84">
        <v>4410806221156</v>
      </c>
      <c r="E84" t="str">
        <v xml:space="preserve">Bhatti paro </v>
      </c>
      <c r="F84" t="str">
        <v>Jhuddo</v>
      </c>
      <c r="G84" t="str">
        <v>Handi Craft: Applique work and Bed sheets, Pillows</v>
      </c>
      <c r="H84">
        <v>35000</v>
      </c>
    </row>
    <row r="85">
      <c r="A85">
        <v>84</v>
      </c>
      <c r="B85" t="str">
        <v>Manzor Ahmed</v>
      </c>
      <c r="C85" t="str">
        <v>Ali Akber</v>
      </c>
      <c r="D85">
        <v>4410803876321</v>
      </c>
      <c r="E85" t="str">
        <v xml:space="preserve">Juman Kapri </v>
      </c>
      <c r="F85" t="str">
        <v>Khuda Bux2</v>
      </c>
      <c r="G85" t="str">
        <v>Hotel Business</v>
      </c>
      <c r="H85">
        <v>35000</v>
      </c>
    </row>
    <row r="86">
      <c r="A86">
        <v>85</v>
      </c>
      <c r="B86" t="str">
        <v>Maqshoque</v>
      </c>
      <c r="C86" t="str">
        <v>Ahmed Khan</v>
      </c>
      <c r="D86">
        <v>4410193064791</v>
      </c>
      <c r="E86" t="str">
        <v xml:space="preserve">Ghulam Akber Lashari </v>
      </c>
      <c r="F86" t="str">
        <v xml:space="preserve">Ahori </v>
      </c>
      <c r="G86" t="str">
        <v>Veterinary Medicine</v>
      </c>
      <c r="H86">
        <v>35000</v>
      </c>
    </row>
    <row r="87">
      <c r="A87">
        <v>86</v>
      </c>
      <c r="B87" t="str">
        <v>Marvi</v>
      </c>
      <c r="C87" t="str">
        <v xml:space="preserve">Kando </v>
      </c>
      <c r="D87">
        <v>4410164716646</v>
      </c>
      <c r="E87" t="str">
        <v>Chandro Bheel</v>
      </c>
      <c r="F87" t="str">
        <v>Khuda Bux2</v>
      </c>
      <c r="G87" t="str">
        <v>FMCG: Grocery shop</v>
      </c>
      <c r="H87">
        <v>35000</v>
      </c>
    </row>
    <row r="88">
      <c r="A88">
        <v>87</v>
      </c>
      <c r="B88" t="str">
        <v>Mashoque Ali</v>
      </c>
      <c r="C88" t="str">
        <v>Muhammad Hassan Bhatti</v>
      </c>
      <c r="D88">
        <v>4410803507237</v>
      </c>
      <c r="E88" t="str">
        <v>Muhammad Hassan Bhatti</v>
      </c>
      <c r="F88" t="str">
        <v>Khuda Bux2</v>
      </c>
      <c r="G88" t="str">
        <v>FMCG: Grocery shop</v>
      </c>
      <c r="H88">
        <v>35000</v>
      </c>
    </row>
    <row r="89">
      <c r="A89">
        <v>88</v>
      </c>
      <c r="B89" t="str">
        <v>Mawji</v>
      </c>
      <c r="C89" t="str">
        <v>Bhoro</v>
      </c>
      <c r="D89">
        <v>4410121686307</v>
      </c>
      <c r="E89" t="str">
        <v>Ghoram Bhatti</v>
      </c>
      <c r="F89" t="str">
        <v>Khuda Bux2</v>
      </c>
      <c r="G89" t="str">
        <v>FMCG: Grocery shop</v>
      </c>
      <c r="H89">
        <v>35000</v>
      </c>
    </row>
    <row r="90">
      <c r="A90">
        <v>89</v>
      </c>
      <c r="B90" t="str">
        <v xml:space="preserve">Maya </v>
      </c>
      <c r="C90" t="str">
        <v>Maqsood</v>
      </c>
      <c r="D90">
        <v>4410805935408</v>
      </c>
      <c r="E90" t="str">
        <v>Ameer Bux Laghari</v>
      </c>
      <c r="F90" t="str">
        <v xml:space="preserve">Ahori </v>
      </c>
      <c r="G90" t="str">
        <v>Crookery and Garments shop</v>
      </c>
      <c r="H90">
        <v>35000</v>
      </c>
    </row>
    <row r="91">
      <c r="A91">
        <v>90</v>
      </c>
      <c r="B91" t="str">
        <v>Meena</v>
      </c>
      <c r="C91" t="str">
        <v xml:space="preserve">Shabeer </v>
      </c>
      <c r="D91">
        <v>4410805822354</v>
      </c>
      <c r="E91" t="str">
        <v xml:space="preserve"> Juman Kapri </v>
      </c>
      <c r="F91" t="str">
        <v>Khuda Bux2</v>
      </c>
      <c r="G91" t="str">
        <v xml:space="preserve">Handi Craft: Applique work </v>
      </c>
      <c r="H91">
        <v>35000</v>
      </c>
    </row>
    <row r="92">
      <c r="A92">
        <v>91</v>
      </c>
      <c r="B92" t="str">
        <v>Meherulnissa</v>
      </c>
      <c r="C92" t="str">
        <v>Nisar Ahmed</v>
      </c>
      <c r="D92">
        <v>4410107183984</v>
      </c>
      <c r="E92" t="str">
        <v>Village Kamal Khan Pitafi</v>
      </c>
      <c r="F92" t="str">
        <v>Mir Allah Bachayo</v>
      </c>
      <c r="G92" t="str">
        <v>Tailoring System</v>
      </c>
      <c r="H92">
        <v>35000</v>
      </c>
    </row>
    <row r="93">
      <c r="A93">
        <v>92</v>
      </c>
      <c r="B93" t="str">
        <v>Mohram</v>
      </c>
      <c r="C93" t="str">
        <v>Jumu</v>
      </c>
      <c r="D93">
        <v>4410167765681</v>
      </c>
      <c r="E93" t="str">
        <v>Bhalo bhatti</v>
      </c>
      <c r="F93" t="str">
        <v>Mir Allah Bachayo</v>
      </c>
      <c r="G93" t="str">
        <v>Fruit and Vegetable cart</v>
      </c>
      <c r="H93">
        <v>35000</v>
      </c>
    </row>
    <row r="94">
      <c r="A94">
        <v>93</v>
      </c>
      <c r="B94" t="str">
        <v>Moula Bux</v>
      </c>
      <c r="C94" t="str">
        <v>Nohbat</v>
      </c>
      <c r="D94">
        <v>4410136740103</v>
      </c>
      <c r="E94" t="str">
        <v>Mir Mustafa</v>
      </c>
      <c r="F94" t="str">
        <v>Roshanabad</v>
      </c>
      <c r="G94" t="str">
        <v>Hotel Business ( Material Selling)</v>
      </c>
      <c r="H94">
        <v>35000</v>
      </c>
    </row>
    <row r="95">
      <c r="A95">
        <v>94</v>
      </c>
      <c r="B95" t="str">
        <v>Muhammad Arif</v>
      </c>
      <c r="C95" t="str">
        <v>Muhammad Hanif</v>
      </c>
      <c r="D95">
        <v>4410145585977</v>
      </c>
      <c r="E95" t="str">
        <v>Qaimkhani Paro</v>
      </c>
      <c r="F95" t="str">
        <v>Jhuddo</v>
      </c>
      <c r="G95" t="str">
        <v>Photocopy shop</v>
      </c>
      <c r="H95">
        <v>35000</v>
      </c>
    </row>
    <row r="96">
      <c r="A96">
        <v>95</v>
      </c>
      <c r="B96" t="str">
        <v xml:space="preserve">Muhammad Farooque </v>
      </c>
      <c r="C96" t="str">
        <v>Sahib Khan</v>
      </c>
      <c r="D96">
        <v>4410136333613</v>
      </c>
      <c r="E96" t="str">
        <v>Saindad Alyani</v>
      </c>
      <c r="F96" t="str">
        <v>Roshanabad</v>
      </c>
      <c r="G96" t="str">
        <v>Grass Sale</v>
      </c>
      <c r="H96">
        <v>35000</v>
      </c>
    </row>
    <row r="97">
      <c r="A97">
        <v>96</v>
      </c>
      <c r="B97" t="str">
        <v>Muhammad Ishfaque</v>
      </c>
      <c r="C97" t="str">
        <v>Muhammad Riaz</v>
      </c>
      <c r="D97">
        <v>4410197070661</v>
      </c>
      <c r="E97" t="str">
        <v>Dilawar Rangar</v>
      </c>
      <c r="F97" t="str">
        <v>Jhuddo</v>
      </c>
      <c r="G97" t="str">
        <v xml:space="preserve">Tailor Business </v>
      </c>
      <c r="H97">
        <v>35000</v>
      </c>
    </row>
    <row r="98">
      <c r="A98">
        <v>97</v>
      </c>
      <c r="B98" t="str">
        <v xml:space="preserve">Muhammad Ramzan </v>
      </c>
      <c r="C98" t="str">
        <v>Khamiso</v>
      </c>
      <c r="D98">
        <v>4410192103093</v>
      </c>
      <c r="E98" t="str">
        <v xml:space="preserve">Tando kolachi </v>
      </c>
      <c r="F98" t="str">
        <v xml:space="preserve">Ahori </v>
      </c>
      <c r="G98" t="str">
        <v>Samosa and Pakora shop</v>
      </c>
      <c r="H98">
        <v>35000</v>
      </c>
    </row>
    <row r="99">
      <c r="A99">
        <v>98</v>
      </c>
      <c r="B99" t="str">
        <v xml:space="preserve">Muhammad Sharif </v>
      </c>
      <c r="C99" t="str">
        <v>Muhammad Usaman</v>
      </c>
      <c r="D99">
        <v>4410177133089</v>
      </c>
      <c r="E99" t="str">
        <v>Saindad Alyani</v>
      </c>
      <c r="F99" t="str">
        <v>Roshanabad</v>
      </c>
      <c r="G99" t="str">
        <v>Motor/Vehicle: Tye Puncture shop</v>
      </c>
      <c r="H99">
        <v>35000</v>
      </c>
    </row>
    <row r="100">
      <c r="A100">
        <v>99</v>
      </c>
      <c r="B100" t="str">
        <v>Muhammad Waseem</v>
      </c>
      <c r="C100" t="str">
        <v>Ali Muhammad</v>
      </c>
      <c r="D100">
        <v>4410103777263</v>
      </c>
      <c r="E100" t="str">
        <v xml:space="preserve">Tando kolachi </v>
      </c>
      <c r="F100" t="str">
        <v xml:space="preserve">Ahori </v>
      </c>
      <c r="G100" t="str">
        <v>Motor/Vehicle: Bike Spare Parts</v>
      </c>
      <c r="H100">
        <v>35000</v>
      </c>
    </row>
    <row r="101">
      <c r="A101">
        <v>100</v>
      </c>
      <c r="B101" t="str">
        <v>Muhmmad Waqar</v>
      </c>
      <c r="C101" t="str">
        <v>Muhmmad Yousit</v>
      </c>
      <c r="D101">
        <v>4410803575181</v>
      </c>
      <c r="E101" t="str">
        <v>Fateh Khan Pitafi</v>
      </c>
      <c r="F101" t="str">
        <v>Roshanabad</v>
      </c>
      <c r="G101" t="str">
        <v>Mobile Accessories</v>
      </c>
      <c r="H101">
        <v>35000</v>
      </c>
    </row>
    <row r="102">
      <c r="A102">
        <v>101</v>
      </c>
      <c r="B102" t="str">
        <v>Mukesh</v>
      </c>
      <c r="C102" t="str">
        <v>Gul Bheel</v>
      </c>
      <c r="D102">
        <v>4410803707073</v>
      </c>
      <c r="E102" t="str">
        <v>mir haji hayat</v>
      </c>
      <c r="F102" t="str">
        <v xml:space="preserve">Bakhur </v>
      </c>
      <c r="G102" t="str">
        <v>Cosmetic goods sale</v>
      </c>
      <c r="H102">
        <v>35000</v>
      </c>
    </row>
    <row r="103">
      <c r="A103">
        <v>102</v>
      </c>
      <c r="B103" t="str">
        <v>Mumtaz Ali</v>
      </c>
      <c r="C103" t="str">
        <v>Kalu</v>
      </c>
      <c r="D103">
        <v>4410803424917</v>
      </c>
      <c r="E103" t="str">
        <v>Ghanwar Khan Pitafi</v>
      </c>
      <c r="F103" t="str">
        <v>Roshanabad</v>
      </c>
      <c r="G103" t="str">
        <v>Motor/Vehicle: Tye Puncture shop</v>
      </c>
      <c r="H103">
        <v>35000</v>
      </c>
    </row>
    <row r="104">
      <c r="A104">
        <v>103</v>
      </c>
      <c r="B104" t="str">
        <v>Murad Khatoon</v>
      </c>
      <c r="C104" t="str">
        <v>Waryam</v>
      </c>
      <c r="D104">
        <v>4410125833900</v>
      </c>
      <c r="E104" t="str">
        <v>Mohram Khan Lashari</v>
      </c>
      <c r="F104" t="str">
        <v xml:space="preserve">Bakhur </v>
      </c>
      <c r="G104" t="str">
        <v>Garments Shop</v>
      </c>
      <c r="H104">
        <v>35000</v>
      </c>
    </row>
    <row r="105">
      <c r="A105">
        <v>104</v>
      </c>
      <c r="B105" t="str">
        <v>Murad Khatoon</v>
      </c>
      <c r="C105" t="str">
        <v>Muhammad Siddique</v>
      </c>
      <c r="D105">
        <v>4410172846264</v>
      </c>
      <c r="E105" t="str">
        <v>Mir Mustafa</v>
      </c>
      <c r="F105" t="str">
        <v>Roshanabad</v>
      </c>
      <c r="G105" t="str">
        <v>Handi Craft: Hand embroidery</v>
      </c>
      <c r="H105">
        <v>35000</v>
      </c>
    </row>
    <row r="106">
      <c r="A106">
        <v>105</v>
      </c>
      <c r="B106" t="str">
        <v>Nadir Ali</v>
      </c>
      <c r="C106" t="str">
        <v>Iqbal Khan</v>
      </c>
      <c r="D106">
        <v>4410177497613</v>
      </c>
      <c r="E106" t="str">
        <v>Qurban Rind</v>
      </c>
      <c r="F106" t="str">
        <v>Roshanabad</v>
      </c>
      <c r="G106" t="str">
        <v>Motor/Vehicle: Tye Puncture shop</v>
      </c>
      <c r="H106">
        <v>35000</v>
      </c>
    </row>
    <row r="107">
      <c r="A107">
        <v>106</v>
      </c>
      <c r="B107" t="str">
        <v>Najma</v>
      </c>
      <c r="C107" t="str">
        <v>Farooq</v>
      </c>
      <c r="D107">
        <v>4410170141862</v>
      </c>
      <c r="E107" t="str">
        <v>Moula Bux Rind</v>
      </c>
      <c r="F107" t="str">
        <v>Roshanabad</v>
      </c>
      <c r="G107" t="str">
        <v>Tailoring Ladies Garments</v>
      </c>
      <c r="H107">
        <v>35000</v>
      </c>
    </row>
    <row r="108">
      <c r="A108">
        <v>107</v>
      </c>
      <c r="B108" t="str">
        <v>Naleem Hussain</v>
      </c>
      <c r="C108" t="str">
        <v>Ghulam Nabi</v>
      </c>
      <c r="D108">
        <v>4410174861600</v>
      </c>
      <c r="E108" t="str">
        <v>Lakhano Mugheri</v>
      </c>
      <c r="F108" t="str">
        <v xml:space="preserve">Bakhur </v>
      </c>
      <c r="G108" t="str">
        <v>Handicraft: Rillie Work</v>
      </c>
      <c r="H108">
        <v>35000</v>
      </c>
    </row>
    <row r="109">
      <c r="A109">
        <v>108</v>
      </c>
      <c r="B109" t="str">
        <v>Nasarullah</v>
      </c>
      <c r="C109" t="str">
        <v>Muhammad Bux</v>
      </c>
      <c r="D109">
        <v>4410141422979</v>
      </c>
      <c r="E109" t="str">
        <v>Khuda Bux Lashari</v>
      </c>
      <c r="F109" t="str">
        <v xml:space="preserve">Bakhur </v>
      </c>
      <c r="G109" t="str">
        <v>Diary and Ice</v>
      </c>
      <c r="H109">
        <v>35000</v>
      </c>
    </row>
    <row r="110">
      <c r="A110">
        <v>109</v>
      </c>
      <c r="B110" t="str">
        <v>Nasreen</v>
      </c>
      <c r="C110" t="str">
        <v>Shoban</v>
      </c>
      <c r="D110">
        <v>4410150653736</v>
      </c>
      <c r="E110" t="str">
        <v>Hoat Charwan</v>
      </c>
      <c r="F110" t="str">
        <v xml:space="preserve">Ahori </v>
      </c>
      <c r="G110" t="str">
        <v>Cosmetic, garments and essentials</v>
      </c>
      <c r="H110">
        <v>35000</v>
      </c>
    </row>
    <row r="111">
      <c r="A111">
        <v>110</v>
      </c>
      <c r="B111" t="str">
        <v>Nasreen</v>
      </c>
      <c r="C111" t="str">
        <v>Sajid Ali</v>
      </c>
      <c r="D111">
        <v>4410805849448</v>
      </c>
      <c r="E111" t="str">
        <v>Village: Niaz Kapri</v>
      </c>
      <c r="F111" t="str">
        <v>Mir Allah Bachayo</v>
      </c>
      <c r="G111" t="str">
        <v>Crockery Shop</v>
      </c>
      <c r="H111">
        <v>35000</v>
      </c>
    </row>
    <row r="112">
      <c r="A112">
        <v>111</v>
      </c>
      <c r="B112" t="str">
        <v>Nasreen</v>
      </c>
      <c r="C112" t="str">
        <v>Asif</v>
      </c>
      <c r="D112">
        <v>4410182741886</v>
      </c>
      <c r="E112" t="str">
        <v>Jhuddo City</v>
      </c>
      <c r="F112" t="str">
        <v>Jhuddo Town</v>
      </c>
      <c r="G112" t="str">
        <v>Ladies, garments and essentials</v>
      </c>
      <c r="H112">
        <v>35000</v>
      </c>
    </row>
    <row r="113">
      <c r="A113">
        <v>112</v>
      </c>
      <c r="B113" t="str">
        <v>Nazeem Nissa</v>
      </c>
      <c r="C113" t="str">
        <v>Shamshad</v>
      </c>
      <c r="D113">
        <v>4410805765524</v>
      </c>
      <c r="E113" t="str">
        <v>Village: Niaz Kapri</v>
      </c>
      <c r="F113" t="str">
        <v>Mir Allah Bachayo</v>
      </c>
      <c r="G113" t="str">
        <v>Crockery Shop</v>
      </c>
      <c r="H113">
        <v>35000</v>
      </c>
    </row>
    <row r="114">
      <c r="A114">
        <v>113</v>
      </c>
      <c r="B114" t="str">
        <v>Nazeeran</v>
      </c>
      <c r="C114" t="str">
        <v>Ghulam Ali</v>
      </c>
      <c r="D114">
        <v>4410101572554</v>
      </c>
      <c r="E114" t="str">
        <v>Yar Muhmmad Rind</v>
      </c>
      <c r="F114" t="str">
        <v>Roshanabad</v>
      </c>
      <c r="G114" t="str">
        <v>Ladies Cloths shop</v>
      </c>
      <c r="H114">
        <v>35000</v>
      </c>
    </row>
    <row r="115">
      <c r="A115">
        <v>114</v>
      </c>
      <c r="B115" t="str">
        <v>Nazeeran</v>
      </c>
      <c r="C115" t="str">
        <v xml:space="preserve">Ali Akber </v>
      </c>
      <c r="D115">
        <v>4410419783758</v>
      </c>
      <c r="E115" t="str">
        <v>Ghoram Bhatti</v>
      </c>
      <c r="F115" t="str">
        <v>Khuda Bux2</v>
      </c>
      <c r="G115" t="str">
        <v>Milking &amp; Buffalo Feed</v>
      </c>
      <c r="H115">
        <v>35000</v>
      </c>
    </row>
    <row r="116">
      <c r="A116">
        <v>115</v>
      </c>
      <c r="B116" t="str">
        <v>Neelum</v>
      </c>
      <c r="C116" t="str">
        <v>Abid Ali</v>
      </c>
      <c r="D116">
        <v>4410806307048</v>
      </c>
      <c r="E116" t="str">
        <v>Khosa Paro</v>
      </c>
      <c r="F116" t="str">
        <v>Mir Allah Bachayo</v>
      </c>
      <c r="G116" t="str">
        <v>Beauty Parlor</v>
      </c>
      <c r="H116">
        <v>35000</v>
      </c>
    </row>
    <row r="117">
      <c r="A117">
        <v>116</v>
      </c>
      <c r="B117" t="str">
        <v>Nisha</v>
      </c>
      <c r="C117" t="str">
        <v>Shahid Hussain</v>
      </c>
      <c r="D117">
        <v>4410806031302</v>
      </c>
      <c r="E117" t="str">
        <v>Ghoram Bhatti</v>
      </c>
      <c r="F117" t="str">
        <v>Khuda Bux2</v>
      </c>
      <c r="G117" t="str">
        <v xml:space="preserve">Cloths Shop </v>
      </c>
      <c r="H117">
        <v>35000</v>
      </c>
    </row>
    <row r="118">
      <c r="A118">
        <v>117</v>
      </c>
      <c r="B118" t="str">
        <v xml:space="preserve">Nizam Din </v>
      </c>
      <c r="C118" t="str">
        <v xml:space="preserve">Lal Khan </v>
      </c>
      <c r="D118">
        <v>4410804027437</v>
      </c>
      <c r="E118" t="str">
        <v>Allah Bachayo Kapri</v>
      </c>
      <c r="F118" t="str">
        <v>Mir Allah Bachayo</v>
      </c>
      <c r="G118" t="str">
        <v>Poultry Farm material</v>
      </c>
      <c r="H118">
        <v>35000</v>
      </c>
    </row>
    <row r="119">
      <c r="A119">
        <v>118</v>
      </c>
      <c r="B119" t="str">
        <v>Noor bano</v>
      </c>
      <c r="C119" t="str">
        <v xml:space="preserve">Ghulam Qadir </v>
      </c>
      <c r="D119">
        <v>4410113155712</v>
      </c>
      <c r="E119" t="str">
        <v>khosa Paro</v>
      </c>
      <c r="F119" t="str">
        <v>Mir Allah Bachayo</v>
      </c>
      <c r="G119" t="str">
        <v>Handi Craft: Applique Work</v>
      </c>
      <c r="H119">
        <v>35000</v>
      </c>
    </row>
    <row r="120">
      <c r="A120">
        <v>119</v>
      </c>
      <c r="B120" t="str">
        <v>Noor Jahan</v>
      </c>
      <c r="C120" t="str">
        <v>Ali Akber</v>
      </c>
      <c r="D120">
        <v>4410139439446</v>
      </c>
      <c r="E120" t="str">
        <v>dhani bux khoso</v>
      </c>
      <c r="F120" t="str">
        <v>Roshanabad</v>
      </c>
      <c r="G120" t="str">
        <v xml:space="preserve">Stitching machine and material </v>
      </c>
      <c r="H120">
        <v>35000</v>
      </c>
    </row>
    <row r="121">
      <c r="A121">
        <v>120</v>
      </c>
      <c r="B121" t="str">
        <v>Nooran</v>
      </c>
      <c r="C121" t="str">
        <v>Muhammad Aslam Khaskeli</v>
      </c>
      <c r="D121">
        <v>4410129848898</v>
      </c>
      <c r="E121" t="str">
        <v>Kot Mir Jan Muhmmad</v>
      </c>
      <c r="F121" t="str">
        <v>roshanabad</v>
      </c>
      <c r="G121" t="str">
        <v>Handicraft: Rillie Work</v>
      </c>
      <c r="H121">
        <v>35000</v>
      </c>
    </row>
    <row r="122">
      <c r="A122">
        <v>121</v>
      </c>
      <c r="B122" t="str">
        <v>Nusrat</v>
      </c>
      <c r="C122" t="str">
        <v>Sabir Ali</v>
      </c>
      <c r="D122">
        <v>4410805980784</v>
      </c>
      <c r="E122" t="str">
        <v>Lakhano Mugheri</v>
      </c>
      <c r="F122" t="str">
        <v xml:space="preserve">Bakhur </v>
      </c>
      <c r="G122" t="str">
        <v>Poultry Business</v>
      </c>
      <c r="H122">
        <v>35000</v>
      </c>
    </row>
    <row r="123">
      <c r="A123">
        <v>122</v>
      </c>
      <c r="B123" t="str">
        <v>Nusrat</v>
      </c>
      <c r="C123" t="str">
        <v>Ghulam Fareed</v>
      </c>
      <c r="D123">
        <v>4410128541018</v>
      </c>
      <c r="E123" t="str">
        <v>Ali Nawaz Pitafi</v>
      </c>
      <c r="F123" t="str">
        <v>Mir Allah Bachayo</v>
      </c>
      <c r="G123" t="str">
        <v>Sewing machine and sew ladies and kids dresses</v>
      </c>
      <c r="H123">
        <v>35000</v>
      </c>
    </row>
    <row r="124">
      <c r="A124">
        <v>123</v>
      </c>
      <c r="B124" t="str">
        <v xml:space="preserve">Partab </v>
      </c>
      <c r="C124" t="str">
        <v>Kheeraj</v>
      </c>
      <c r="D124">
        <v>4410803684415</v>
      </c>
      <c r="E124" t="str">
        <v>Kheeraj Kolhi</v>
      </c>
      <c r="F124" t="str">
        <v>Khudabux2</v>
      </c>
      <c r="G124" t="str">
        <v>Orchard on Rent</v>
      </c>
      <c r="H124">
        <v>35000</v>
      </c>
    </row>
    <row r="125">
      <c r="A125">
        <v>124</v>
      </c>
      <c r="B125" t="str">
        <v xml:space="preserve">Parveen </v>
      </c>
      <c r="C125" t="str">
        <v>Muhmmad Haroon Khaskeli</v>
      </c>
      <c r="D125">
        <v>4410167538788</v>
      </c>
      <c r="E125" t="str">
        <v>Kot Mir Jan Muhmmad</v>
      </c>
      <c r="F125" t="str">
        <v>Roshanabad</v>
      </c>
      <c r="G125" t="str">
        <v>Cosmetic Goods Shop</v>
      </c>
      <c r="H125">
        <v>35000</v>
      </c>
    </row>
    <row r="126">
      <c r="A126">
        <v>125</v>
      </c>
      <c r="B126" t="str">
        <v xml:space="preserve">Parveen </v>
      </c>
      <c r="C126" t="str">
        <v>Mehran Khan</v>
      </c>
      <c r="D126">
        <v>4410150256210</v>
      </c>
      <c r="E126" t="str">
        <v>Lakhano Mugheri</v>
      </c>
      <c r="F126" t="str">
        <v xml:space="preserve">Bakhur </v>
      </c>
      <c r="G126" t="str">
        <v>Sewing machine and material Selling</v>
      </c>
      <c r="H126">
        <v>35000</v>
      </c>
    </row>
    <row r="127">
      <c r="A127">
        <v>126</v>
      </c>
      <c r="B127" t="str">
        <v>Parwati</v>
      </c>
      <c r="C127" t="str">
        <v>Bhojo</v>
      </c>
      <c r="D127">
        <v>4410806317004</v>
      </c>
      <c r="E127" t="str">
        <v xml:space="preserve">Hashim colony </v>
      </c>
      <c r="F127" t="str">
        <v>Mir Allah Bachayo</v>
      </c>
      <c r="G127" t="str">
        <v>Handi Craft: Applique Dress Making</v>
      </c>
      <c r="H127">
        <v>35000</v>
      </c>
    </row>
    <row r="128">
      <c r="A128">
        <v>127</v>
      </c>
      <c r="B128" t="str">
        <v>Petho</v>
      </c>
      <c r="C128" t="str">
        <v>Kheto</v>
      </c>
      <c r="D128">
        <v>4410132217897</v>
      </c>
      <c r="E128" t="str">
        <v>Punho Rabari</v>
      </c>
      <c r="F128" t="str">
        <v>Mir Allah Bachayo</v>
      </c>
      <c r="G128" t="str">
        <v xml:space="preserve">Beverages: Cold Drink </v>
      </c>
      <c r="H128">
        <v>35000</v>
      </c>
    </row>
    <row r="129">
      <c r="A129">
        <v>128</v>
      </c>
      <c r="B129" t="str">
        <v xml:space="preserve">Prem </v>
      </c>
      <c r="C129" t="str">
        <v xml:space="preserve">Sojho </v>
      </c>
      <c r="D129">
        <v>4410132386679</v>
      </c>
      <c r="E129" t="str">
        <v>Kheeraj Kolhi</v>
      </c>
      <c r="F129" t="str">
        <v>Khuda Bux2</v>
      </c>
      <c r="G129" t="str">
        <v>Fruit Cart</v>
      </c>
      <c r="H129">
        <v>35000</v>
      </c>
    </row>
    <row r="130">
      <c r="A130">
        <v>129</v>
      </c>
      <c r="B130" t="str">
        <v xml:space="preserve">Qazi Khan </v>
      </c>
      <c r="C130" t="str">
        <v xml:space="preserve">Muhammad </v>
      </c>
      <c r="D130">
        <v>4410803863945</v>
      </c>
      <c r="E130" t="str">
        <v>Saindad Alyani</v>
      </c>
      <c r="F130" t="str">
        <v>Roshanabad</v>
      </c>
      <c r="G130" t="str">
        <v>Spices Making &amp; Sale ( Pakora and Samosa)</v>
      </c>
      <c r="H130">
        <v>35000</v>
      </c>
    </row>
    <row r="131">
      <c r="A131">
        <v>130</v>
      </c>
      <c r="B131" t="str">
        <v>Razia Hussain</v>
      </c>
      <c r="C131" t="str">
        <v>Lakho</v>
      </c>
      <c r="D131">
        <v>4410806356628</v>
      </c>
      <c r="E131" t="str">
        <v>Lakhano Mugheri</v>
      </c>
      <c r="F131" t="str">
        <v xml:space="preserve">Bakhur </v>
      </c>
      <c r="G131" t="str">
        <v>Pickle Sale</v>
      </c>
      <c r="H131">
        <v>35000</v>
      </c>
    </row>
    <row r="132">
      <c r="A132">
        <v>131</v>
      </c>
      <c r="B132" t="str">
        <v>Reema</v>
      </c>
      <c r="C132" t="str">
        <v>Pervez Ali</v>
      </c>
      <c r="D132">
        <v>4410805841260</v>
      </c>
      <c r="E132" t="str">
        <v>jan M khoso</v>
      </c>
      <c r="F132" t="str">
        <v xml:space="preserve">Bakhur </v>
      </c>
      <c r="G132" t="str">
        <v>Sewing machine and material Selling</v>
      </c>
      <c r="H132">
        <v>35000</v>
      </c>
    </row>
    <row r="133">
      <c r="A133">
        <v>132</v>
      </c>
      <c r="B133" t="str">
        <v>Rehana</v>
      </c>
      <c r="C133" t="str">
        <v>Aga Muhmmad</v>
      </c>
      <c r="D133">
        <v>4410159292714</v>
      </c>
      <c r="E133" t="str">
        <v xml:space="preserve">Ghulam Akber Lashari </v>
      </c>
      <c r="F133" t="str">
        <v xml:space="preserve">Ahori </v>
      </c>
      <c r="G133" t="str">
        <v>Tailoring Machine &amp; Material</v>
      </c>
      <c r="H133">
        <v>35000</v>
      </c>
    </row>
    <row r="134">
      <c r="A134">
        <v>133</v>
      </c>
      <c r="B134" t="str">
        <v>Rubina</v>
      </c>
      <c r="C134" t="str">
        <v>Akhtar Rasool</v>
      </c>
      <c r="D134">
        <v>4410123587822</v>
      </c>
      <c r="E134" t="str">
        <v>Ghulam Rasool pathan</v>
      </c>
      <c r="F134" t="str">
        <v>Mir Allah Bachayo</v>
      </c>
      <c r="G134" t="str">
        <v>Handi Craft: Hand embroidery</v>
      </c>
      <c r="H134">
        <v>35000</v>
      </c>
    </row>
    <row r="135">
      <c r="A135">
        <v>134</v>
      </c>
      <c r="B135" t="str">
        <v>Rubina</v>
      </c>
      <c r="C135" t="str">
        <v>Imam Ali</v>
      </c>
      <c r="D135">
        <v>4410177127304</v>
      </c>
      <c r="E135" t="str">
        <v xml:space="preserve">Tando kolachi </v>
      </c>
      <c r="F135" t="str">
        <v xml:space="preserve">Ahori </v>
      </c>
      <c r="G135" t="str">
        <v>Stationery Shop</v>
      </c>
      <c r="H135">
        <v>35000</v>
      </c>
    </row>
    <row r="136">
      <c r="A136">
        <v>135</v>
      </c>
      <c r="B136" t="str">
        <v>Rukhsana</v>
      </c>
      <c r="C136" t="str">
        <v>Khamiso</v>
      </c>
      <c r="D136">
        <v>4410138964290</v>
      </c>
      <c r="E136" t="str">
        <v>Tando Kolachi</v>
      </c>
      <c r="F136" t="str">
        <v>Ahori</v>
      </c>
      <c r="G136" t="str">
        <v>Spices Making and Sale</v>
      </c>
      <c r="H136">
        <v>35000</v>
      </c>
    </row>
    <row r="137">
      <c r="A137">
        <v>136</v>
      </c>
      <c r="B137" t="str">
        <v>Ruqia Fatima</v>
      </c>
      <c r="C137" t="str">
        <v>Jahangeer</v>
      </c>
      <c r="D137">
        <v>4410303076034</v>
      </c>
      <c r="E137" t="str">
        <v xml:space="preserve">Ch Muhmmad Ali Buxi </v>
      </c>
      <c r="F137" t="str">
        <v>Khuda Bux2</v>
      </c>
      <c r="G137" t="str">
        <v>Tailoring material and Machine</v>
      </c>
      <c r="H137">
        <v>35000</v>
      </c>
    </row>
    <row r="138">
      <c r="A138">
        <v>137</v>
      </c>
      <c r="B138" t="str">
        <v>Rustam Kumar</v>
      </c>
      <c r="C138" t="str">
        <v>Tilok Chand</v>
      </c>
      <c r="D138">
        <v>4410803903901</v>
      </c>
      <c r="E138" t="str">
        <v>Paba Ram Coloney</v>
      </c>
      <c r="F138" t="str">
        <v>Roshanabad</v>
      </c>
      <c r="G138" t="str">
        <v>FMCG: Grocery shop</v>
      </c>
      <c r="H138">
        <v>35000</v>
      </c>
    </row>
    <row r="139">
      <c r="A139">
        <v>138</v>
      </c>
      <c r="B139" t="str">
        <v>Sabireena</v>
      </c>
      <c r="C139" t="str">
        <v>Abdul Nisar</v>
      </c>
      <c r="D139">
        <v>4410805796936</v>
      </c>
      <c r="E139" t="str">
        <v>Mir Mustafa</v>
      </c>
      <c r="F139" t="str">
        <v>Roshanabad</v>
      </c>
      <c r="G139" t="str">
        <v>Cosmetic and essentials</v>
      </c>
      <c r="H139">
        <v>35000</v>
      </c>
    </row>
    <row r="140">
      <c r="A140">
        <v>139</v>
      </c>
      <c r="B140" t="str">
        <v>Sabran</v>
      </c>
      <c r="C140" t="str">
        <v>Muhammad Ramzan</v>
      </c>
      <c r="D140">
        <v>4410171290464</v>
      </c>
      <c r="E140" t="str">
        <v>Ameer Bux Laghari</v>
      </c>
      <c r="F140" t="str">
        <v xml:space="preserve">Ahori </v>
      </c>
      <c r="G140" t="str">
        <v>Poultry Desi</v>
      </c>
      <c r="H140">
        <v>35000</v>
      </c>
    </row>
    <row r="141">
      <c r="A141">
        <v>140</v>
      </c>
      <c r="B141" t="str">
        <v>Saddam Hussain</v>
      </c>
      <c r="C141" t="str">
        <v xml:space="preserve">Muhammad Khan </v>
      </c>
      <c r="D141">
        <v>4410148322689</v>
      </c>
      <c r="E141" t="str">
        <v>Allah Bachayo Kapri</v>
      </c>
      <c r="F141" t="str">
        <v>Mir Allah Bachayo</v>
      </c>
      <c r="G141" t="str">
        <v>Shoes and Slippers Shop</v>
      </c>
      <c r="H141">
        <v>35000</v>
      </c>
    </row>
    <row r="142">
      <c r="A142">
        <v>141</v>
      </c>
      <c r="B142" t="str">
        <v>Saeeda</v>
      </c>
      <c r="C142" t="str">
        <v>Noor Hassan</v>
      </c>
      <c r="D142">
        <v>4410124209846</v>
      </c>
      <c r="E142" t="str">
        <v xml:space="preserve">Juman Kapri </v>
      </c>
      <c r="F142" t="str">
        <v>Khuda Bux2</v>
      </c>
      <c r="G142" t="str">
        <v>Feed for livestock (Khar,chunu,bhuso,turi boh,)</v>
      </c>
      <c r="H142">
        <v>35000</v>
      </c>
    </row>
    <row r="143">
      <c r="A143">
        <v>142</v>
      </c>
      <c r="B143" t="str">
        <v>Saima</v>
      </c>
      <c r="C143" t="str">
        <v>Mehboob Ali</v>
      </c>
      <c r="D143">
        <v>4410805954272</v>
      </c>
      <c r="E143" t="str">
        <v>Ghanwar Khan Pitafi</v>
      </c>
      <c r="F143" t="str">
        <v>Roshanabad</v>
      </c>
      <c r="G143" t="str">
        <v>Handi Craft: Hand embroidery</v>
      </c>
      <c r="H143">
        <v>35000</v>
      </c>
    </row>
    <row r="144">
      <c r="A144">
        <v>143</v>
      </c>
      <c r="B144" t="str">
        <v xml:space="preserve">Saima Akhtar </v>
      </c>
      <c r="C144" t="str">
        <v xml:space="preserve">Shahjan </v>
      </c>
      <c r="D144">
        <v>4440462978046</v>
      </c>
      <c r="E144" t="str">
        <v xml:space="preserve">Ch Muhmmad Ali Buxi </v>
      </c>
      <c r="F144" t="str">
        <v>Khudabux2</v>
      </c>
      <c r="G144" t="str">
        <v>Sewing machine and material Selling</v>
      </c>
      <c r="H144">
        <v>35000</v>
      </c>
    </row>
    <row r="145">
      <c r="A145">
        <v>144</v>
      </c>
      <c r="B145" t="str">
        <v xml:space="preserve">Saira </v>
      </c>
      <c r="C145" t="str">
        <v>Laik</v>
      </c>
      <c r="D145">
        <v>4410806248730</v>
      </c>
      <c r="E145" t="str">
        <v>Moula Bux Rind</v>
      </c>
      <c r="F145" t="str">
        <v>Roshanabad</v>
      </c>
      <c r="G145" t="str">
        <v>Cosmetic Goods Shop</v>
      </c>
      <c r="H145">
        <v>35000</v>
      </c>
    </row>
    <row r="146">
      <c r="A146">
        <v>145</v>
      </c>
      <c r="B146" t="str">
        <v>Sajad Ali</v>
      </c>
      <c r="C146" t="str">
        <v>Azam Ali</v>
      </c>
      <c r="D146">
        <v>4410803638431</v>
      </c>
      <c r="E146" t="str">
        <v>Noor m laghari</v>
      </c>
      <c r="F146" t="str">
        <v>Mir Allah Bachayo</v>
      </c>
      <c r="G146" t="str">
        <v>Carpentry</v>
      </c>
      <c r="H146">
        <v>35000</v>
      </c>
    </row>
    <row r="147">
      <c r="A147">
        <v>146</v>
      </c>
      <c r="B147" t="str">
        <v>Sajan</v>
      </c>
      <c r="C147" t="str">
        <v xml:space="preserve">Abdul Kareem </v>
      </c>
      <c r="D147">
        <v>4410803628671</v>
      </c>
      <c r="E147" t="str">
        <v xml:space="preserve">Juman Kapri </v>
      </c>
      <c r="F147" t="str">
        <v>Khuda Bux2</v>
      </c>
      <c r="G147" t="str">
        <v>Motor/Vehicle: Tye Puncture shop</v>
      </c>
      <c r="H147">
        <v>35000</v>
      </c>
    </row>
    <row r="148">
      <c r="A148">
        <v>147</v>
      </c>
      <c r="B148" t="str">
        <v>Sajid Ali</v>
      </c>
      <c r="C148" t="str">
        <v>Mehmood</v>
      </c>
      <c r="D148">
        <v>4410804586739</v>
      </c>
      <c r="E148" t="str">
        <v>Ghanwar Khan Pitafi</v>
      </c>
      <c r="F148" t="str">
        <v>Roshanabad</v>
      </c>
      <c r="G148" t="str">
        <v>Shoes and Slippers Shop</v>
      </c>
      <c r="H148">
        <v>35000</v>
      </c>
    </row>
    <row r="149">
      <c r="A149">
        <v>148</v>
      </c>
      <c r="B149" t="str">
        <v>Saleem khatoon</v>
      </c>
      <c r="C149" t="str">
        <v>Irshad Ali</v>
      </c>
      <c r="D149">
        <v>4410805993542</v>
      </c>
      <c r="E149" t="str">
        <v>Noor m laghari</v>
      </c>
      <c r="F149" t="str">
        <v>Mir Allah Bachayo</v>
      </c>
      <c r="G149" t="str">
        <v>Parlor &amp; Beauty Shop</v>
      </c>
      <c r="H149">
        <v>35000</v>
      </c>
    </row>
    <row r="150">
      <c r="A150">
        <v>149</v>
      </c>
      <c r="B150" t="str">
        <v>Sameena</v>
      </c>
      <c r="C150" t="str">
        <v>Muhmmad Shahid</v>
      </c>
      <c r="D150">
        <v>4410805798132</v>
      </c>
      <c r="E150" t="str">
        <v>Jhuddo City</v>
      </c>
      <c r="F150" t="str">
        <v>Jhuddo Town</v>
      </c>
      <c r="G150" t="str">
        <v>Beauty and cloths essentials</v>
      </c>
      <c r="H150">
        <v>35000</v>
      </c>
    </row>
    <row r="151">
      <c r="A151">
        <v>150</v>
      </c>
      <c r="B151" t="str">
        <v>Sameena</v>
      </c>
      <c r="C151" t="str">
        <v>Riaz Ali</v>
      </c>
      <c r="D151">
        <v>4410138946806</v>
      </c>
      <c r="E151" t="str">
        <v>Village Kamal Khan Pitafi</v>
      </c>
      <c r="F151" t="str">
        <v>Mir Allah Bachayo</v>
      </c>
      <c r="G151" t="str">
        <v>Spice Powder Mixtures ( Purchase readymade and Sale)</v>
      </c>
      <c r="H151">
        <v>35000</v>
      </c>
    </row>
    <row r="152">
      <c r="A152">
        <v>151</v>
      </c>
      <c r="B152" t="str">
        <v>Samina</v>
      </c>
      <c r="C152" t="str">
        <v>Ghulam Murtaza</v>
      </c>
      <c r="D152">
        <v>4110303687440</v>
      </c>
      <c r="E152" t="str">
        <v>Village Kamal Khan Pitafi</v>
      </c>
      <c r="F152" t="str">
        <v>Mir Allah Bachayo</v>
      </c>
      <c r="G152" t="str">
        <v>Pet sale</v>
      </c>
      <c r="H152">
        <v>35000</v>
      </c>
    </row>
    <row r="153">
      <c r="A153">
        <v>152</v>
      </c>
      <c r="B153" t="str">
        <v xml:space="preserve">Samreen </v>
      </c>
      <c r="C153" t="str">
        <v>Abdul Majeed</v>
      </c>
      <c r="D153">
        <v>4410806356308</v>
      </c>
      <c r="E153" t="str">
        <v>Moula Bux Rind</v>
      </c>
      <c r="F153" t="str">
        <v>Roshanabad</v>
      </c>
      <c r="G153" t="str">
        <v>Garments and Hand Embroidery</v>
      </c>
      <c r="H153">
        <v>35000</v>
      </c>
    </row>
    <row r="154">
      <c r="A154">
        <v>153</v>
      </c>
      <c r="B154" t="str">
        <v>Sanam</v>
      </c>
      <c r="C154" t="str">
        <v>Gulzar Ahmed</v>
      </c>
      <c r="D154">
        <v>4410124744116</v>
      </c>
      <c r="E154" t="str">
        <v>Village Kamal Khan Pitafi</v>
      </c>
      <c r="F154" t="str">
        <v>Mir Allah Bachayo</v>
      </c>
      <c r="G154" t="str">
        <v>Muka Work Dupattas and Chadar</v>
      </c>
      <c r="H154">
        <v>35000</v>
      </c>
    </row>
    <row r="155">
      <c r="A155">
        <v>154</v>
      </c>
      <c r="B155" t="str">
        <v>Santosh Kumar</v>
      </c>
      <c r="C155" t="str">
        <v>Asan Das</v>
      </c>
      <c r="D155">
        <v>4410804025175</v>
      </c>
      <c r="E155" t="str">
        <v>Chandro bheel</v>
      </c>
      <c r="F155" t="str">
        <v>Khuda Bux2</v>
      </c>
      <c r="G155" t="str">
        <v>Mobile Repair Shop</v>
      </c>
      <c r="H155">
        <v>35000</v>
      </c>
    </row>
    <row r="156">
      <c r="A156">
        <v>155</v>
      </c>
      <c r="B156" t="str">
        <v>Saroopa</v>
      </c>
      <c r="C156" t="str">
        <v>Gulab</v>
      </c>
      <c r="D156">
        <v>4410177632666</v>
      </c>
      <c r="E156" t="str">
        <v>Ramzan Arian</v>
      </c>
      <c r="F156" t="str">
        <v>Khuda Bux2</v>
      </c>
      <c r="G156" t="str">
        <v>Cosmetic Goods Shop</v>
      </c>
      <c r="H156">
        <v>35000</v>
      </c>
    </row>
    <row r="157">
      <c r="A157">
        <v>156</v>
      </c>
      <c r="B157" t="str">
        <v>Sarwan</v>
      </c>
      <c r="C157" t="str">
        <v>Jairam</v>
      </c>
      <c r="D157">
        <v>4410572325759</v>
      </c>
      <c r="E157" t="str">
        <v>Pehlaj kohli</v>
      </c>
      <c r="F157" t="str">
        <v xml:space="preserve">Bakhur </v>
      </c>
      <c r="G157" t="str">
        <v>Agri Goods Shop</v>
      </c>
      <c r="H157">
        <v>35000</v>
      </c>
    </row>
    <row r="158">
      <c r="A158">
        <v>157</v>
      </c>
      <c r="B158" t="str">
        <v>Sasui</v>
      </c>
      <c r="C158" t="str">
        <v>Ameer Ali</v>
      </c>
      <c r="D158">
        <v>4410805698582</v>
      </c>
      <c r="E158" t="str">
        <v>khosa Paro</v>
      </c>
      <c r="F158" t="str">
        <v>Mir Allah Bachayo</v>
      </c>
      <c r="G158" t="str">
        <v>Handi Craft: Muka Work</v>
      </c>
      <c r="H158">
        <v>35000</v>
      </c>
    </row>
    <row r="159">
      <c r="A159">
        <v>158</v>
      </c>
      <c r="B159" t="str">
        <v>Seema</v>
      </c>
      <c r="C159" t="str">
        <v>Saifullah</v>
      </c>
      <c r="D159">
        <v>4410806247150</v>
      </c>
      <c r="E159" t="str">
        <v>Jhuddo City</v>
      </c>
      <c r="F159" t="str">
        <v>jhuddo</v>
      </c>
      <c r="G159" t="str">
        <v>Sewing Machine &amp; Dress Making</v>
      </c>
      <c r="H159">
        <v>35000</v>
      </c>
    </row>
    <row r="160">
      <c r="A160">
        <v>159</v>
      </c>
      <c r="B160" t="str">
        <v xml:space="preserve">Seema </v>
      </c>
      <c r="C160" t="str">
        <v>Abdul Sattar</v>
      </c>
      <c r="D160">
        <v>4410805928864</v>
      </c>
      <c r="E160" t="str">
        <v>Saein Dad Aliani</v>
      </c>
      <c r="F160" t="str">
        <v>Roshanabad</v>
      </c>
      <c r="G160" t="str">
        <v>Handi Craft: Applique Rillie</v>
      </c>
      <c r="H160">
        <v>35000</v>
      </c>
    </row>
    <row r="161">
      <c r="A161">
        <v>160</v>
      </c>
      <c r="B161" t="str">
        <v xml:space="preserve">Shabana </v>
      </c>
      <c r="C161" t="str">
        <v>Allah Rakha</v>
      </c>
      <c r="D161">
        <v>4410805825138</v>
      </c>
      <c r="E161" t="str">
        <v xml:space="preserve">Ch Muhmmad Ali Buxi </v>
      </c>
      <c r="F161" t="str">
        <v>Khuda Bux2</v>
      </c>
      <c r="G161" t="str">
        <v>Poultry Business</v>
      </c>
      <c r="H161">
        <v>35000</v>
      </c>
    </row>
    <row r="162">
      <c r="A162">
        <v>161</v>
      </c>
      <c r="B162" t="str">
        <v xml:space="preserve">Shabnam </v>
      </c>
      <c r="C162" t="str">
        <v xml:space="preserve">Nazar Ali </v>
      </c>
      <c r="D162">
        <v>4410805822364</v>
      </c>
      <c r="E162" t="str">
        <v xml:space="preserve">Juman Kapri </v>
      </c>
      <c r="F162" t="str">
        <v>Khuda Bux2</v>
      </c>
      <c r="G162" t="str">
        <v>Feed for Livestock</v>
      </c>
      <c r="H162">
        <v>35000</v>
      </c>
    </row>
    <row r="163">
      <c r="A163">
        <v>162</v>
      </c>
      <c r="B163" t="str">
        <v>Shagufta</v>
      </c>
      <c r="C163" t="str">
        <v>Ahsan Ali</v>
      </c>
      <c r="D163">
        <v>4410290667674</v>
      </c>
      <c r="E163" t="str">
        <v>Karam Ali laghari</v>
      </c>
      <c r="F163" t="str">
        <v>Mir Allah Bachayo</v>
      </c>
      <c r="G163" t="str">
        <v>Poultry &amp; Milk Sale</v>
      </c>
      <c r="H163">
        <v>35000</v>
      </c>
    </row>
    <row r="164">
      <c r="A164">
        <v>163</v>
      </c>
      <c r="B164" t="str">
        <v>Shaheen Jado</v>
      </c>
      <c r="C164" t="str">
        <v xml:space="preserve">Rawat Ali </v>
      </c>
      <c r="D164">
        <v>4410805692082</v>
      </c>
      <c r="E164" t="str">
        <v>Saein Dad Aliani</v>
      </c>
      <c r="F164" t="str">
        <v>Roshanabad</v>
      </c>
      <c r="G164" t="str">
        <v>Cosmetic Goods Shop ( Cosmetic and Shoes)</v>
      </c>
      <c r="H164">
        <v>35000</v>
      </c>
    </row>
    <row r="165">
      <c r="A165">
        <v>164</v>
      </c>
      <c r="B165" t="str">
        <v>Shahid</v>
      </c>
      <c r="C165" t="str">
        <v xml:space="preserve">Asghar Ali </v>
      </c>
      <c r="D165">
        <v>4410803837477</v>
      </c>
      <c r="E165" t="str">
        <v xml:space="preserve"> Juman Kapri </v>
      </c>
      <c r="F165" t="str">
        <v>Khuda Bux2</v>
      </c>
      <c r="G165" t="str">
        <v>Wheat for Flour Chaki</v>
      </c>
      <c r="H165">
        <v>35000</v>
      </c>
    </row>
    <row r="166">
      <c r="A166">
        <v>165</v>
      </c>
      <c r="B166" t="str">
        <v>Shahid hussain</v>
      </c>
      <c r="C166" t="str">
        <v>Rasool Bux</v>
      </c>
      <c r="D166">
        <v>4410180790995</v>
      </c>
      <c r="E166" t="str">
        <v xml:space="preserve">Gul Muhmmad K.k </v>
      </c>
      <c r="F166" t="str">
        <v>Mir Allah Bachayo</v>
      </c>
      <c r="G166" t="str">
        <v>Feed for Livestock</v>
      </c>
      <c r="H166">
        <v>35000</v>
      </c>
    </row>
    <row r="167">
      <c r="A167">
        <v>166</v>
      </c>
      <c r="B167" t="str">
        <v>Shahida</v>
      </c>
      <c r="C167" t="str">
        <v>Shahid Ali</v>
      </c>
      <c r="D167">
        <v>4410125706836</v>
      </c>
      <c r="E167" t="str">
        <v>khosa Paro</v>
      </c>
      <c r="F167" t="str">
        <v>Mir Allah Bachayo</v>
      </c>
      <c r="G167" t="str">
        <v>Handi Craft: Muka Work</v>
      </c>
      <c r="H167">
        <v>35000</v>
      </c>
    </row>
    <row r="168">
      <c r="A168">
        <v>167</v>
      </c>
      <c r="B168" t="str">
        <v>Shama</v>
      </c>
      <c r="C168" t="str">
        <v>Ali Hyder</v>
      </c>
      <c r="D168">
        <v>4410805764958</v>
      </c>
      <c r="E168" t="str">
        <v xml:space="preserve">Long khan dalwani </v>
      </c>
      <c r="F168" t="str">
        <v xml:space="preserve">Bakhur </v>
      </c>
      <c r="G168" t="str">
        <v>FMCG: Grocery shop</v>
      </c>
      <c r="H168">
        <v>35000</v>
      </c>
    </row>
    <row r="169">
      <c r="A169">
        <v>168</v>
      </c>
      <c r="B169" t="str">
        <v xml:space="preserve">Shamshad ali </v>
      </c>
      <c r="C169" t="str">
        <v>Ghulam Rasool</v>
      </c>
      <c r="D169">
        <v>4410804258781</v>
      </c>
      <c r="E169" t="str">
        <v>Allah Bachayo Kapri</v>
      </c>
      <c r="F169" t="str">
        <v>Mir Allah Bachayo</v>
      </c>
      <c r="G169" t="str">
        <v>Poultry Farm Material</v>
      </c>
      <c r="H169">
        <v>35000</v>
      </c>
    </row>
    <row r="170">
      <c r="A170">
        <v>169</v>
      </c>
      <c r="B170" t="str">
        <v>Shankar</v>
      </c>
      <c r="C170" t="str">
        <v>Navo</v>
      </c>
      <c r="D170">
        <v>4410803712735</v>
      </c>
      <c r="E170" t="str">
        <v>Navo kohli</v>
      </c>
      <c r="F170" t="str">
        <v xml:space="preserve">Bakhur </v>
      </c>
      <c r="G170" t="str">
        <v>FMCG: Grocery shop</v>
      </c>
      <c r="H170">
        <v>35000</v>
      </c>
    </row>
    <row r="171">
      <c r="A171">
        <v>170</v>
      </c>
      <c r="B171" t="str">
        <v>Shareefa</v>
      </c>
      <c r="C171" t="str">
        <v>Meer Hassan</v>
      </c>
      <c r="D171">
        <v>4410150910870</v>
      </c>
      <c r="E171" t="str">
        <v>Mir Mustafa</v>
      </c>
      <c r="F171" t="str">
        <v>Roshanabad</v>
      </c>
      <c r="G171" t="str">
        <v>FMCG: Grocery shop</v>
      </c>
      <c r="H171">
        <v>35000</v>
      </c>
    </row>
    <row r="172">
      <c r="A172">
        <v>171</v>
      </c>
      <c r="B172" t="str">
        <v xml:space="preserve">Shazia </v>
      </c>
      <c r="C172" t="str">
        <v>Noor Ilahi</v>
      </c>
      <c r="D172">
        <v>4410806647952</v>
      </c>
      <c r="E172" t="str">
        <v>Allah Bachayo Kapri</v>
      </c>
      <c r="F172" t="str">
        <v>Mir Allah Bachayo</v>
      </c>
      <c r="G172" t="str">
        <v>Crockery Shop</v>
      </c>
      <c r="H172">
        <v>35000</v>
      </c>
    </row>
    <row r="173">
      <c r="A173">
        <v>172</v>
      </c>
      <c r="B173" t="str">
        <v xml:space="preserve">Sheeran </v>
      </c>
      <c r="C173" t="str">
        <v>Allahbachayo</v>
      </c>
      <c r="D173">
        <v>4410138796674</v>
      </c>
      <c r="E173" t="str">
        <v>Noor m laghari</v>
      </c>
      <c r="F173" t="str">
        <v>Mir Allah Bachayo</v>
      </c>
      <c r="G173" t="str">
        <v>Handi Craft: Hand embroidery</v>
      </c>
      <c r="H173">
        <v>35000</v>
      </c>
    </row>
    <row r="174">
      <c r="A174">
        <v>173</v>
      </c>
      <c r="B174" t="str">
        <v>Shehzadi</v>
      </c>
      <c r="C174" t="str">
        <v>Qayam ali</v>
      </c>
      <c r="D174">
        <v>4410130871408</v>
      </c>
      <c r="E174" t="str">
        <v>Village: Niaz Kapri</v>
      </c>
      <c r="F174" t="str">
        <v>Mir Allah Bachayo</v>
      </c>
      <c r="G174" t="str">
        <v>Cloth Bags &amp; Sanitary Pads</v>
      </c>
      <c r="H174">
        <v>35000</v>
      </c>
    </row>
    <row r="175">
      <c r="A175">
        <v>174</v>
      </c>
      <c r="B175" t="str">
        <v>Shehzadi</v>
      </c>
      <c r="C175" t="str">
        <v>Ashique Ali</v>
      </c>
      <c r="D175">
        <v>4440404587136</v>
      </c>
      <c r="E175" t="str">
        <v>Ameer Bux Laghari</v>
      </c>
      <c r="F175" t="str">
        <v xml:space="preserve">Ahori </v>
      </c>
      <c r="G175" t="str">
        <v>Poultry Business ( Desi Chicks)</v>
      </c>
      <c r="H175">
        <v>35000</v>
      </c>
    </row>
    <row r="176">
      <c r="A176">
        <v>175</v>
      </c>
      <c r="B176" t="str">
        <v>Shela Gul</v>
      </c>
      <c r="C176" t="str">
        <v>Abdul Majeed</v>
      </c>
      <c r="D176">
        <v>4410386557762</v>
      </c>
      <c r="E176" t="str">
        <v>Qazi Qasim Soomro</v>
      </c>
      <c r="F176" t="str">
        <v>Roshanabad</v>
      </c>
      <c r="G176" t="str">
        <v>Stationery material</v>
      </c>
      <c r="H176">
        <v>35000</v>
      </c>
    </row>
    <row r="177">
      <c r="A177">
        <v>176</v>
      </c>
      <c r="B177" t="str">
        <v>Sher Muhammad</v>
      </c>
      <c r="C177" t="str">
        <v xml:space="preserve">Chakar </v>
      </c>
      <c r="D177">
        <v>4410136943741</v>
      </c>
      <c r="E177" t="str">
        <v>Ghoram Bhatti</v>
      </c>
      <c r="F177" t="str">
        <v>Khuda Bux2</v>
      </c>
      <c r="G177" t="str">
        <v>Milk sale</v>
      </c>
      <c r="H177">
        <v>35000</v>
      </c>
    </row>
    <row r="178">
      <c r="A178">
        <v>177</v>
      </c>
      <c r="B178" t="str">
        <v xml:space="preserve">Sobia </v>
      </c>
      <c r="C178" t="str">
        <v>Zohaib</v>
      </c>
      <c r="D178">
        <v>4410805881416</v>
      </c>
      <c r="E178" t="str">
        <v>Ali Nawaz Pitafi</v>
      </c>
      <c r="F178" t="str">
        <v>Mir Allah Bachayo</v>
      </c>
      <c r="G178" t="str">
        <v>Stitching Machine and Material</v>
      </c>
      <c r="H178">
        <v>35000</v>
      </c>
    </row>
    <row r="179">
      <c r="A179">
        <v>178</v>
      </c>
      <c r="B179" t="str">
        <v>Sodho Bheel</v>
      </c>
      <c r="C179" t="str">
        <v>Lalho</v>
      </c>
      <c r="D179">
        <v>4410803649213</v>
      </c>
      <c r="E179" t="str">
        <v>Ramzan Arian</v>
      </c>
      <c r="F179" t="str">
        <v>Khuda Bux2</v>
      </c>
      <c r="G179" t="str">
        <v>FMCG: Grocery shop</v>
      </c>
      <c r="H179">
        <v>35000</v>
      </c>
    </row>
    <row r="180">
      <c r="A180">
        <v>179</v>
      </c>
      <c r="B180" t="str">
        <v>Soni</v>
      </c>
      <c r="C180" t="str">
        <v>Muhmmad Faisal</v>
      </c>
      <c r="D180">
        <v>4410120072756</v>
      </c>
      <c r="E180" t="str">
        <v>Village: Niaz Kapri</v>
      </c>
      <c r="F180" t="str">
        <v>Khuda Bux2</v>
      </c>
      <c r="G180" t="str">
        <v>Garments Shop</v>
      </c>
      <c r="H180">
        <v>35000</v>
      </c>
    </row>
    <row r="181">
      <c r="A181">
        <v>180</v>
      </c>
      <c r="B181" t="str">
        <v xml:space="preserve">Sufiyan Ahmed </v>
      </c>
      <c r="C181" t="str">
        <v xml:space="preserve">Masood Ahmed Amir </v>
      </c>
      <c r="D181">
        <v>4410175123503</v>
      </c>
      <c r="E181" t="str">
        <v>Sagheer Colony</v>
      </c>
      <c r="F181" t="str">
        <v>Jhuddo</v>
      </c>
      <c r="G181" t="str">
        <v>Bakery Distribution items</v>
      </c>
      <c r="H181">
        <v>35000</v>
      </c>
    </row>
    <row r="182">
      <c r="A182">
        <v>181</v>
      </c>
      <c r="B182" t="str">
        <v>Sumal</v>
      </c>
      <c r="C182" t="str">
        <v>Rato Rind</v>
      </c>
      <c r="D182">
        <v>4110377181336</v>
      </c>
      <c r="E182" t="str">
        <v>Moula Bux Rind</v>
      </c>
      <c r="F182" t="str">
        <v>Roshanabad</v>
      </c>
      <c r="G182" t="str">
        <v>FMCG: Grocery shop</v>
      </c>
      <c r="H182">
        <v>35000</v>
      </c>
    </row>
    <row r="183">
      <c r="A183">
        <v>182</v>
      </c>
      <c r="B183" t="str">
        <v>Suneeta</v>
      </c>
      <c r="C183" t="str">
        <v>Narain</v>
      </c>
      <c r="D183">
        <v>4410806344344</v>
      </c>
      <c r="E183" t="str">
        <v>Riaz Arain</v>
      </c>
      <c r="F183" t="str">
        <v>Mir Allah Bachayo</v>
      </c>
      <c r="G183" t="str">
        <v xml:space="preserve">Sewing machine and sewing material purchase </v>
      </c>
      <c r="H183">
        <v>35000</v>
      </c>
    </row>
    <row r="184">
      <c r="A184">
        <v>183</v>
      </c>
      <c r="B184" t="str">
        <v>Tabbasum</v>
      </c>
      <c r="C184" t="str">
        <v>Abdul Samad</v>
      </c>
      <c r="D184">
        <v>4410805788282</v>
      </c>
      <c r="E184" t="str">
        <v>Mohram Khan Lashari</v>
      </c>
      <c r="F184" t="str">
        <v xml:space="preserve">Bakhur </v>
      </c>
      <c r="G184" t="str">
        <v>Bangles and Cosmetic</v>
      </c>
      <c r="H184">
        <v>35000</v>
      </c>
    </row>
    <row r="185">
      <c r="A185">
        <v>184</v>
      </c>
      <c r="B185" t="str">
        <v>Tanveer Ahmed</v>
      </c>
      <c r="C185" t="str">
        <v>Muhammad Ramzan</v>
      </c>
      <c r="D185">
        <v>4410130129723</v>
      </c>
      <c r="E185" t="str">
        <v>aslam Town</v>
      </c>
      <c r="F185" t="str">
        <v>Jhuddo</v>
      </c>
      <c r="G185" t="str">
        <v>Peti Making</v>
      </c>
      <c r="H185">
        <v>35000</v>
      </c>
    </row>
    <row r="186">
      <c r="A186">
        <v>185</v>
      </c>
      <c r="B186" t="str">
        <v xml:space="preserve">Teerath </v>
      </c>
      <c r="C186" t="str">
        <v>Hanju</v>
      </c>
      <c r="D186">
        <v>4410804021187</v>
      </c>
      <c r="E186" t="str">
        <v>Shahjan Shah</v>
      </c>
      <c r="F186" t="str">
        <v>Roshanabad</v>
      </c>
      <c r="G186" t="str">
        <v>Vegetable Cart</v>
      </c>
      <c r="H186">
        <v>35000</v>
      </c>
    </row>
    <row r="187">
      <c r="A187">
        <v>186</v>
      </c>
      <c r="B187" t="str">
        <v xml:space="preserve">Tulsi </v>
      </c>
      <c r="C187" t="str">
        <v xml:space="preserve">Hanso </v>
      </c>
      <c r="D187">
        <v>4410162195456</v>
      </c>
      <c r="E187" t="str">
        <v>Chandro bheel</v>
      </c>
      <c r="F187" t="str">
        <v>Khuda Bux2</v>
      </c>
      <c r="G187" t="str">
        <v>Chapal and Slipper shop</v>
      </c>
      <c r="H187">
        <v>35000</v>
      </c>
    </row>
    <row r="188">
      <c r="A188">
        <v>187</v>
      </c>
      <c r="B188" t="str">
        <v>Wasandi</v>
      </c>
      <c r="C188" t="str">
        <v>Imam Ali</v>
      </c>
      <c r="D188">
        <v>4430396310388</v>
      </c>
      <c r="E188" t="str">
        <v>Mir Mustafa</v>
      </c>
      <c r="F188" t="str">
        <v>Roshanabad</v>
      </c>
      <c r="G188" t="str">
        <v>Shoes and Slippers Shop</v>
      </c>
      <c r="H188">
        <v>35000</v>
      </c>
    </row>
    <row r="189">
      <c r="A189">
        <v>188</v>
      </c>
      <c r="B189" t="str">
        <v>Waseem abbas</v>
      </c>
      <c r="C189" t="str">
        <v>Chaneser</v>
      </c>
      <c r="D189">
        <v>4410803772265</v>
      </c>
      <c r="E189" t="str">
        <v>Mir Ghulam Mustafa</v>
      </c>
      <c r="F189" t="str">
        <v>Roshanabad</v>
      </c>
      <c r="G189" t="str">
        <v xml:space="preserve">Beverages: Cold Drink </v>
      </c>
      <c r="H189">
        <v>35000</v>
      </c>
    </row>
    <row r="190">
      <c r="A190">
        <v>189</v>
      </c>
      <c r="B190" t="str">
        <v>Wazeer Ali</v>
      </c>
      <c r="C190" t="str">
        <v>Muhmmad Arab</v>
      </c>
      <c r="D190">
        <v>4410146330625</v>
      </c>
      <c r="E190" t="str">
        <v>Mir Ghulam Mustafa</v>
      </c>
      <c r="F190" t="str">
        <v>Roshanabad</v>
      </c>
      <c r="G190" t="str">
        <v>Barber shop material</v>
      </c>
      <c r="H190">
        <v>35000</v>
      </c>
    </row>
    <row r="191">
      <c r="A191">
        <v>190</v>
      </c>
      <c r="B191" t="str">
        <v>Wazeeran</v>
      </c>
      <c r="C191" t="str">
        <v>Ameer Mukhtiar</v>
      </c>
      <c r="D191">
        <v>4410805835328</v>
      </c>
      <c r="E191" t="str">
        <v>Lakhano Mugheri</v>
      </c>
      <c r="F191" t="str">
        <v xml:space="preserve">Bakhur </v>
      </c>
      <c r="G191" t="str">
        <v>Ladies Garments</v>
      </c>
      <c r="H191">
        <v>35000</v>
      </c>
    </row>
    <row r="192">
      <c r="A192">
        <v>191</v>
      </c>
      <c r="B192" t="str">
        <v>Wilayat khatoon</v>
      </c>
      <c r="C192" t="str">
        <v>Mumtaz</v>
      </c>
      <c r="D192">
        <v>4410133761146</v>
      </c>
      <c r="E192" t="str">
        <v>Gul Muhammad Khaskeli</v>
      </c>
      <c r="F192" t="str">
        <v>Mir Allah Bachayo</v>
      </c>
      <c r="G192" t="str">
        <v xml:space="preserve">Stitching machine and material </v>
      </c>
      <c r="H192">
        <v>35000</v>
      </c>
    </row>
    <row r="193">
      <c r="A193">
        <v>192</v>
      </c>
      <c r="B193" t="str">
        <v>Zafar Ahmed Shah</v>
      </c>
      <c r="C193" t="str">
        <v>Ahmed shah</v>
      </c>
      <c r="D193">
        <v>4410803772135</v>
      </c>
      <c r="E193" t="str">
        <v>Kot Mir Jan Muhmmad</v>
      </c>
      <c r="F193" t="str">
        <v>Roshanabad</v>
      </c>
      <c r="G193" t="str">
        <v>Mobile Accessories</v>
      </c>
      <c r="H193">
        <v>35000</v>
      </c>
    </row>
    <row r="194">
      <c r="A194">
        <v>193</v>
      </c>
      <c r="B194" t="str">
        <v xml:space="preserve">Zahid Ali </v>
      </c>
      <c r="C194" t="str">
        <v>Baboo</v>
      </c>
      <c r="D194">
        <v>4410803422725</v>
      </c>
      <c r="E194" t="str">
        <v>Sagheer Colony</v>
      </c>
      <c r="F194" t="str">
        <v>Jhuddo</v>
      </c>
      <c r="G194" t="str">
        <v>Café tea and more</v>
      </c>
      <c r="H194">
        <v>35000</v>
      </c>
    </row>
    <row r="195">
      <c r="A195">
        <v>194</v>
      </c>
      <c r="B195" t="str">
        <v>Zahida</v>
      </c>
      <c r="C195" t="str">
        <v xml:space="preserve">Ameer Bux </v>
      </c>
      <c r="D195">
        <v>4410123982274</v>
      </c>
      <c r="E195" t="str">
        <v>Ghanwar Khan Pitafi</v>
      </c>
      <c r="F195" t="str">
        <v>Roshanabad</v>
      </c>
      <c r="G195" t="str">
        <v>Pillows and Bedsheets Hand embroidery work</v>
      </c>
      <c r="H195">
        <v>35000</v>
      </c>
    </row>
    <row r="196">
      <c r="A196">
        <v>195</v>
      </c>
      <c r="B196" t="str">
        <v>Zahida</v>
      </c>
      <c r="C196" t="str">
        <v>Muhammad Fazal</v>
      </c>
      <c r="D196">
        <v>4410198704242</v>
      </c>
      <c r="E196" t="str">
        <v>Village: Niaz Kapri</v>
      </c>
      <c r="F196" t="str">
        <v>Mir Allah Bachayo</v>
      </c>
      <c r="G196" t="str">
        <v>Tailoring Material for tailoring shop</v>
      </c>
      <c r="H196">
        <v>35000</v>
      </c>
    </row>
    <row r="197">
      <c r="A197">
        <v>196</v>
      </c>
      <c r="B197" t="str">
        <v xml:space="preserve">Zahidan </v>
      </c>
      <c r="C197" t="str">
        <v>Naseem Ahmed</v>
      </c>
      <c r="D197">
        <v>4410805663966</v>
      </c>
      <c r="E197" t="str">
        <v>Mir Mustafa</v>
      </c>
      <c r="F197" t="str">
        <v>Roshanabad</v>
      </c>
      <c r="G197" t="str">
        <v>Garments Shop</v>
      </c>
      <c r="H197">
        <v>35000</v>
      </c>
    </row>
    <row r="198">
      <c r="A198">
        <v>197</v>
      </c>
      <c r="B198" t="str">
        <v xml:space="preserve">Zakaullah </v>
      </c>
      <c r="C198" t="str">
        <v>Kamal Kapri</v>
      </c>
      <c r="D198">
        <v>4410804597167</v>
      </c>
      <c r="E198" t="str">
        <v>Kamal Kapri</v>
      </c>
      <c r="F198" t="str">
        <v>Mir Allah Bachayo</v>
      </c>
      <c r="G198" t="str">
        <v>Poultry Farm material</v>
      </c>
      <c r="H198">
        <v>35000</v>
      </c>
    </row>
    <row r="199">
      <c r="A199">
        <v>198</v>
      </c>
      <c r="B199" t="str">
        <v>Zareena</v>
      </c>
      <c r="C199" t="str">
        <v>Imam Din</v>
      </c>
      <c r="D199">
        <v>4110120856516</v>
      </c>
      <c r="E199" t="str">
        <v>Lakhano Mugheri</v>
      </c>
      <c r="F199" t="str">
        <v xml:space="preserve">Bakhur </v>
      </c>
      <c r="G199" t="str">
        <v>Moti work Handy craft</v>
      </c>
      <c r="H199">
        <v>35000</v>
      </c>
    </row>
    <row r="200">
      <c r="A200">
        <v>199</v>
      </c>
      <c r="B200" t="str">
        <v>Zubaida</v>
      </c>
      <c r="C200" t="str">
        <v xml:space="preserve">Sher Muhmmad </v>
      </c>
      <c r="D200">
        <v>4410805976454</v>
      </c>
      <c r="E200" t="str">
        <v>khosa Paro</v>
      </c>
      <c r="F200" t="str">
        <v>Mir Allah Bachayo</v>
      </c>
      <c r="G200" t="str">
        <v>Handi Craft: Applique Work</v>
      </c>
      <c r="H200">
        <v>35000</v>
      </c>
    </row>
    <row r="201">
      <c r="A201">
        <v>200</v>
      </c>
      <c r="B201" t="str">
        <v>Zulfiquar Ali</v>
      </c>
      <c r="C201" t="str">
        <v>Sawan</v>
      </c>
      <c r="D201">
        <v>4410108858943</v>
      </c>
      <c r="E201" t="str">
        <v>Roshanabad</v>
      </c>
      <c r="F201" t="str">
        <v>Roshanabad</v>
      </c>
      <c r="G201" t="str">
        <v>FMCG: Grocery shop</v>
      </c>
      <c r="H201">
        <v>35000</v>
      </c>
    </row>
  </sheetData>
  <ignoredErrors>
    <ignoredError numberStoredAsText="1" sqref="A1:V2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</row>
  </sheetData>
  <autoFilter ref="A1:O202"/>
  <pageMargins left="0.7" right="0.7" top="0.75" bottom="0.75" header="0.3" footer="0.3"/>
  <ignoredErrors>
    <ignoredError numberStoredAsText="1" sqref="A1:O2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  <c r="I3">
        <v>3000</v>
      </c>
      <c r="J3" t="str">
        <v>0737</v>
      </c>
      <c r="K3">
        <v>46150</v>
      </c>
      <c r="L3" t="str">
        <v>0304692</v>
      </c>
      <c r="M3">
        <v>46150</v>
      </c>
      <c r="N3">
        <v>25000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  <c r="I4">
        <v>13000</v>
      </c>
      <c r="J4" t="str">
        <v>0418</v>
      </c>
      <c r="K4">
        <v>46163</v>
      </c>
      <c r="L4" t="str">
        <v>1712630</v>
      </c>
      <c r="M4">
        <v>46163</v>
      </c>
      <c r="N4">
        <v>39340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  <c r="I9">
        <v>9000</v>
      </c>
      <c r="J9" t="str">
        <v>0707</v>
      </c>
      <c r="K9">
        <v>46146</v>
      </c>
      <c r="L9" t="str">
        <v>0304716</v>
      </c>
      <c r="M9">
        <v>46146</v>
      </c>
      <c r="N9">
        <v>33220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  <c r="I10">
        <v>3000</v>
      </c>
      <c r="J10" t="str">
        <v>0757</v>
      </c>
      <c r="K10">
        <v>46154</v>
      </c>
      <c r="L10" t="str">
        <v>1712610</v>
      </c>
      <c r="M10">
        <v>46154</v>
      </c>
      <c r="N10">
        <v>21500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  <c r="I11">
        <v>6000</v>
      </c>
      <c r="J11" t="str">
        <v>0714</v>
      </c>
      <c r="K11">
        <v>46147</v>
      </c>
      <c r="L11" t="str">
        <v>0304725</v>
      </c>
      <c r="M11">
        <v>46148</v>
      </c>
      <c r="N11">
        <v>12000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  <c r="I16">
        <v>10000</v>
      </c>
      <c r="J16" t="str">
        <v>1395</v>
      </c>
      <c r="K16">
        <v>46146</v>
      </c>
      <c r="L16" t="str">
        <v>0304724</v>
      </c>
      <c r="M16">
        <v>46147</v>
      </c>
      <c r="N16">
        <v>43380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  <c r="I17">
        <v>3000</v>
      </c>
      <c r="J17" t="str">
        <v>1399</v>
      </c>
      <c r="K17">
        <v>46153</v>
      </c>
      <c r="L17" t="str">
        <v>1712605</v>
      </c>
      <c r="M17">
        <v>46153</v>
      </c>
      <c r="N17">
        <v>103000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  <c r="I18">
        <v>3000</v>
      </c>
      <c r="J18" t="str">
        <v>0741</v>
      </c>
      <c r="K18">
        <v>46151</v>
      </c>
      <c r="L18" t="str">
        <v>0304695</v>
      </c>
      <c r="M18">
        <v>46153</v>
      </c>
      <c r="N18">
        <v>9000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  <c r="I21">
        <v>2100</v>
      </c>
      <c r="J21" t="str">
        <v>0708</v>
      </c>
      <c r="K21">
        <v>46146</v>
      </c>
      <c r="L21" t="str">
        <v>0304716</v>
      </c>
      <c r="M21">
        <v>46146</v>
      </c>
      <c r="N21">
        <v>33220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  <c r="I22">
        <v>3000</v>
      </c>
      <c r="J22" t="str">
        <v>0704</v>
      </c>
      <c r="K22">
        <v>46142</v>
      </c>
      <c r="L22" t="str">
        <v>0304718</v>
      </c>
      <c r="M22">
        <v>46146</v>
      </c>
      <c r="N22">
        <v>9000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  <c r="I25">
        <v>4080</v>
      </c>
      <c r="J25" t="str">
        <v>0705</v>
      </c>
      <c r="K25">
        <v>46146</v>
      </c>
      <c r="L25" t="str">
        <v>0304716</v>
      </c>
      <c r="M25">
        <v>46146</v>
      </c>
      <c r="N25">
        <v>33220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  <c r="I28">
        <v>3000</v>
      </c>
      <c r="J28" t="str">
        <v>1397</v>
      </c>
      <c r="K28">
        <v>46153</v>
      </c>
      <c r="L28" t="str">
        <v>1712605</v>
      </c>
      <c r="M28">
        <v>46153</v>
      </c>
      <c r="N28">
        <v>103000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  <c r="I29">
        <v>12200</v>
      </c>
      <c r="J29" t="str">
        <v>0766</v>
      </c>
      <c r="K29">
        <v>46161</v>
      </c>
      <c r="L29" t="str">
        <v>1712697</v>
      </c>
      <c r="M29">
        <v>46162</v>
      </c>
      <c r="N29">
        <v>14300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  <c r="I30">
        <v>3000</v>
      </c>
      <c r="J30" t="str">
        <v>0729</v>
      </c>
      <c r="K30">
        <v>46148</v>
      </c>
      <c r="L30" t="str">
        <v>0304683</v>
      </c>
      <c r="M30">
        <v>46148</v>
      </c>
      <c r="N30">
        <v>51800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  <c r="I31">
        <v>3000</v>
      </c>
      <c r="J31" t="str">
        <v>1400</v>
      </c>
      <c r="K31">
        <v>46153</v>
      </c>
      <c r="L31" t="str">
        <v>1712605</v>
      </c>
      <c r="M31">
        <v>46153</v>
      </c>
      <c r="N31">
        <v>103000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  <c r="I32">
        <v>3000</v>
      </c>
      <c r="J32" t="str">
        <v>0755</v>
      </c>
      <c r="K32">
        <v>46153</v>
      </c>
      <c r="L32" t="str">
        <v>1712605</v>
      </c>
      <c r="M32">
        <v>46153</v>
      </c>
      <c r="N32">
        <v>103000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  <c r="I35">
        <v>10000</v>
      </c>
      <c r="J35" t="str">
        <v>0711</v>
      </c>
      <c r="K35">
        <v>46146</v>
      </c>
      <c r="L35" t="str">
        <v>0304716</v>
      </c>
      <c r="M35">
        <v>46146</v>
      </c>
      <c r="N35">
        <v>33220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  <c r="I40">
        <v>2200</v>
      </c>
      <c r="J40" t="str">
        <v>0725</v>
      </c>
      <c r="K40">
        <v>46148</v>
      </c>
      <c r="L40" t="str">
        <v>0304683</v>
      </c>
      <c r="M40">
        <v>46148</v>
      </c>
      <c r="N40">
        <v>51800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  <c r="I42">
        <v>5000</v>
      </c>
      <c r="J42" t="str">
        <v>0733</v>
      </c>
      <c r="K42">
        <v>46150</v>
      </c>
      <c r="L42" t="str">
        <v>0304692</v>
      </c>
      <c r="M42">
        <v>46150</v>
      </c>
      <c r="N42">
        <v>25000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  <c r="I43">
        <v>3000</v>
      </c>
      <c r="J43" t="str">
        <v>0740</v>
      </c>
      <c r="K43">
        <v>46151</v>
      </c>
      <c r="L43" t="str">
        <v>0304695</v>
      </c>
      <c r="M43">
        <v>46153</v>
      </c>
      <c r="N43">
        <v>9000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  <c r="I45">
        <v>2200</v>
      </c>
      <c r="J45" t="str">
        <v>0724</v>
      </c>
      <c r="K45">
        <v>46148</v>
      </c>
      <c r="L45" t="str">
        <v>0304683</v>
      </c>
      <c r="M45">
        <v>46148</v>
      </c>
      <c r="N45">
        <v>51800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  <c r="I47">
        <v>5000</v>
      </c>
      <c r="J47" t="str">
        <v>0403</v>
      </c>
      <c r="K47">
        <v>46153</v>
      </c>
      <c r="L47" t="str">
        <v>1712605</v>
      </c>
      <c r="M47">
        <v>46153</v>
      </c>
      <c r="N47">
        <v>103000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  <c r="I50">
        <v>6000</v>
      </c>
      <c r="J50" t="str">
        <v>0752</v>
      </c>
      <c r="K50">
        <v>46153</v>
      </c>
      <c r="L50" t="str">
        <v>1712605</v>
      </c>
      <c r="M50">
        <v>46153</v>
      </c>
      <c r="N50">
        <v>103000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  <c r="I53">
        <v>3000</v>
      </c>
      <c r="J53" t="str">
        <v>0758</v>
      </c>
      <c r="K53">
        <v>46154</v>
      </c>
      <c r="L53" t="str">
        <v>1712610</v>
      </c>
      <c r="M53">
        <v>46154</v>
      </c>
      <c r="N53">
        <v>21500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  <c r="I54">
        <v>3500</v>
      </c>
      <c r="J54" t="str">
        <v>0756</v>
      </c>
      <c r="K54">
        <v>46154</v>
      </c>
      <c r="L54" t="str">
        <v>1712610</v>
      </c>
      <c r="M54">
        <v>46154</v>
      </c>
      <c r="N54">
        <v>21500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  <c r="I57">
        <v>4080</v>
      </c>
      <c r="J57" t="str">
        <v>0414</v>
      </c>
      <c r="K57">
        <v>46163</v>
      </c>
      <c r="L57" t="str">
        <v>1712630</v>
      </c>
      <c r="M57">
        <v>46163</v>
      </c>
      <c r="N57">
        <v>39340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  <c r="I60">
        <v>3000</v>
      </c>
      <c r="J60" t="str">
        <v>0765</v>
      </c>
      <c r="K60">
        <v>46161</v>
      </c>
      <c r="L60" t="str">
        <v>1712624</v>
      </c>
      <c r="M60">
        <v>46161</v>
      </c>
      <c r="N60">
        <v>6000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  <c r="I63">
        <v>2050</v>
      </c>
      <c r="J63" t="str">
        <v>0731</v>
      </c>
      <c r="K63">
        <v>46149</v>
      </c>
      <c r="L63" t="str">
        <v>0304690</v>
      </c>
      <c r="M63">
        <v>46150</v>
      </c>
      <c r="N63">
        <v>2050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  <c r="I64">
        <v>2200</v>
      </c>
      <c r="J64" t="str">
        <v>0726</v>
      </c>
      <c r="K64">
        <v>46148</v>
      </c>
      <c r="L64" t="str">
        <v>0304683</v>
      </c>
      <c r="M64">
        <v>46148</v>
      </c>
      <c r="N64">
        <v>51800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  <c r="I66">
        <v>4080</v>
      </c>
      <c r="J66" t="str">
        <v>0413</v>
      </c>
      <c r="K66">
        <v>46163</v>
      </c>
      <c r="L66" t="str">
        <v>1712630</v>
      </c>
      <c r="M66">
        <v>46163</v>
      </c>
      <c r="N66">
        <v>39340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  <c r="I67">
        <v>9000</v>
      </c>
      <c r="J67" t="str">
        <v>0742</v>
      </c>
      <c r="K67">
        <v>46153</v>
      </c>
      <c r="L67" t="str">
        <v>1712605</v>
      </c>
      <c r="M67">
        <v>46153</v>
      </c>
      <c r="N67">
        <v>103000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  <c r="I68">
        <v>2200</v>
      </c>
      <c r="J68" t="str">
        <v>0727</v>
      </c>
      <c r="K68">
        <v>46148</v>
      </c>
      <c r="L68" t="str">
        <v>0304683</v>
      </c>
      <c r="M68">
        <v>46148</v>
      </c>
      <c r="N68">
        <v>51800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  <c r="I71">
        <v>3000</v>
      </c>
      <c r="J71" t="str">
        <v>0709</v>
      </c>
      <c r="K71">
        <v>46146</v>
      </c>
      <c r="L71" t="str">
        <v>0304716</v>
      </c>
      <c r="M71">
        <v>46146</v>
      </c>
      <c r="N71">
        <v>33220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  <c r="I73">
        <v>6000</v>
      </c>
      <c r="J73" t="str">
        <v>0712</v>
      </c>
      <c r="K73">
        <v>46146</v>
      </c>
      <c r="L73" t="str">
        <v>0304724</v>
      </c>
      <c r="M73">
        <v>46147</v>
      </c>
      <c r="N73">
        <v>43380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  <c r="I79">
        <v>6000</v>
      </c>
      <c r="J79" t="str">
        <v>0744</v>
      </c>
      <c r="K79">
        <v>46153</v>
      </c>
      <c r="L79" t="str">
        <v>1712605</v>
      </c>
      <c r="M79">
        <v>46153</v>
      </c>
      <c r="N79">
        <v>103000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  <c r="I85">
        <v>3000</v>
      </c>
      <c r="J85" t="str">
        <v>0764</v>
      </c>
      <c r="K85">
        <v>46161</v>
      </c>
      <c r="L85" t="str">
        <v>1712624</v>
      </c>
      <c r="M85">
        <v>46161</v>
      </c>
      <c r="N85">
        <v>6000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  <c r="I86">
        <v>3000</v>
      </c>
      <c r="J86" t="str">
        <v>0710</v>
      </c>
      <c r="K86">
        <v>46146</v>
      </c>
      <c r="L86" t="str">
        <v>0304716</v>
      </c>
      <c r="M86">
        <v>46146</v>
      </c>
      <c r="N86">
        <v>33220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  <c r="I87">
        <v>9000</v>
      </c>
      <c r="J87" t="str">
        <v>0417</v>
      </c>
      <c r="K87">
        <v>46163</v>
      </c>
      <c r="L87" t="str">
        <v>1712630</v>
      </c>
      <c r="M87">
        <v>46163</v>
      </c>
      <c r="N87">
        <v>39340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  <c r="I88">
        <v>6000</v>
      </c>
      <c r="J88" t="str">
        <v>0402</v>
      </c>
      <c r="K88">
        <v>46153</v>
      </c>
      <c r="L88" t="str">
        <v>1712605</v>
      </c>
      <c r="M88">
        <v>46153</v>
      </c>
      <c r="N88">
        <v>103000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  <c r="I89">
        <v>3000</v>
      </c>
      <c r="J89" t="str">
        <v>1398</v>
      </c>
      <c r="K89">
        <v>46153</v>
      </c>
      <c r="L89" t="str">
        <v>1712605</v>
      </c>
      <c r="M89">
        <v>46153</v>
      </c>
      <c r="N89">
        <v>103000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  <c r="I91">
        <v>3000</v>
      </c>
      <c r="J91" t="str">
        <v>0728</v>
      </c>
      <c r="K91">
        <v>46148</v>
      </c>
      <c r="L91" t="str">
        <v>0304683</v>
      </c>
      <c r="M91">
        <v>46148</v>
      </c>
      <c r="N91">
        <v>51800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  <c r="I94">
        <v>3000</v>
      </c>
      <c r="J94" t="str">
        <v>0722</v>
      </c>
      <c r="K94">
        <v>46148</v>
      </c>
      <c r="L94" t="str">
        <v>0304683</v>
      </c>
      <c r="M94">
        <v>46148</v>
      </c>
      <c r="N94">
        <v>51800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  <c r="I96">
        <v>9000</v>
      </c>
      <c r="J96" t="str">
        <v>1393</v>
      </c>
      <c r="K96">
        <v>46146</v>
      </c>
      <c r="L96" t="str">
        <v>0304724</v>
      </c>
      <c r="M96">
        <v>46147</v>
      </c>
      <c r="N96">
        <v>43380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  <c r="I100">
        <v>6000</v>
      </c>
      <c r="J100" t="str">
        <v>0404</v>
      </c>
      <c r="K100">
        <v>46153</v>
      </c>
      <c r="L100" t="str">
        <v>1712605</v>
      </c>
      <c r="M100">
        <v>46153</v>
      </c>
      <c r="N100">
        <v>103000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  <c r="I102">
        <v>3000</v>
      </c>
      <c r="J102" t="str">
        <v>0743</v>
      </c>
      <c r="K102">
        <v>46153</v>
      </c>
      <c r="L102" t="str">
        <v>1712605</v>
      </c>
      <c r="M102">
        <v>46153</v>
      </c>
      <c r="N102">
        <v>103000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  <c r="I105">
        <v>6500</v>
      </c>
      <c r="J105" t="str">
        <v>0718</v>
      </c>
      <c r="K105">
        <v>46148</v>
      </c>
      <c r="L105" t="str">
        <v>0304683</v>
      </c>
      <c r="M105">
        <v>46148</v>
      </c>
      <c r="N105">
        <v>51800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  <c r="I106">
        <v>3000</v>
      </c>
      <c r="J106" t="str">
        <v>0732</v>
      </c>
      <c r="K106">
        <v>46150</v>
      </c>
      <c r="L106" t="str">
        <v>0304692</v>
      </c>
      <c r="M106">
        <v>46150</v>
      </c>
      <c r="N106">
        <v>25000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  <c r="I110">
        <v>6000</v>
      </c>
      <c r="J110" t="str">
        <v>0407</v>
      </c>
      <c r="K110">
        <v>46156</v>
      </c>
      <c r="L110" t="str">
        <v>1712617</v>
      </c>
      <c r="M110">
        <v>46157</v>
      </c>
      <c r="N110">
        <v>15000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  <c r="I112">
        <v>3000</v>
      </c>
      <c r="J112" t="str">
        <v>0736</v>
      </c>
      <c r="K112">
        <v>46150</v>
      </c>
      <c r="L112" t="str">
        <v>0304692</v>
      </c>
      <c r="M112">
        <v>46150</v>
      </c>
      <c r="N112">
        <v>25000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  <c r="I118">
        <v>5000</v>
      </c>
      <c r="J118" t="str">
        <v>0754</v>
      </c>
      <c r="K118">
        <v>46153</v>
      </c>
      <c r="L118" t="str">
        <v>1712605</v>
      </c>
      <c r="M118">
        <v>46153</v>
      </c>
      <c r="N118">
        <v>103000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  <c r="I119">
        <v>3000</v>
      </c>
      <c r="J119" t="str">
        <v>0702</v>
      </c>
      <c r="K119">
        <v>46142</v>
      </c>
      <c r="L119" t="str">
        <v>0304718</v>
      </c>
      <c r="M119">
        <v>46146</v>
      </c>
      <c r="N119">
        <v>9000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  <c r="I121">
        <v>2040</v>
      </c>
      <c r="J121" t="str">
        <v>0415</v>
      </c>
      <c r="K121">
        <v>46163</v>
      </c>
      <c r="L121" t="str">
        <v>1712630</v>
      </c>
      <c r="M121">
        <v>46163</v>
      </c>
      <c r="N121">
        <v>39340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  <c r="I124">
        <v>10000</v>
      </c>
      <c r="J124" t="str">
        <v>0408</v>
      </c>
      <c r="K124">
        <v>46157</v>
      </c>
      <c r="L124" t="str">
        <v>1712619</v>
      </c>
      <c r="M124">
        <v>46160</v>
      </c>
      <c r="N124">
        <v>10000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  <c r="I126">
        <v>3000</v>
      </c>
      <c r="J126" t="str">
        <v>0730</v>
      </c>
      <c r="K126">
        <v>46148</v>
      </c>
      <c r="L126" t="str">
        <v>0304683</v>
      </c>
      <c r="M126">
        <v>46148</v>
      </c>
      <c r="N126">
        <v>51800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  <c r="I127">
        <v>3000</v>
      </c>
      <c r="J127" t="str">
        <v>0763</v>
      </c>
      <c r="K127">
        <v>46160</v>
      </c>
      <c r="L127" t="str">
        <v>1712621</v>
      </c>
      <c r="M127">
        <v>46160</v>
      </c>
      <c r="N127">
        <v>9000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  <c r="I128">
        <v>3000</v>
      </c>
      <c r="J128" t="str">
        <v>0405</v>
      </c>
      <c r="K128">
        <v>46154</v>
      </c>
      <c r="L128" t="str">
        <v>1712610</v>
      </c>
      <c r="M128">
        <v>46154</v>
      </c>
      <c r="N128">
        <v>21500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  <c r="I132">
        <v>2040</v>
      </c>
      <c r="J132" t="str">
        <v>0416</v>
      </c>
      <c r="K132">
        <v>46163</v>
      </c>
      <c r="L132" t="str">
        <v>1712630</v>
      </c>
      <c r="M132">
        <v>46163</v>
      </c>
      <c r="N132">
        <v>39340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  <c r="I133">
        <v>3000</v>
      </c>
      <c r="J133" t="str">
        <v>0739</v>
      </c>
      <c r="K133">
        <v>46151</v>
      </c>
      <c r="L133" t="str">
        <v>0304695</v>
      </c>
      <c r="M133">
        <v>46153</v>
      </c>
      <c r="N133">
        <v>9000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  <c r="I134">
        <v>6000</v>
      </c>
      <c r="J134" t="str">
        <v>0759</v>
      </c>
      <c r="K134">
        <v>46154</v>
      </c>
      <c r="L134" t="str">
        <v>1712610</v>
      </c>
      <c r="M134">
        <v>46154</v>
      </c>
      <c r="N134">
        <v>21500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2100</v>
      </c>
      <c r="J136" t="str">
        <v>0412</v>
      </c>
      <c r="K136">
        <v>46163</v>
      </c>
      <c r="L136" t="str">
        <v>1712630</v>
      </c>
      <c r="M136">
        <v>46163</v>
      </c>
      <c r="N136">
        <v>39340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  <c r="I139">
        <v>3500</v>
      </c>
      <c r="J139" t="str">
        <v>0717</v>
      </c>
      <c r="K139">
        <v>46148</v>
      </c>
      <c r="L139" t="str">
        <v>0304683</v>
      </c>
      <c r="M139">
        <v>46148</v>
      </c>
      <c r="N139">
        <v>51800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  <c r="I140">
        <v>3000</v>
      </c>
      <c r="J140" t="str">
        <v>0749</v>
      </c>
      <c r="K140">
        <v>46153</v>
      </c>
      <c r="L140" t="str">
        <v>1712605</v>
      </c>
      <c r="M140">
        <v>46153</v>
      </c>
      <c r="N140">
        <v>103000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  <c r="I146">
        <v>6000</v>
      </c>
      <c r="J146" t="str">
        <v>0715</v>
      </c>
      <c r="K146">
        <v>46147</v>
      </c>
      <c r="L146" t="str">
        <v>0304725</v>
      </c>
      <c r="M146">
        <v>46148</v>
      </c>
      <c r="N146">
        <v>12000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  <c r="I151">
        <v>9000</v>
      </c>
      <c r="J151" t="str">
        <v>0406</v>
      </c>
      <c r="K151">
        <v>46156</v>
      </c>
      <c r="L151" t="str">
        <v>1712617</v>
      </c>
      <c r="M151">
        <v>46157</v>
      </c>
      <c r="N151">
        <v>15000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  <c r="I153">
        <v>4080</v>
      </c>
      <c r="J153" t="str">
        <v>0713</v>
      </c>
      <c r="K153">
        <v>46147</v>
      </c>
      <c r="L153" t="str">
        <v>0304723</v>
      </c>
      <c r="M153">
        <v>46147</v>
      </c>
      <c r="N153">
        <v>4080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  <c r="I163">
        <v>2040</v>
      </c>
      <c r="J163" t="str">
        <v>0706</v>
      </c>
      <c r="K163">
        <v>46146</v>
      </c>
      <c r="L163" t="str">
        <v>0304716</v>
      </c>
      <c r="M163">
        <v>46146</v>
      </c>
      <c r="N163">
        <v>33220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  <c r="I170">
        <v>3000</v>
      </c>
      <c r="J170" t="str">
        <v>0751</v>
      </c>
      <c r="K170">
        <v>46153</v>
      </c>
      <c r="L170" t="str">
        <v>1712605</v>
      </c>
      <c r="M170">
        <v>46153</v>
      </c>
      <c r="N170">
        <v>103000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  <c r="I171">
        <v>3000</v>
      </c>
      <c r="J171" t="str">
        <v>0721</v>
      </c>
      <c r="K171">
        <v>46148</v>
      </c>
      <c r="L171" t="str">
        <v>0304683</v>
      </c>
      <c r="M171">
        <v>46148</v>
      </c>
      <c r="N171">
        <v>51800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  <c r="I172">
        <v>5000</v>
      </c>
      <c r="J172" t="str">
        <v>0738</v>
      </c>
      <c r="K172">
        <v>46150</v>
      </c>
      <c r="L172" t="str">
        <v>0304692</v>
      </c>
      <c r="M172">
        <v>46150</v>
      </c>
      <c r="N172">
        <v>25000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  <c r="I173">
        <v>12000</v>
      </c>
      <c r="J173" t="str">
        <v>0753</v>
      </c>
      <c r="K173">
        <v>46153</v>
      </c>
      <c r="L173" t="str">
        <v>1712605</v>
      </c>
      <c r="M173">
        <v>46153</v>
      </c>
      <c r="N173">
        <v>103000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  <c r="I175">
        <v>3000</v>
      </c>
      <c r="J175" t="str">
        <v>0750</v>
      </c>
      <c r="K175">
        <v>46153</v>
      </c>
      <c r="L175" t="str">
        <v>1712605</v>
      </c>
      <c r="M175">
        <v>46153</v>
      </c>
      <c r="N175">
        <v>103000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  <c r="I177">
        <v>5000</v>
      </c>
      <c r="J177" t="str">
        <v>1396</v>
      </c>
      <c r="K177">
        <v>46153</v>
      </c>
      <c r="L177" t="str">
        <v>1712605</v>
      </c>
      <c r="M177">
        <v>46153</v>
      </c>
      <c r="N177">
        <v>103000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  <c r="I179">
        <v>4000</v>
      </c>
      <c r="J179" t="str">
        <v>0401</v>
      </c>
      <c r="K179">
        <v>46153</v>
      </c>
      <c r="L179" t="str">
        <v>1712605</v>
      </c>
      <c r="M179">
        <v>46153</v>
      </c>
      <c r="N179">
        <v>103000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  <c r="I180">
        <v>3000</v>
      </c>
      <c r="J180" t="str">
        <v>0735</v>
      </c>
      <c r="K180">
        <v>46150</v>
      </c>
      <c r="L180" t="str">
        <v>0304692</v>
      </c>
      <c r="M180">
        <v>46150</v>
      </c>
      <c r="N180">
        <v>25000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  <c r="I182">
        <v>18380</v>
      </c>
      <c r="J182" t="str">
        <v>1394</v>
      </c>
      <c r="K182">
        <v>46146</v>
      </c>
      <c r="L182" t="str">
        <v>0304724</v>
      </c>
      <c r="M182">
        <v>46147</v>
      </c>
      <c r="N182">
        <v>43380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  <c r="I183">
        <v>2100</v>
      </c>
      <c r="J183" t="str">
        <v>0767</v>
      </c>
      <c r="K183">
        <v>46161</v>
      </c>
      <c r="L183" t="str">
        <v>1712697</v>
      </c>
      <c r="M183">
        <v>46162</v>
      </c>
      <c r="N183">
        <v>14300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  <c r="I188">
        <v>3000</v>
      </c>
      <c r="J188" t="str">
        <v>0720</v>
      </c>
      <c r="K188">
        <v>46148</v>
      </c>
      <c r="L188" t="str">
        <v>0304683</v>
      </c>
      <c r="M188">
        <v>46148</v>
      </c>
      <c r="N188">
        <v>51800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  <c r="I189">
        <v>3000</v>
      </c>
      <c r="J189" t="str">
        <v>0723</v>
      </c>
      <c r="K189">
        <v>46148</v>
      </c>
      <c r="L189" t="str">
        <v>0304683</v>
      </c>
      <c r="M189">
        <v>46148</v>
      </c>
      <c r="N189">
        <v>51800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  <c r="I190">
        <v>9000</v>
      </c>
      <c r="J190" t="str">
        <v>0716</v>
      </c>
      <c r="K190">
        <v>46148</v>
      </c>
      <c r="L190" t="str">
        <v>0304683</v>
      </c>
      <c r="M190">
        <v>46148</v>
      </c>
      <c r="N190">
        <v>51800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  <c r="I196">
        <v>3000</v>
      </c>
      <c r="J196" t="str">
        <v>0734</v>
      </c>
      <c r="K196">
        <v>46150</v>
      </c>
      <c r="L196" t="str">
        <v>0304692</v>
      </c>
      <c r="M196">
        <v>46150</v>
      </c>
      <c r="N196">
        <v>25000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  <c r="I197">
        <v>3000</v>
      </c>
      <c r="J197" t="str">
        <v>0719</v>
      </c>
      <c r="K197">
        <v>46148</v>
      </c>
      <c r="L197" t="str">
        <v>0304683</v>
      </c>
      <c r="M197">
        <v>46148</v>
      </c>
      <c r="N197">
        <v>51800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  <c r="I200">
        <v>3000</v>
      </c>
      <c r="J200" t="str">
        <v>0703</v>
      </c>
      <c r="K200">
        <v>46142</v>
      </c>
      <c r="L200" t="str">
        <v>0304718</v>
      </c>
      <c r="M200">
        <v>46146</v>
      </c>
      <c r="N200">
        <v>9000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</row>
  </sheetData>
  <autoFilter ref="A1:O202"/>
  <pageMargins left="0.7" right="0.7" top="0.75" bottom="0.75" header="0.3" footer="0.3"/>
  <ignoredErrors>
    <ignoredError numberStoredAsText="1" sqref="A1:O20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  <c r="I2">
        <v>6000</v>
      </c>
      <c r="J2" t="str">
        <v>0281</v>
      </c>
      <c r="K2">
        <v>46135</v>
      </c>
      <c r="L2" t="str">
        <v>0304248</v>
      </c>
      <c r="M2">
        <v>46135</v>
      </c>
      <c r="N2">
        <v>34000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  <c r="I3">
        <v>3000</v>
      </c>
      <c r="J3" t="str">
        <v>0289</v>
      </c>
      <c r="K3">
        <v>46135</v>
      </c>
      <c r="L3" t="str">
        <v>0304248</v>
      </c>
      <c r="M3">
        <v>46135</v>
      </c>
      <c r="N3">
        <v>34000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  <c r="I6">
        <v>3000</v>
      </c>
      <c r="J6" t="str">
        <v>0266</v>
      </c>
      <c r="K6">
        <v>46122</v>
      </c>
      <c r="L6" t="str">
        <v>0304225</v>
      </c>
      <c r="M6">
        <v>46122</v>
      </c>
      <c r="N6">
        <v>18150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  <c r="I7">
        <v>3000</v>
      </c>
      <c r="J7" t="str">
        <v>0291</v>
      </c>
      <c r="K7">
        <v>46136</v>
      </c>
      <c r="L7" t="str">
        <v>0304399</v>
      </c>
      <c r="M7">
        <v>46136</v>
      </c>
      <c r="N7">
        <v>6000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  <c r="I10">
        <v>3000</v>
      </c>
      <c r="J10" t="str">
        <v>0271</v>
      </c>
      <c r="K10">
        <v>46125</v>
      </c>
      <c r="L10" t="str">
        <v>0304229</v>
      </c>
      <c r="M10">
        <v>46126</v>
      </c>
      <c r="N10">
        <v>6000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  <c r="I15">
        <v>6000</v>
      </c>
      <c r="J15" t="str">
        <v>0276</v>
      </c>
      <c r="K15">
        <v>46127</v>
      </c>
      <c r="L15" t="str">
        <v>0304233</v>
      </c>
      <c r="M15">
        <v>46127</v>
      </c>
      <c r="N15">
        <v>15000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  <c r="I21">
        <v>2100</v>
      </c>
      <c r="J21" t="str">
        <v>2924</v>
      </c>
      <c r="K21">
        <v>46116</v>
      </c>
      <c r="L21" t="str">
        <v>0304211</v>
      </c>
      <c r="M21">
        <v>46118</v>
      </c>
      <c r="N21">
        <v>8100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  <c r="I23">
        <v>5000</v>
      </c>
      <c r="J23" t="str">
        <v>0294</v>
      </c>
      <c r="K23">
        <v>46139</v>
      </c>
      <c r="L23" t="str">
        <v>0304703</v>
      </c>
      <c r="M23">
        <v>46139</v>
      </c>
      <c r="N23">
        <v>10000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  <c r="I24">
        <v>6000</v>
      </c>
      <c r="J24" t="str">
        <v>0280</v>
      </c>
      <c r="K24">
        <v>46134</v>
      </c>
      <c r="L24" t="str">
        <v>0304244</v>
      </c>
      <c r="M24">
        <v>46134</v>
      </c>
      <c r="N24">
        <v>10100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  <c r="I31">
        <v>3000</v>
      </c>
      <c r="J31" t="str">
        <v>1378</v>
      </c>
      <c r="K31">
        <v>46127</v>
      </c>
      <c r="L31" t="str">
        <v>0304233</v>
      </c>
      <c r="M31">
        <v>46127</v>
      </c>
      <c r="N31">
        <v>15000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  <c r="I32">
        <v>3000</v>
      </c>
      <c r="J32" t="str">
        <v>0273</v>
      </c>
      <c r="K32">
        <v>46126</v>
      </c>
      <c r="L32" t="str">
        <v>0304230</v>
      </c>
      <c r="M32">
        <v>46126</v>
      </c>
      <c r="N32">
        <v>13120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  <c r="I33">
        <v>3000</v>
      </c>
      <c r="J33" t="str">
        <v>0258</v>
      </c>
      <c r="K33">
        <v>46118</v>
      </c>
      <c r="L33" t="str">
        <v>0304213</v>
      </c>
      <c r="M33">
        <v>46118</v>
      </c>
      <c r="N33">
        <v>70080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  <c r="I38">
        <v>5000</v>
      </c>
      <c r="J38" t="str">
        <v>1383</v>
      </c>
      <c r="K38">
        <v>46140</v>
      </c>
      <c r="L38" t="str">
        <v>0304709</v>
      </c>
      <c r="M38">
        <v>46140</v>
      </c>
      <c r="N38">
        <v>13500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  <c r="I40">
        <v>2200</v>
      </c>
      <c r="J40" t="str">
        <v>0243</v>
      </c>
      <c r="K40">
        <v>46118</v>
      </c>
      <c r="L40" t="str">
        <v>0304213</v>
      </c>
      <c r="M40">
        <v>46118</v>
      </c>
      <c r="N40">
        <v>70080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  <c r="I45">
        <v>2200</v>
      </c>
      <c r="J45" t="str">
        <v>0244</v>
      </c>
      <c r="K45">
        <v>46118</v>
      </c>
      <c r="L45" t="str">
        <v>0304213</v>
      </c>
      <c r="M45">
        <v>46118</v>
      </c>
      <c r="N45">
        <v>70080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  <c r="I49">
        <v>4100</v>
      </c>
      <c r="J49" t="str">
        <v>0268</v>
      </c>
      <c r="K49">
        <v>46122</v>
      </c>
      <c r="L49" t="str">
        <v>0304225</v>
      </c>
      <c r="M49">
        <v>46122</v>
      </c>
      <c r="N49">
        <v>18150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  <c r="I53">
        <v>3000</v>
      </c>
      <c r="J53" t="str">
        <v>0265</v>
      </c>
      <c r="K53">
        <v>46120</v>
      </c>
      <c r="L53" t="str">
        <v>0304217</v>
      </c>
      <c r="M53">
        <v>46120</v>
      </c>
      <c r="N53">
        <v>20060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  <c r="I55">
        <v>3000</v>
      </c>
      <c r="J55" t="str">
        <v>0238</v>
      </c>
      <c r="K55">
        <v>46113</v>
      </c>
      <c r="L55" t="str">
        <v>0304206</v>
      </c>
      <c r="M55">
        <v>46114</v>
      </c>
      <c r="N55">
        <v>3000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  <c r="I59">
        <v>3000</v>
      </c>
      <c r="J59" t="str">
        <v>2922</v>
      </c>
      <c r="K59">
        <v>46115</v>
      </c>
      <c r="L59" t="str">
        <v>0304209</v>
      </c>
      <c r="M59">
        <v>46118</v>
      </c>
      <c r="N59">
        <v>9000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  <c r="I60">
        <v>6000</v>
      </c>
      <c r="J60" t="str">
        <v>0285</v>
      </c>
      <c r="K60">
        <v>46135</v>
      </c>
      <c r="L60" t="str">
        <v>0304248</v>
      </c>
      <c r="M60">
        <v>46135</v>
      </c>
      <c r="N60">
        <v>34000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  <c r="I62">
        <v>11000</v>
      </c>
      <c r="J62" t="str">
        <v>1377</v>
      </c>
      <c r="K62">
        <v>46119</v>
      </c>
      <c r="L62" t="str">
        <v>0304215</v>
      </c>
      <c r="M62">
        <v>46119</v>
      </c>
      <c r="N62">
        <v>30360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  <c r="I63">
        <v>2050</v>
      </c>
      <c r="J63" t="str">
        <v>0267</v>
      </c>
      <c r="K63">
        <v>46122</v>
      </c>
      <c r="L63" t="str">
        <v>0304225</v>
      </c>
      <c r="M63">
        <v>46122</v>
      </c>
      <c r="N63">
        <v>18150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  <c r="I64">
        <v>2200</v>
      </c>
      <c r="J64" t="str">
        <v>0246</v>
      </c>
      <c r="K64">
        <v>46118</v>
      </c>
      <c r="L64" t="str">
        <v>0304213</v>
      </c>
      <c r="M64">
        <v>46118</v>
      </c>
      <c r="N64">
        <v>70080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  <c r="I68">
        <v>2200</v>
      </c>
      <c r="J68" t="str">
        <v>0245</v>
      </c>
      <c r="K68">
        <v>46118</v>
      </c>
      <c r="L68" t="str">
        <v>0304213</v>
      </c>
      <c r="M68">
        <v>46118</v>
      </c>
      <c r="N68">
        <v>70080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  <c r="I71">
        <v>3000</v>
      </c>
      <c r="J71" t="str">
        <v>2925</v>
      </c>
      <c r="K71">
        <v>46116</v>
      </c>
      <c r="L71" t="str">
        <v>0304211</v>
      </c>
      <c r="M71">
        <v>46118</v>
      </c>
      <c r="N71">
        <v>8100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  <c r="I74">
        <v>9000</v>
      </c>
      <c r="J74" t="str">
        <v>0264</v>
      </c>
      <c r="K74">
        <v>46120</v>
      </c>
      <c r="L74" t="str">
        <v>0304217</v>
      </c>
      <c r="M74">
        <v>46120</v>
      </c>
      <c r="N74">
        <v>20060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  <c r="I76">
        <v>3000</v>
      </c>
      <c r="J76" t="str">
        <v>0251</v>
      </c>
      <c r="K76">
        <v>46118</v>
      </c>
      <c r="L76" t="str">
        <v>0304213</v>
      </c>
      <c r="M76">
        <v>46118</v>
      </c>
      <c r="N76">
        <v>70080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  <c r="I77">
        <v>6000</v>
      </c>
      <c r="J77" t="str">
        <v>1389</v>
      </c>
      <c r="K77">
        <v>46142</v>
      </c>
      <c r="L77" t="str">
        <v>0304715</v>
      </c>
      <c r="M77">
        <v>46142</v>
      </c>
      <c r="N77">
        <v>38550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  <c r="I78">
        <v>2040</v>
      </c>
      <c r="J78" t="str">
        <v>0240</v>
      </c>
      <c r="K78">
        <v>46118</v>
      </c>
      <c r="L78" t="str">
        <v>0304213</v>
      </c>
      <c r="M78">
        <v>46118</v>
      </c>
      <c r="N78">
        <v>70080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  <c r="I80">
        <v>4000</v>
      </c>
      <c r="J80" t="str">
        <v>0282</v>
      </c>
      <c r="K80">
        <v>46135</v>
      </c>
      <c r="L80" t="str">
        <v>0304248</v>
      </c>
      <c r="M80">
        <v>46135</v>
      </c>
      <c r="N80">
        <v>34000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  <c r="I84">
        <v>3000</v>
      </c>
      <c r="J84" t="str">
        <v>0292</v>
      </c>
      <c r="K84">
        <v>46136</v>
      </c>
      <c r="L84" t="str">
        <v>0304399</v>
      </c>
      <c r="M84">
        <v>46136</v>
      </c>
      <c r="N84">
        <v>6000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  <c r="I85">
        <v>3000</v>
      </c>
      <c r="J85" t="str">
        <v>0284</v>
      </c>
      <c r="K85">
        <v>46135</v>
      </c>
      <c r="L85" t="str">
        <v>0304248</v>
      </c>
      <c r="M85">
        <v>46135</v>
      </c>
      <c r="N85">
        <v>34000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  <c r="I86">
        <v>3000</v>
      </c>
      <c r="J86" t="str">
        <v>2923</v>
      </c>
      <c r="K86">
        <v>46116</v>
      </c>
      <c r="L86" t="str">
        <v>0304211</v>
      </c>
      <c r="M86">
        <v>46118</v>
      </c>
      <c r="N86">
        <v>8100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  <c r="I89">
        <v>3000</v>
      </c>
      <c r="J89" t="str">
        <v>1379</v>
      </c>
      <c r="K89">
        <v>46127</v>
      </c>
      <c r="L89" t="str">
        <v>0304233</v>
      </c>
      <c r="M89">
        <v>46127</v>
      </c>
      <c r="N89">
        <v>15000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  <c r="I90">
        <v>10000</v>
      </c>
      <c r="J90" t="str">
        <v>1387</v>
      </c>
      <c r="K90">
        <v>46142</v>
      </c>
      <c r="L90" t="str">
        <v>0304715</v>
      </c>
      <c r="M90">
        <v>46142</v>
      </c>
      <c r="N90">
        <v>38550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  <c r="I93">
        <v>6000</v>
      </c>
      <c r="J93" t="str">
        <v>0701</v>
      </c>
      <c r="K93">
        <v>46142</v>
      </c>
      <c r="L93" t="str">
        <v>0304715</v>
      </c>
      <c r="M93">
        <v>46142</v>
      </c>
      <c r="N93">
        <v>38550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  <c r="I94">
        <v>3000</v>
      </c>
      <c r="J94" t="str">
        <v>0248</v>
      </c>
      <c r="K94">
        <v>46118</v>
      </c>
      <c r="L94" t="str">
        <v>0304213</v>
      </c>
      <c r="M94">
        <v>46118</v>
      </c>
      <c r="N94">
        <v>70080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  <c r="I95">
        <v>3000</v>
      </c>
      <c r="J95" t="str">
        <v>0270</v>
      </c>
      <c r="K95">
        <v>46125</v>
      </c>
      <c r="L95" t="str">
        <v>0304226</v>
      </c>
      <c r="M95">
        <v>46125</v>
      </c>
      <c r="N95">
        <v>3000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  <c r="I97">
        <v>6000</v>
      </c>
      <c r="J97" t="str">
        <v>1391</v>
      </c>
      <c r="K97">
        <v>46142</v>
      </c>
      <c r="L97" t="str">
        <v>0304715</v>
      </c>
      <c r="M97">
        <v>46142</v>
      </c>
      <c r="N97">
        <v>38550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  <c r="I104">
        <v>6000</v>
      </c>
      <c r="J104" t="str">
        <v>0255</v>
      </c>
      <c r="K104">
        <v>46118</v>
      </c>
      <c r="L104" t="str">
        <v>0304213</v>
      </c>
      <c r="M104">
        <v>46118</v>
      </c>
      <c r="N104">
        <v>70080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  <c r="I105">
        <v>3000</v>
      </c>
      <c r="J105" t="str">
        <v>0247</v>
      </c>
      <c r="K105">
        <v>46118</v>
      </c>
      <c r="L105" t="str">
        <v>0304213</v>
      </c>
      <c r="M105">
        <v>46118</v>
      </c>
      <c r="N105">
        <v>70080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  <c r="I106">
        <v>3000</v>
      </c>
      <c r="J106" t="str">
        <v>0242</v>
      </c>
      <c r="K106">
        <v>46118</v>
      </c>
      <c r="L106" t="str">
        <v>0304213</v>
      </c>
      <c r="M106">
        <v>46118</v>
      </c>
      <c r="N106">
        <v>70080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  <c r="I107">
        <v>6120</v>
      </c>
      <c r="J107" t="str">
        <v>0274</v>
      </c>
      <c r="K107">
        <v>46126</v>
      </c>
      <c r="L107" t="str">
        <v>0304230</v>
      </c>
      <c r="M107">
        <v>46126</v>
      </c>
      <c r="N107">
        <v>13120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  <c r="I112">
        <v>3000</v>
      </c>
      <c r="J112" t="str">
        <v>0288</v>
      </c>
      <c r="K112">
        <v>46135</v>
      </c>
      <c r="L112" t="str">
        <v>0304248</v>
      </c>
      <c r="M112">
        <v>46135</v>
      </c>
      <c r="N112">
        <v>34000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  <c r="I117">
        <v>3000</v>
      </c>
      <c r="J117" t="str">
        <v>1380</v>
      </c>
      <c r="K117">
        <v>46127</v>
      </c>
      <c r="L117" t="str">
        <v>0304233</v>
      </c>
      <c r="M117">
        <v>46127</v>
      </c>
      <c r="N117">
        <v>15000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  <c r="I120">
        <v>6000</v>
      </c>
      <c r="J120" t="str">
        <v>0257</v>
      </c>
      <c r="K120">
        <v>46118</v>
      </c>
      <c r="L120" t="str">
        <v>0304213</v>
      </c>
      <c r="M120">
        <v>46118</v>
      </c>
      <c r="N120">
        <v>70080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  <c r="I121">
        <v>4080</v>
      </c>
      <c r="J121" t="str">
        <v>0297</v>
      </c>
      <c r="K121">
        <v>46141</v>
      </c>
      <c r="L121" t="str">
        <v>0304710</v>
      </c>
      <c r="M121">
        <v>46141</v>
      </c>
      <c r="N121">
        <v>11160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  <c r="I126">
        <v>3000</v>
      </c>
      <c r="J126" t="str">
        <v>0237</v>
      </c>
      <c r="K126">
        <v>46113</v>
      </c>
      <c r="L126" t="str">
        <v>0304204</v>
      </c>
      <c r="M126">
        <v>46113</v>
      </c>
      <c r="N126">
        <v>15000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  <c r="I127">
        <v>3000</v>
      </c>
      <c r="J127" t="str">
        <v>0272</v>
      </c>
      <c r="K127">
        <v>46125</v>
      </c>
      <c r="L127" t="str">
        <v>0304229</v>
      </c>
      <c r="M127">
        <v>46126</v>
      </c>
      <c r="N127">
        <v>6000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  <c r="I128">
        <v>3000</v>
      </c>
      <c r="J128" t="str">
        <v>1390</v>
      </c>
      <c r="K128">
        <v>46142</v>
      </c>
      <c r="L128" t="str">
        <v>0304715</v>
      </c>
      <c r="M128">
        <v>46142</v>
      </c>
      <c r="N128">
        <v>38550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  <c r="I129">
        <v>15000</v>
      </c>
      <c r="J129" t="str">
        <v>0277</v>
      </c>
      <c r="K129">
        <v>46132</v>
      </c>
      <c r="L129" t="str">
        <v>0304238</v>
      </c>
      <c r="M129">
        <v>46132</v>
      </c>
      <c r="N129">
        <v>15000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  <c r="I130">
        <v>6000</v>
      </c>
      <c r="J130" t="str">
        <v>1386</v>
      </c>
      <c r="K130">
        <v>46141</v>
      </c>
      <c r="L130" t="str">
        <v>0304714</v>
      </c>
      <c r="M130">
        <v>46142</v>
      </c>
      <c r="N130">
        <v>6000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  <c r="I131">
        <v>3000</v>
      </c>
      <c r="J131" t="str">
        <v>0298</v>
      </c>
      <c r="K131">
        <v>46141</v>
      </c>
      <c r="L131" t="str">
        <v>0304710</v>
      </c>
      <c r="M131">
        <v>46141</v>
      </c>
      <c r="N131">
        <v>11160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  <c r="I132">
        <v>4080</v>
      </c>
      <c r="J132" t="str">
        <v>0296</v>
      </c>
      <c r="K132">
        <v>46141</v>
      </c>
      <c r="L132" t="str">
        <v>0304710</v>
      </c>
      <c r="M132">
        <v>46141</v>
      </c>
      <c r="N132">
        <v>11160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  <c r="I133">
        <v>3000</v>
      </c>
      <c r="J133" t="str">
        <v>0261</v>
      </c>
      <c r="K133">
        <v>46119</v>
      </c>
      <c r="L133" t="str">
        <v>0304215</v>
      </c>
      <c r="M133">
        <v>46119</v>
      </c>
      <c r="N133">
        <v>30360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2100</v>
      </c>
      <c r="J136" t="str">
        <v>1388</v>
      </c>
      <c r="K136">
        <v>46142</v>
      </c>
      <c r="L136" t="str">
        <v>0304715</v>
      </c>
      <c r="M136">
        <v>46142</v>
      </c>
      <c r="N136">
        <v>38550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  <c r="I139">
        <v>6000</v>
      </c>
      <c r="J139" t="str">
        <v>0253</v>
      </c>
      <c r="K139">
        <v>46118</v>
      </c>
      <c r="L139" t="str">
        <v>0304213</v>
      </c>
      <c r="M139">
        <v>46118</v>
      </c>
      <c r="N139">
        <v>70080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  <c r="I140">
        <v>3000</v>
      </c>
      <c r="J140" t="str">
        <v>0235</v>
      </c>
      <c r="K140">
        <v>46113</v>
      </c>
      <c r="L140" t="str">
        <v>0304204</v>
      </c>
      <c r="M140">
        <v>46113</v>
      </c>
      <c r="N140">
        <v>15000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  <c r="I145">
        <v>5000</v>
      </c>
      <c r="J145" t="str">
        <v>0293</v>
      </c>
      <c r="K145">
        <v>46139</v>
      </c>
      <c r="L145" t="str">
        <v>0304703</v>
      </c>
      <c r="M145">
        <v>46139</v>
      </c>
      <c r="N145">
        <v>10000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  <c r="I150">
        <v>3500</v>
      </c>
      <c r="J150" t="str">
        <v>1384</v>
      </c>
      <c r="K150">
        <v>46140</v>
      </c>
      <c r="L150" t="str">
        <v>0304709</v>
      </c>
      <c r="M150">
        <v>46140</v>
      </c>
      <c r="N150">
        <v>13500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  <c r="I159">
        <v>5000</v>
      </c>
      <c r="J159" t="str">
        <v>1385</v>
      </c>
      <c r="K159">
        <v>46140</v>
      </c>
      <c r="L159" t="str">
        <v>0304709</v>
      </c>
      <c r="M159">
        <v>46140</v>
      </c>
      <c r="N159">
        <v>13500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  <c r="I160">
        <v>6000</v>
      </c>
      <c r="J160" t="str">
        <v>1382</v>
      </c>
      <c r="K160">
        <v>46135</v>
      </c>
      <c r="L160" t="str">
        <v>0304250</v>
      </c>
      <c r="M160">
        <v>46136</v>
      </c>
      <c r="N160">
        <v>23000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  <c r="I161">
        <v>6000</v>
      </c>
      <c r="J161" t="str">
        <v>2921</v>
      </c>
      <c r="K161">
        <v>46115</v>
      </c>
      <c r="L161" t="str">
        <v>0304209</v>
      </c>
      <c r="M161">
        <v>46118</v>
      </c>
      <c r="N161">
        <v>9000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  <c r="I162">
        <v>3000</v>
      </c>
      <c r="J162" t="str">
        <v>0283</v>
      </c>
      <c r="K162">
        <v>46135</v>
      </c>
      <c r="L162" t="str">
        <v>0304248</v>
      </c>
      <c r="M162">
        <v>46135</v>
      </c>
      <c r="N162">
        <v>34000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  <c r="I163">
        <v>2040</v>
      </c>
      <c r="J163" t="str">
        <v>0241</v>
      </c>
      <c r="K163">
        <v>46118</v>
      </c>
      <c r="L163" t="str">
        <v>0304213</v>
      </c>
      <c r="M163">
        <v>46118</v>
      </c>
      <c r="N163">
        <v>70080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  <c r="I165">
        <v>17000</v>
      </c>
      <c r="J165" t="str">
        <v>0290</v>
      </c>
      <c r="K165">
        <v>46135</v>
      </c>
      <c r="L165" t="str">
        <v>0304250</v>
      </c>
      <c r="M165">
        <v>46136</v>
      </c>
      <c r="N165">
        <v>23000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  <c r="I168">
        <v>4100</v>
      </c>
      <c r="J168" t="str">
        <v>0259</v>
      </c>
      <c r="K168">
        <v>46118</v>
      </c>
      <c r="L168" t="str">
        <v>0304213</v>
      </c>
      <c r="M168">
        <v>46118</v>
      </c>
      <c r="N168">
        <v>70080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  <c r="I171">
        <v>3000</v>
      </c>
      <c r="J171" t="str">
        <v>0250</v>
      </c>
      <c r="K171">
        <v>46118</v>
      </c>
      <c r="L171" t="str">
        <v>0304213</v>
      </c>
      <c r="M171">
        <v>46118</v>
      </c>
      <c r="N171">
        <v>70080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  <c r="I174">
        <v>17000</v>
      </c>
      <c r="J174" t="str">
        <v>0278</v>
      </c>
      <c r="K174">
        <v>46133</v>
      </c>
      <c r="L174" t="str">
        <v>0304242</v>
      </c>
      <c r="M174">
        <v>46133</v>
      </c>
      <c r="N174">
        <v>23000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  <c r="I175">
        <v>3000</v>
      </c>
      <c r="J175" t="str">
        <v>0234</v>
      </c>
      <c r="K175">
        <v>46113</v>
      </c>
      <c r="L175" t="str">
        <v>0304204</v>
      </c>
      <c r="M175">
        <v>46113</v>
      </c>
      <c r="N175">
        <v>15000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  <c r="I180">
        <v>3000</v>
      </c>
      <c r="J180" t="str">
        <v>0287</v>
      </c>
      <c r="K180">
        <v>46135</v>
      </c>
      <c r="L180" t="str">
        <v>0304248</v>
      </c>
      <c r="M180">
        <v>46135</v>
      </c>
      <c r="N180">
        <v>34000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  <c r="I183">
        <v>4000</v>
      </c>
      <c r="J183" t="str">
        <v>0275</v>
      </c>
      <c r="K183">
        <v>46126</v>
      </c>
      <c r="L183" t="str">
        <v>0304230</v>
      </c>
      <c r="M183">
        <v>46126</v>
      </c>
      <c r="N183">
        <v>13120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  <c r="I184">
        <v>2100</v>
      </c>
      <c r="J184" t="str">
        <v>0256</v>
      </c>
      <c r="K184">
        <v>46118</v>
      </c>
      <c r="L184" t="str">
        <v>0304213</v>
      </c>
      <c r="M184">
        <v>46118</v>
      </c>
      <c r="N184">
        <v>70080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  <c r="I185">
        <v>6000</v>
      </c>
      <c r="J185" t="str">
        <v>0262</v>
      </c>
      <c r="K185">
        <v>46120</v>
      </c>
      <c r="L185" t="str">
        <v>0304217</v>
      </c>
      <c r="M185">
        <v>46120</v>
      </c>
      <c r="N185">
        <v>20060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  <c r="I186">
        <v>3000</v>
      </c>
      <c r="J186" t="str">
        <v>0295</v>
      </c>
      <c r="K186">
        <v>46140</v>
      </c>
      <c r="L186" t="str">
        <v>0304707</v>
      </c>
      <c r="M186">
        <v>46140</v>
      </c>
      <c r="N186">
        <v>3000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  <c r="I188">
        <v>3000</v>
      </c>
      <c r="J188" t="str">
        <v>0252</v>
      </c>
      <c r="K188">
        <v>46118</v>
      </c>
      <c r="L188" t="str">
        <v>0304213</v>
      </c>
      <c r="M188">
        <v>46118</v>
      </c>
      <c r="N188">
        <v>70080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  <c r="I189">
        <v>3000</v>
      </c>
      <c r="J189" t="str">
        <v>0249</v>
      </c>
      <c r="K189">
        <v>46118</v>
      </c>
      <c r="L189" t="str">
        <v>0304213</v>
      </c>
      <c r="M189">
        <v>46118</v>
      </c>
      <c r="N189">
        <v>70080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  <c r="I192">
        <v>6000</v>
      </c>
      <c r="J192" t="str">
        <v>0279</v>
      </c>
      <c r="K192">
        <v>46133</v>
      </c>
      <c r="L192" t="str">
        <v>0304242</v>
      </c>
      <c r="M192">
        <v>46133</v>
      </c>
      <c r="N192">
        <v>23000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  <c r="I194">
        <v>6000</v>
      </c>
      <c r="J194" t="str">
        <v>0236</v>
      </c>
      <c r="K194">
        <v>46113</v>
      </c>
      <c r="L194" t="str">
        <v>0304204</v>
      </c>
      <c r="M194">
        <v>46113</v>
      </c>
      <c r="N194">
        <v>15000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  <c r="I196">
        <v>3000</v>
      </c>
      <c r="J196" t="str">
        <v>0286</v>
      </c>
      <c r="K196">
        <v>46135</v>
      </c>
      <c r="L196" t="str">
        <v>0304248</v>
      </c>
      <c r="M196">
        <v>46135</v>
      </c>
      <c r="N196">
        <v>34000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  <c r="I197">
        <v>3000</v>
      </c>
      <c r="J197" t="str">
        <v>0254</v>
      </c>
      <c r="K197">
        <v>46118</v>
      </c>
      <c r="L197" t="str">
        <v>0304213</v>
      </c>
      <c r="M197">
        <v>46118</v>
      </c>
      <c r="N197">
        <v>70080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  <c r="I198">
        <v>5000</v>
      </c>
      <c r="J198" t="str">
        <v>0300</v>
      </c>
      <c r="K198">
        <v>46142</v>
      </c>
      <c r="L198" t="str">
        <v>0304715</v>
      </c>
      <c r="M198">
        <v>46142</v>
      </c>
      <c r="N198">
        <v>38550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</row>
  </sheetData>
  <autoFilter ref="A1:O202"/>
  <pageMargins left="0.7" right="0.7" top="0.75" bottom="0.75" header="0.3" footer="0.3"/>
  <ignoredErrors>
    <ignoredError numberStoredAsText="1" sqref="A1:O2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  <c r="I6">
        <v>3000</v>
      </c>
      <c r="J6" t="str">
        <v>1355</v>
      </c>
      <c r="K6">
        <v>46093</v>
      </c>
      <c r="L6" t="str">
        <v>0304357</v>
      </c>
      <c r="M6">
        <v>46094</v>
      </c>
      <c r="N6">
        <v>3000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  <c r="I8">
        <v>3000</v>
      </c>
      <c r="J8" t="str">
        <v>1343</v>
      </c>
      <c r="K8">
        <v>46085</v>
      </c>
      <c r="L8" t="str">
        <v>0496694</v>
      </c>
      <c r="M8">
        <v>46085</v>
      </c>
      <c r="N8">
        <v>48620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  <c r="I10">
        <v>3000</v>
      </c>
      <c r="J10" t="str">
        <v>1176</v>
      </c>
      <c r="K10">
        <v>46091</v>
      </c>
      <c r="L10" t="str">
        <v>0361862</v>
      </c>
      <c r="M10">
        <v>46092</v>
      </c>
      <c r="N10">
        <v>19800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  <c r="I12">
        <v>3000</v>
      </c>
      <c r="J12" t="str">
        <v>1169</v>
      </c>
      <c r="K12">
        <v>46090</v>
      </c>
      <c r="L12" t="str">
        <v>0361856</v>
      </c>
      <c r="M12">
        <v>46091</v>
      </c>
      <c r="N12">
        <v>49540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 xml:space="preserve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  <c r="I14">
        <v>6000</v>
      </c>
      <c r="J14" t="str" xml:space="preserve">
        <v xml:space="preserve">1126_x000d_
1364</v>
      </c>
      <c r="K14" t="str" xml:space="preserve">
        <v xml:space="preserve">03/03/2026_x000d_
24/03/2026</v>
      </c>
      <c r="L14" t="str" xml:space="preserve">
        <v xml:space="preserve">0361916_x000d_
0304361</v>
      </c>
      <c r="M14" t="str" xml:space="preserve">
        <v xml:space="preserve">04/03/2026_x000d_
25/03/2026</v>
      </c>
      <c r="N14" t="str" xml:space="preserve">
        <v xml:space="preserve">77200_x000d_
28220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  <c r="I16">
        <v>10000</v>
      </c>
      <c r="J16" t="str">
        <v>1192</v>
      </c>
      <c r="K16">
        <v>46098</v>
      </c>
      <c r="L16" t="str">
        <v>0361875</v>
      </c>
      <c r="M16">
        <v>46099</v>
      </c>
      <c r="N16">
        <v>45140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  <c r="I18">
        <v>6000</v>
      </c>
      <c r="J18" t="str">
        <v>0211</v>
      </c>
      <c r="K18">
        <v>46106</v>
      </c>
      <c r="L18" t="str">
        <v>0304364</v>
      </c>
      <c r="M18">
        <v>46106</v>
      </c>
      <c r="N18">
        <v>77705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  <c r="I19">
        <v>6000</v>
      </c>
      <c r="J19" t="str">
        <v>0207</v>
      </c>
      <c r="K19">
        <v>46106</v>
      </c>
      <c r="L19" t="str">
        <v>0304364</v>
      </c>
      <c r="M19">
        <v>46106</v>
      </c>
      <c r="N19">
        <v>77705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  <c r="I20">
        <v>6000</v>
      </c>
      <c r="J20" t="str">
        <v>1329</v>
      </c>
      <c r="K20">
        <v>46084</v>
      </c>
      <c r="L20" t="str">
        <v>0361916</v>
      </c>
      <c r="M20">
        <v>46085</v>
      </c>
      <c r="N20">
        <v>77200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  <c r="I21">
        <v>2100</v>
      </c>
      <c r="J21" t="str">
        <v>1320</v>
      </c>
      <c r="K21">
        <v>46083</v>
      </c>
      <c r="L21" t="str">
        <v>0361882</v>
      </c>
      <c r="M21">
        <v>46083</v>
      </c>
      <c r="N21">
        <v>59300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  <c r="I23">
        <v>2500</v>
      </c>
      <c r="J23" t="str">
        <v>0219</v>
      </c>
      <c r="K23">
        <v>46107</v>
      </c>
      <c r="L23" t="str">
        <v>0304368</v>
      </c>
      <c r="M23">
        <v>46107</v>
      </c>
      <c r="N23">
        <v>9100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  <c r="I25">
        <v>2040</v>
      </c>
      <c r="J25" t="str">
        <v>1135</v>
      </c>
      <c r="K25">
        <v>46085</v>
      </c>
      <c r="L25" t="str">
        <v>0496694</v>
      </c>
      <c r="M25">
        <v>46085</v>
      </c>
      <c r="N25">
        <v>48620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  <c r="I27">
        <v>3000</v>
      </c>
      <c r="J27" t="str">
        <v>0215</v>
      </c>
      <c r="K27">
        <v>46106</v>
      </c>
      <c r="L27" t="str">
        <v>0304364</v>
      </c>
      <c r="M27">
        <v>46106</v>
      </c>
      <c r="N27">
        <v>77705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  <c r="I28">
        <v>5500</v>
      </c>
      <c r="J28" t="str">
        <v>0228</v>
      </c>
      <c r="K28">
        <v>46112</v>
      </c>
      <c r="L28" t="str">
        <v>0304202</v>
      </c>
      <c r="M28">
        <v>46112</v>
      </c>
      <c r="N28">
        <v>41500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  <c r="I30">
        <v>5000</v>
      </c>
      <c r="J30" t="str">
        <v>0202</v>
      </c>
      <c r="K30">
        <v>46100</v>
      </c>
      <c r="L30" t="str">
        <v>0496622</v>
      </c>
      <c r="M30">
        <v>46105</v>
      </c>
      <c r="N30">
        <v>36240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  <c r="I31">
        <v>6000</v>
      </c>
      <c r="J31" t="str">
        <v>0227</v>
      </c>
      <c r="K31">
        <v>46112</v>
      </c>
      <c r="L31" t="str">
        <v>0304202</v>
      </c>
      <c r="M31">
        <v>46112</v>
      </c>
      <c r="N31">
        <v>41500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  <c r="I32">
        <v>3000</v>
      </c>
      <c r="J32" t="str">
        <v>1351</v>
      </c>
      <c r="K32">
        <v>46090</v>
      </c>
      <c r="L32" t="str">
        <v>0361856</v>
      </c>
      <c r="M32">
        <v>46091</v>
      </c>
      <c r="N32">
        <v>49540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  <c r="I33">
        <v>3000</v>
      </c>
      <c r="J33" t="str">
        <v>1156</v>
      </c>
      <c r="K33">
        <v>46087</v>
      </c>
      <c r="L33" t="str">
        <v>0361923</v>
      </c>
      <c r="M33">
        <v>46090</v>
      </c>
      <c r="N33">
        <v>9140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  <c r="I40">
        <v>2200</v>
      </c>
      <c r="J40" t="str">
        <v>1111</v>
      </c>
      <c r="K40">
        <v>46083</v>
      </c>
      <c r="L40" t="str">
        <v>0361882</v>
      </c>
      <c r="M40">
        <v>46083</v>
      </c>
      <c r="N40">
        <v>59300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  <c r="I43">
        <v>6000</v>
      </c>
      <c r="J43" t="str">
        <v>0209</v>
      </c>
      <c r="K43">
        <v>46106</v>
      </c>
      <c r="L43" t="str">
        <v>0304364</v>
      </c>
      <c r="M43">
        <v>46106</v>
      </c>
      <c r="N43">
        <v>77705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  <c r="I44">
        <v>6500</v>
      </c>
      <c r="J44" t="str">
        <v>1347</v>
      </c>
      <c r="K44">
        <v>46086</v>
      </c>
      <c r="L44" t="str">
        <v>0361917</v>
      </c>
      <c r="M44">
        <v>46087</v>
      </c>
      <c r="N44">
        <v>24640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  <c r="I45">
        <v>2200</v>
      </c>
      <c r="J45" t="str">
        <v>1110</v>
      </c>
      <c r="K45">
        <v>46083</v>
      </c>
      <c r="L45" t="str">
        <v>0361882</v>
      </c>
      <c r="M45">
        <v>46083</v>
      </c>
      <c r="N45">
        <v>59300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  <c r="I51">
        <v>12500</v>
      </c>
      <c r="J51" t="str">
        <v>1342</v>
      </c>
      <c r="K51">
        <v>46085</v>
      </c>
      <c r="L51" t="str">
        <v>0496694</v>
      </c>
      <c r="M51">
        <v>46085</v>
      </c>
      <c r="N51">
        <v>48620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  <c r="I53">
        <v>3000</v>
      </c>
      <c r="J53" t="str">
        <v>1352</v>
      </c>
      <c r="K53">
        <v>46090</v>
      </c>
      <c r="L53" t="str">
        <v>0361856</v>
      </c>
      <c r="M53">
        <v>46091</v>
      </c>
      <c r="N53">
        <v>49540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  <c r="I58">
        <v>8000</v>
      </c>
      <c r="J58" t="str">
        <v>0203</v>
      </c>
      <c r="K58">
        <v>46100</v>
      </c>
      <c r="L58" t="str">
        <v>0496622</v>
      </c>
      <c r="M58">
        <v>46105</v>
      </c>
      <c r="N58">
        <v>36240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  <c r="I63">
        <v>4100</v>
      </c>
      <c r="J63" t="str">
        <v>1127</v>
      </c>
      <c r="K63">
        <v>46084</v>
      </c>
      <c r="L63" t="str">
        <v>0361916</v>
      </c>
      <c r="M63">
        <v>46085</v>
      </c>
      <c r="N63">
        <v>77200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  <c r="I64">
        <v>2200</v>
      </c>
      <c r="J64" t="str">
        <v>1108</v>
      </c>
      <c r="K64">
        <v>46083</v>
      </c>
      <c r="L64" t="str">
        <v>0361882</v>
      </c>
      <c r="M64">
        <v>46083</v>
      </c>
      <c r="N64">
        <v>59300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  <c r="I65">
        <v>6000</v>
      </c>
      <c r="J65" t="str">
        <v>1151</v>
      </c>
      <c r="K65">
        <v>46086</v>
      </c>
      <c r="L65" t="str">
        <v>0361917</v>
      </c>
      <c r="M65">
        <v>46087</v>
      </c>
      <c r="N65">
        <v>24640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  <c r="I68">
        <v>2200</v>
      </c>
      <c r="J68" t="str">
        <v>1109</v>
      </c>
      <c r="K68">
        <v>46083</v>
      </c>
      <c r="L68" t="str">
        <v>0361882</v>
      </c>
      <c r="M68">
        <v>46083</v>
      </c>
      <c r="N68">
        <v>59300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  <c r="I69">
        <v>6000</v>
      </c>
      <c r="J69" t="str">
        <v>0208</v>
      </c>
      <c r="K69">
        <v>46106</v>
      </c>
      <c r="L69" t="str">
        <v>0304364</v>
      </c>
      <c r="M69">
        <v>46106</v>
      </c>
      <c r="N69">
        <v>77705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  <c r="I71">
        <v>3000</v>
      </c>
      <c r="J71" t="str">
        <v>1321</v>
      </c>
      <c r="K71">
        <v>46083</v>
      </c>
      <c r="L71" t="str">
        <v>0361882</v>
      </c>
      <c r="M71">
        <v>46083</v>
      </c>
      <c r="N71">
        <v>59300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  <c r="I73">
        <v>6000</v>
      </c>
      <c r="J73" t="str">
        <v>1139</v>
      </c>
      <c r="K73">
        <v>46085</v>
      </c>
      <c r="L73" t="str">
        <v>0496697</v>
      </c>
      <c r="M73">
        <v>46086</v>
      </c>
      <c r="N73">
        <v>15660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  <c r="I76">
        <v>3000</v>
      </c>
      <c r="J76" t="str">
        <v>1341</v>
      </c>
      <c r="K76">
        <v>46085</v>
      </c>
      <c r="L76" t="str">
        <v>0496694</v>
      </c>
      <c r="M76">
        <v>46085</v>
      </c>
      <c r="N76">
        <v>48620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  <c r="I78">
        <v>2040</v>
      </c>
      <c r="J78" t="str">
        <v>1145</v>
      </c>
      <c r="K78">
        <v>46086</v>
      </c>
      <c r="L78" t="str">
        <v>0496696</v>
      </c>
      <c r="M78">
        <v>46086</v>
      </c>
      <c r="N78">
        <v>39310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  <c r="I83">
        <v>6000</v>
      </c>
      <c r="J83" t="str">
        <v>1114</v>
      </c>
      <c r="K83">
        <v>46083</v>
      </c>
      <c r="L83" t="str">
        <v>0361910</v>
      </c>
      <c r="M83">
        <v>46083</v>
      </c>
      <c r="N83">
        <v>16100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  <c r="I85">
        <v>6000</v>
      </c>
      <c r="J85" t="str">
        <v>1200</v>
      </c>
      <c r="K85">
        <v>46100</v>
      </c>
      <c r="L85" t="str">
        <v>0496622</v>
      </c>
      <c r="M85">
        <v>46105</v>
      </c>
      <c r="N85">
        <v>36240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  <c r="I86">
        <v>3000</v>
      </c>
      <c r="J86" t="str">
        <v>1319</v>
      </c>
      <c r="K86">
        <v>46083</v>
      </c>
      <c r="L86" t="str">
        <v>0361882</v>
      </c>
      <c r="M86">
        <v>46083</v>
      </c>
      <c r="N86">
        <v>59300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  <c r="I88">
        <v>6000</v>
      </c>
      <c r="J88" t="str">
        <v>0226</v>
      </c>
      <c r="K88">
        <v>46112</v>
      </c>
      <c r="L88" t="str">
        <v>0304202</v>
      </c>
      <c r="M88">
        <v>46112</v>
      </c>
      <c r="N88">
        <v>41500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  <c r="I89">
        <v>3000</v>
      </c>
      <c r="J89" t="str">
        <v>0230</v>
      </c>
      <c r="K89">
        <v>46112</v>
      </c>
      <c r="L89" t="str">
        <v>0304202</v>
      </c>
      <c r="M89">
        <v>46112</v>
      </c>
      <c r="N89">
        <v>41500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  <c r="I90">
        <v>3000</v>
      </c>
      <c r="J90" t="str">
        <v>1159</v>
      </c>
      <c r="K90">
        <v>46090</v>
      </c>
      <c r="L90" t="str">
        <v>0361922</v>
      </c>
      <c r="M90">
        <v>46090</v>
      </c>
      <c r="N90">
        <v>38200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  <c r="I91">
        <v>4000</v>
      </c>
      <c r="J91" t="str">
        <v>1199</v>
      </c>
      <c r="K91">
        <v>46100</v>
      </c>
      <c r="L91" t="str">
        <v>0496622</v>
      </c>
      <c r="M91">
        <v>46105</v>
      </c>
      <c r="N91">
        <v>36240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  <c r="I93">
        <v>6000</v>
      </c>
      <c r="J93" t="str">
        <v>1172</v>
      </c>
      <c r="K93">
        <v>46091</v>
      </c>
      <c r="L93" t="str">
        <v>0361854</v>
      </c>
      <c r="M93">
        <v>46092</v>
      </c>
      <c r="N93">
        <v>21000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  <c r="I94">
        <v>3000</v>
      </c>
      <c r="J94" t="str">
        <v>1345</v>
      </c>
      <c r="K94">
        <v>46085</v>
      </c>
      <c r="L94" t="str">
        <v>0496694</v>
      </c>
      <c r="M94">
        <v>46085</v>
      </c>
      <c r="N94">
        <v>48620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  <c r="I96">
        <v>5000</v>
      </c>
      <c r="J96" t="str">
        <v>1170</v>
      </c>
      <c r="K96">
        <v>46090</v>
      </c>
      <c r="L96" t="str">
        <v>0361856</v>
      </c>
      <c r="M96">
        <v>46091</v>
      </c>
      <c r="N96">
        <v>49540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  <c r="I99">
        <v>6000</v>
      </c>
      <c r="J99" t="str">
        <v>1113</v>
      </c>
      <c r="K99">
        <v>46083</v>
      </c>
      <c r="L99" t="str">
        <v>0361910</v>
      </c>
      <c r="M99">
        <v>46083</v>
      </c>
      <c r="N99">
        <v>16100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  <c r="I100">
        <v>3000</v>
      </c>
      <c r="J100" t="str">
        <v>1330</v>
      </c>
      <c r="K100">
        <v>46084</v>
      </c>
      <c r="L100" t="str">
        <v>0361916</v>
      </c>
      <c r="M100">
        <v>46085</v>
      </c>
      <c r="N100">
        <v>77200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  <c r="I102">
        <v>6000</v>
      </c>
      <c r="J102" t="str">
        <v>1171</v>
      </c>
      <c r="K102">
        <v>46091</v>
      </c>
      <c r="L102" t="str">
        <v>0361854</v>
      </c>
      <c r="M102">
        <v>46092</v>
      </c>
      <c r="N102">
        <v>21000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  <c r="I105">
        <v>3000</v>
      </c>
      <c r="J105" t="str">
        <v>1338</v>
      </c>
      <c r="K105">
        <v>46085</v>
      </c>
      <c r="L105" t="str">
        <v>0496694</v>
      </c>
      <c r="M105">
        <v>46085</v>
      </c>
      <c r="N105">
        <v>48620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  <c r="I106">
        <v>3000</v>
      </c>
      <c r="J106" t="str">
        <v>1140</v>
      </c>
      <c r="K106">
        <v>46086</v>
      </c>
      <c r="L106" t="str">
        <v>0496696</v>
      </c>
      <c r="M106">
        <v>46086</v>
      </c>
      <c r="N106">
        <v>39310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  <c r="I109">
        <v>21080</v>
      </c>
      <c r="J109" t="str">
        <v>1107</v>
      </c>
      <c r="K109">
        <v>46083</v>
      </c>
      <c r="L109" t="str">
        <v>0361882</v>
      </c>
      <c r="M109">
        <v>46083</v>
      </c>
      <c r="N109">
        <v>59300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  <c r="I110">
        <v>3000</v>
      </c>
      <c r="J110" t="str">
        <v>1131</v>
      </c>
      <c r="K110">
        <v>46085</v>
      </c>
      <c r="L110" t="str">
        <v>0304753</v>
      </c>
      <c r="M110">
        <v>46085</v>
      </c>
      <c r="N110">
        <v>12140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  <c r="I111">
        <v>6000</v>
      </c>
      <c r="J111" t="str">
        <v>0205</v>
      </c>
      <c r="K111">
        <v>46105</v>
      </c>
      <c r="L111" t="str">
        <v>0496623</v>
      </c>
      <c r="M111">
        <v>46105</v>
      </c>
      <c r="N111">
        <v>6000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  <c r="I112">
        <v>3000</v>
      </c>
      <c r="J112" t="str">
        <v>1173</v>
      </c>
      <c r="K112">
        <v>46091</v>
      </c>
      <c r="L112" t="str">
        <v>0361854</v>
      </c>
      <c r="M112">
        <v>46092</v>
      </c>
      <c r="N112">
        <v>21000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  <c r="I113">
        <v>6000</v>
      </c>
      <c r="J113" t="str">
        <v>0212</v>
      </c>
      <c r="K113">
        <v>46106</v>
      </c>
      <c r="L113" t="str">
        <v>0304364</v>
      </c>
      <c r="M113">
        <v>46106</v>
      </c>
      <c r="N113">
        <v>77705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  <c r="I114">
        <v>3000</v>
      </c>
      <c r="J114" t="str">
        <v>0231</v>
      </c>
      <c r="K114">
        <v>46112</v>
      </c>
      <c r="L114" t="str">
        <v>0304202</v>
      </c>
      <c r="M114">
        <v>46112</v>
      </c>
      <c r="N114">
        <v>41500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  <c r="I115">
        <v>14500</v>
      </c>
      <c r="J115" t="str">
        <v>1160</v>
      </c>
      <c r="K115">
        <v>46090</v>
      </c>
      <c r="L115" t="str">
        <v>0361922</v>
      </c>
      <c r="M115">
        <v>46090</v>
      </c>
      <c r="N115">
        <v>38200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  <c r="I117">
        <v>3000</v>
      </c>
      <c r="J117" t="str">
        <v>0232</v>
      </c>
      <c r="K117">
        <v>46112</v>
      </c>
      <c r="L117" t="str">
        <v>0304202</v>
      </c>
      <c r="M117">
        <v>46112</v>
      </c>
      <c r="N117">
        <v>41500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  <c r="I118">
        <v>3000</v>
      </c>
      <c r="J118" t="str">
        <v>1180</v>
      </c>
      <c r="K118">
        <v>46094</v>
      </c>
      <c r="L118" t="str">
        <v>0304355</v>
      </c>
      <c r="M118">
        <v>46094</v>
      </c>
      <c r="N118">
        <v>12120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  <c r="I126">
        <v>3000</v>
      </c>
      <c r="J126" t="str">
        <v>1116</v>
      </c>
      <c r="K126">
        <v>46083</v>
      </c>
      <c r="L126" t="str">
        <v>0361915</v>
      </c>
      <c r="M126">
        <v>46085</v>
      </c>
      <c r="N126">
        <v>52080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  <c r="I127">
        <v>3000</v>
      </c>
      <c r="J127" t="str">
        <v>1177</v>
      </c>
      <c r="K127">
        <v>46091</v>
      </c>
      <c r="L127" t="str">
        <v>0361862</v>
      </c>
      <c r="M127">
        <v>46092</v>
      </c>
      <c r="N127">
        <v>19800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  <c r="I129">
        <v>6000</v>
      </c>
      <c r="J129" t="str">
        <v>1150</v>
      </c>
      <c r="K129">
        <v>46086</v>
      </c>
      <c r="L129" t="str">
        <v>0361917</v>
      </c>
      <c r="M129">
        <v>46087</v>
      </c>
      <c r="N129">
        <v>24640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  <c r="I131">
        <v>3000</v>
      </c>
      <c r="J131" t="str">
        <v>0221</v>
      </c>
      <c r="K131">
        <v>46108</v>
      </c>
      <c r="L131" t="str">
        <v>0304373</v>
      </c>
      <c r="M131">
        <v>46111</v>
      </c>
      <c r="N131">
        <v>3000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  <c r="I133">
        <v>3000</v>
      </c>
      <c r="J133" t="str">
        <v>1161</v>
      </c>
      <c r="K133">
        <v>46090</v>
      </c>
      <c r="L133" t="str">
        <v>0304304</v>
      </c>
      <c r="M133">
        <v>46090</v>
      </c>
      <c r="N133">
        <v>6000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2100</v>
      </c>
      <c r="J136" t="str">
        <v>0223</v>
      </c>
      <c r="K136">
        <v>46111</v>
      </c>
      <c r="L136" t="str">
        <v>0304374</v>
      </c>
      <c r="M136">
        <v>46111</v>
      </c>
      <c r="N136">
        <v>22900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  <c r="I139">
        <v>3000</v>
      </c>
      <c r="J139" t="str">
        <v>1340</v>
      </c>
      <c r="K139">
        <v>46085</v>
      </c>
      <c r="L139" t="str">
        <v>0496694</v>
      </c>
      <c r="M139">
        <v>46085</v>
      </c>
      <c r="N139">
        <v>48620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  <c r="I140">
        <v>3000</v>
      </c>
      <c r="J140" t="str">
        <v>1104</v>
      </c>
      <c r="K140">
        <v>46083</v>
      </c>
      <c r="L140" t="str">
        <v>0361882</v>
      </c>
      <c r="M140">
        <v>46083</v>
      </c>
      <c r="N140">
        <v>59300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  <c r="I143">
        <v>3000</v>
      </c>
      <c r="J143" t="str">
        <v>0216</v>
      </c>
      <c r="K143">
        <v>46106</v>
      </c>
      <c r="L143" t="str">
        <v>0304364</v>
      </c>
      <c r="M143">
        <v>46106</v>
      </c>
      <c r="N143">
        <v>77705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  <c r="I144">
        <v>6000</v>
      </c>
      <c r="J144" t="str">
        <v>1188</v>
      </c>
      <c r="K144">
        <v>46098</v>
      </c>
      <c r="L144" t="str">
        <v>0304359</v>
      </c>
      <c r="M144">
        <v>46098</v>
      </c>
      <c r="N144">
        <v>42980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  <c r="I145">
        <v>2500</v>
      </c>
      <c r="J145" t="str">
        <v>0220</v>
      </c>
      <c r="K145">
        <v>46107</v>
      </c>
      <c r="L145" t="str">
        <v>0304368</v>
      </c>
      <c r="M145">
        <v>46107</v>
      </c>
      <c r="N145">
        <v>9100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  <c r="I148">
        <v>3000</v>
      </c>
      <c r="J148" t="str">
        <v>1181</v>
      </c>
      <c r="K148">
        <v>46094</v>
      </c>
      <c r="L148" t="str">
        <v>0304355</v>
      </c>
      <c r="M148">
        <v>46094</v>
      </c>
      <c r="N148">
        <v>12120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  <c r="I149">
        <v>8000</v>
      </c>
      <c r="J149" t="str">
        <v>1166</v>
      </c>
      <c r="K149">
        <v>46090</v>
      </c>
      <c r="L149" t="str">
        <v>0361856</v>
      </c>
      <c r="M149">
        <v>46091</v>
      </c>
      <c r="N149">
        <v>49540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  <c r="I151">
        <v>3000</v>
      </c>
      <c r="J151" t="str">
        <v>1132</v>
      </c>
      <c r="K151">
        <v>46085</v>
      </c>
      <c r="L151" t="str">
        <v>0304753</v>
      </c>
      <c r="M151">
        <v>46085</v>
      </c>
      <c r="N151">
        <v>12140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  <c r="I152">
        <v>6000</v>
      </c>
      <c r="J152" t="str">
        <v>1103</v>
      </c>
      <c r="K152">
        <v>46080</v>
      </c>
      <c r="L152" t="str">
        <v>0361880</v>
      </c>
      <c r="M152">
        <v>46083</v>
      </c>
      <c r="N152">
        <v>6000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  <c r="I153">
        <v>4080</v>
      </c>
      <c r="J153" t="str">
        <v>1350</v>
      </c>
      <c r="K153">
        <v>46090</v>
      </c>
      <c r="L153" t="str">
        <v>0361856</v>
      </c>
      <c r="M153">
        <v>46091</v>
      </c>
      <c r="N153">
        <v>49540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  <c r="I156">
        <v>4000</v>
      </c>
      <c r="J156" t="str">
        <v>0233</v>
      </c>
      <c r="K156">
        <v>46112</v>
      </c>
      <c r="L156" t="str">
        <v>0304202</v>
      </c>
      <c r="M156">
        <v>46112</v>
      </c>
      <c r="N156">
        <v>41500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  <c r="I158">
        <v>3000</v>
      </c>
      <c r="J158" t="str">
        <v>1167</v>
      </c>
      <c r="K158">
        <v>46090</v>
      </c>
      <c r="L158" t="str">
        <v>0361856</v>
      </c>
      <c r="M158">
        <v>46091</v>
      </c>
      <c r="N158">
        <v>49540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  <c r="I162">
        <v>3000</v>
      </c>
      <c r="J162" t="str">
        <v>0201</v>
      </c>
      <c r="K162">
        <v>46100</v>
      </c>
      <c r="L162" t="str">
        <v>0496622</v>
      </c>
      <c r="M162">
        <v>46105</v>
      </c>
      <c r="N162">
        <v>36240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  <c r="I163">
        <v>2040</v>
      </c>
      <c r="J163" t="str">
        <v>1146</v>
      </c>
      <c r="K163">
        <v>46086</v>
      </c>
      <c r="L163" t="str">
        <v>0496696</v>
      </c>
      <c r="M163">
        <v>46086</v>
      </c>
      <c r="N163">
        <v>39310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  <c r="I167">
        <v>3000</v>
      </c>
      <c r="J167" t="str">
        <v>1168</v>
      </c>
      <c r="K167">
        <v>46090</v>
      </c>
      <c r="L167" t="str">
        <v>0361856</v>
      </c>
      <c r="M167">
        <v>46091</v>
      </c>
      <c r="N167">
        <v>49540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 xml:space="preserve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  <c r="I170">
        <v>9000</v>
      </c>
      <c r="J170" t="str" xml:space="preserve">
        <v xml:space="preserve">1106_x000d_
0213</v>
      </c>
      <c r="K170" t="str" xml:space="preserve">
        <v xml:space="preserve">02/03/2026_x000d_
25/03/2026</v>
      </c>
      <c r="L170" t="str" xml:space="preserve">
        <v xml:space="preserve">0361882_x000d_
0304364</v>
      </c>
      <c r="M170" t="str" xml:space="preserve">
        <v xml:space="preserve">02/03/2026_x000d_
25/03/2026</v>
      </c>
      <c r="N170" t="str" xml:space="preserve">
        <v xml:space="preserve">59300_x000d_
77705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  <c r="I171">
        <v>3000</v>
      </c>
      <c r="J171" t="str">
        <v>1344</v>
      </c>
      <c r="K171">
        <v>46085</v>
      </c>
      <c r="L171" t="str">
        <v>0496694</v>
      </c>
      <c r="M171">
        <v>46085</v>
      </c>
      <c r="N171">
        <v>48620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  <c r="I174">
        <v>9000</v>
      </c>
      <c r="J174" t="str">
        <v>1178</v>
      </c>
      <c r="K174">
        <v>46092</v>
      </c>
      <c r="L174" t="str">
        <v>0361867</v>
      </c>
      <c r="M174">
        <v>46092</v>
      </c>
      <c r="N174">
        <v>9000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  <c r="I175">
        <v>3000</v>
      </c>
      <c r="J175" t="str">
        <v>1125</v>
      </c>
      <c r="K175">
        <v>46084</v>
      </c>
      <c r="L175" t="str">
        <v>0361916</v>
      </c>
      <c r="M175">
        <v>46085</v>
      </c>
      <c r="N175">
        <v>77200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  <c r="I176">
        <v>23000</v>
      </c>
      <c r="J176" t="str">
        <v>1358</v>
      </c>
      <c r="K176">
        <v>46098</v>
      </c>
      <c r="L176" t="str">
        <v>0361875</v>
      </c>
      <c r="M176">
        <v>46099</v>
      </c>
      <c r="N176">
        <v>45140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  <c r="I179">
        <v>3000</v>
      </c>
      <c r="J179" t="str">
        <v>0229</v>
      </c>
      <c r="K179">
        <v>46112</v>
      </c>
      <c r="L179" t="str">
        <v>0304202</v>
      </c>
      <c r="M179">
        <v>46112</v>
      </c>
      <c r="N179">
        <v>41500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  <c r="I180">
        <v>3000</v>
      </c>
      <c r="J180" t="str">
        <v>1174</v>
      </c>
      <c r="K180">
        <v>46091</v>
      </c>
      <c r="L180" t="str">
        <v>0361854</v>
      </c>
      <c r="M180">
        <v>46092</v>
      </c>
      <c r="N180">
        <v>21000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  <c r="I181">
        <v>26000</v>
      </c>
      <c r="J181" t="str">
        <v>1187</v>
      </c>
      <c r="K181">
        <v>46098</v>
      </c>
      <c r="L181" t="str">
        <v>0304359</v>
      </c>
      <c r="M181">
        <v>46098</v>
      </c>
      <c r="N181">
        <v>42980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  <c r="I186">
        <v>3000</v>
      </c>
      <c r="J186" t="str">
        <v>1162</v>
      </c>
      <c r="K186">
        <v>46090</v>
      </c>
      <c r="L186" t="str">
        <v>0304304</v>
      </c>
      <c r="M186">
        <v>46090</v>
      </c>
      <c r="N186">
        <v>6000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  <c r="I188">
        <v>3000</v>
      </c>
      <c r="J188" t="str">
        <v>1337</v>
      </c>
      <c r="K188">
        <v>46085</v>
      </c>
      <c r="L188" t="str">
        <v>0496694</v>
      </c>
      <c r="M188">
        <v>46085</v>
      </c>
      <c r="N188">
        <v>48620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  <c r="I189">
        <v>3000</v>
      </c>
      <c r="J189" t="str">
        <v>1335</v>
      </c>
      <c r="K189">
        <v>46085</v>
      </c>
      <c r="L189" t="str">
        <v>0496694</v>
      </c>
      <c r="M189">
        <v>46085</v>
      </c>
      <c r="N189">
        <v>48620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  <c r="I190">
        <v>3000</v>
      </c>
      <c r="J190" t="str">
        <v>1336</v>
      </c>
      <c r="K190">
        <v>46085</v>
      </c>
      <c r="L190" t="str">
        <v>0496694</v>
      </c>
      <c r="M190">
        <v>46085</v>
      </c>
      <c r="N190">
        <v>48620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  <c r="I193">
        <v>6000</v>
      </c>
      <c r="J193" t="str">
        <v>1130</v>
      </c>
      <c r="K193">
        <v>46084</v>
      </c>
      <c r="L193" t="str">
        <v>0361916</v>
      </c>
      <c r="M193">
        <v>46085</v>
      </c>
      <c r="N193">
        <v>77200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  <c r="I195">
        <v>3000</v>
      </c>
      <c r="J195" t="str">
        <v>0214</v>
      </c>
      <c r="K195">
        <v>46106</v>
      </c>
      <c r="L195" t="str">
        <v>0304364</v>
      </c>
      <c r="M195">
        <v>46106</v>
      </c>
      <c r="N195">
        <v>77705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  <c r="I196">
        <v>3000</v>
      </c>
      <c r="J196" t="str">
        <v>1175</v>
      </c>
      <c r="K196">
        <v>46091</v>
      </c>
      <c r="L196" t="str">
        <v>0361854</v>
      </c>
      <c r="M196">
        <v>46092</v>
      </c>
      <c r="N196">
        <v>21000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  <c r="I197">
        <v>3000</v>
      </c>
      <c r="J197" t="str">
        <v>1339</v>
      </c>
      <c r="K197">
        <v>46085</v>
      </c>
      <c r="L197" t="str">
        <v>0496694</v>
      </c>
      <c r="M197">
        <v>46085</v>
      </c>
      <c r="N197">
        <v>48620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  <c r="I201">
        <v>6000</v>
      </c>
      <c r="J201" t="str">
        <v>1359</v>
      </c>
      <c r="K201">
        <v>46098</v>
      </c>
      <c r="L201" t="str">
        <v>0361875</v>
      </c>
      <c r="M201">
        <v>46099</v>
      </c>
      <c r="N201">
        <v>45140</v>
      </c>
    </row>
  </sheetData>
  <autoFilter ref="A1:O202"/>
  <pageMargins left="0.7" right="0.7" top="0.75" bottom="0.75" header="0.3" footer="0.3"/>
  <ignoredErrors>
    <ignoredError numberStoredAsText="1" sqref="A1:O20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  <c r="I6">
        <v>3000</v>
      </c>
      <c r="J6" t="str">
        <v>0958</v>
      </c>
      <c r="K6">
        <v>46065</v>
      </c>
      <c r="L6" t="str">
        <v>0448217</v>
      </c>
      <c r="M6">
        <v>46065</v>
      </c>
      <c r="N6">
        <v>11040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  <c r="I8">
        <v>3000</v>
      </c>
      <c r="J8" t="str">
        <v>0966</v>
      </c>
      <c r="K8">
        <v>46069</v>
      </c>
      <c r="L8" t="str">
        <v>0496678</v>
      </c>
      <c r="M8">
        <v>46069</v>
      </c>
      <c r="N8">
        <v>80420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  <c r="I10">
        <v>3000</v>
      </c>
      <c r="J10" t="str">
        <v>0960</v>
      </c>
      <c r="K10">
        <v>46065</v>
      </c>
      <c r="L10" t="str">
        <v>0448217</v>
      </c>
      <c r="M10">
        <v>46065</v>
      </c>
      <c r="N10">
        <v>11040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  <c r="I12">
        <v>3000</v>
      </c>
      <c r="J12" t="str">
        <v>0946</v>
      </c>
      <c r="K12">
        <v>46063</v>
      </c>
      <c r="L12" t="str">
        <v>0496764</v>
      </c>
      <c r="M12">
        <v>46064</v>
      </c>
      <c r="N12">
        <v>24040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  <c r="I14">
        <v>3000</v>
      </c>
      <c r="J14" t="str">
        <v>2697</v>
      </c>
      <c r="K14">
        <v>46055</v>
      </c>
      <c r="L14" t="str">
        <v>0497145</v>
      </c>
      <c r="M14">
        <v>46055</v>
      </c>
      <c r="N14">
        <v>84560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  <c r="I15">
        <v>3000</v>
      </c>
      <c r="J15" t="str">
        <v>0977</v>
      </c>
      <c r="K15">
        <v>46069</v>
      </c>
      <c r="L15" t="str">
        <v>0496678</v>
      </c>
      <c r="M15">
        <v>46069</v>
      </c>
      <c r="N15">
        <v>80420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  <c r="I21">
        <v>2100</v>
      </c>
      <c r="J21" t="str">
        <v>1700</v>
      </c>
      <c r="K21">
        <v>46057</v>
      </c>
      <c r="L21" t="str">
        <v>0496755</v>
      </c>
      <c r="M21">
        <v>46057</v>
      </c>
      <c r="N21">
        <v>49440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  <c r="I23">
        <v>2040</v>
      </c>
      <c r="J23" t="str">
        <v>0938</v>
      </c>
      <c r="K23">
        <v>46063</v>
      </c>
      <c r="L23" t="str">
        <v>0497297</v>
      </c>
      <c r="M23">
        <v>46063</v>
      </c>
      <c r="N23">
        <v>24120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  <c r="I24">
        <v>6000</v>
      </c>
      <c r="J24" t="str">
        <v>0965</v>
      </c>
      <c r="K24">
        <v>46069</v>
      </c>
      <c r="L24" t="str">
        <v>0496678</v>
      </c>
      <c r="M24">
        <v>46069</v>
      </c>
      <c r="N24">
        <v>80420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  <c r="I25">
        <v>4080</v>
      </c>
      <c r="J25" t="str">
        <v>0919</v>
      </c>
      <c r="K25">
        <v>46056</v>
      </c>
      <c r="L25" t="str">
        <v>0496752</v>
      </c>
      <c r="M25">
        <v>46056</v>
      </c>
      <c r="N25">
        <v>82700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  <c r="I27">
        <v>3000</v>
      </c>
      <c r="J27" t="str">
        <v>0913</v>
      </c>
      <c r="K27">
        <v>46056</v>
      </c>
      <c r="L27" t="str">
        <v>0496752</v>
      </c>
      <c r="M27">
        <v>46056</v>
      </c>
      <c r="N27">
        <v>82700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  <c r="I28">
        <v>3000</v>
      </c>
      <c r="J28" t="str">
        <v>0981</v>
      </c>
      <c r="K28">
        <v>46069</v>
      </c>
      <c r="L28" t="str">
        <v>0496678</v>
      </c>
      <c r="M28">
        <v>46069</v>
      </c>
      <c r="N28">
        <v>80420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  <c r="I29">
        <v>11600</v>
      </c>
      <c r="J29" t="str">
        <v>0956</v>
      </c>
      <c r="K29">
        <v>46064</v>
      </c>
      <c r="L29" t="str">
        <v>0496765</v>
      </c>
      <c r="M29">
        <v>46064</v>
      </c>
      <c r="N29">
        <v>39700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  <c r="I32">
        <v>2920</v>
      </c>
      <c r="J32" t="str">
        <v>0935</v>
      </c>
      <c r="K32">
        <v>46062</v>
      </c>
      <c r="L32" t="str">
        <v>0448212</v>
      </c>
      <c r="M32">
        <v>46062</v>
      </c>
      <c r="N32">
        <v>7000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  <c r="I33">
        <v>3000</v>
      </c>
      <c r="J33" t="str">
        <v>1312</v>
      </c>
      <c r="K33">
        <v>46059</v>
      </c>
      <c r="L33" t="str">
        <v>0496767</v>
      </c>
      <c r="M33">
        <v>46059</v>
      </c>
      <c r="N33">
        <v>13100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  <c r="I36">
        <v>3000</v>
      </c>
      <c r="J36" t="str">
        <v>0962</v>
      </c>
      <c r="K36">
        <v>46067</v>
      </c>
      <c r="L36" t="str">
        <v>0496608</v>
      </c>
      <c r="M36">
        <v>46069</v>
      </c>
      <c r="N36">
        <v>23420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  <c r="I40">
        <v>2200</v>
      </c>
      <c r="J40" t="str">
        <v>0908</v>
      </c>
      <c r="K40">
        <v>46056</v>
      </c>
      <c r="L40" t="str">
        <v>0496752</v>
      </c>
      <c r="M40">
        <v>46056</v>
      </c>
      <c r="N40">
        <v>82700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  <c r="I42">
        <v>3000</v>
      </c>
      <c r="J42" t="str">
        <v>0952</v>
      </c>
      <c r="K42">
        <v>46064</v>
      </c>
      <c r="L42" t="str">
        <v>0496765</v>
      </c>
      <c r="M42">
        <v>46064</v>
      </c>
      <c r="N42">
        <v>39700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  <c r="I43">
        <v>6000</v>
      </c>
      <c r="J43" t="str">
        <v>1000</v>
      </c>
      <c r="K43">
        <v>46079</v>
      </c>
      <c r="L43" t="str">
        <v>0361876</v>
      </c>
      <c r="M43">
        <v>46079</v>
      </c>
      <c r="N43">
        <v>10080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  <c r="I45">
        <v>2200</v>
      </c>
      <c r="J45" t="str">
        <v>0906</v>
      </c>
      <c r="K45">
        <v>46056</v>
      </c>
      <c r="L45" t="str">
        <v>0496752</v>
      </c>
      <c r="M45">
        <v>46056</v>
      </c>
      <c r="N45">
        <v>82700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  <c r="I46">
        <v>9000</v>
      </c>
      <c r="J46" t="str">
        <v>2693</v>
      </c>
      <c r="K46">
        <v>46055</v>
      </c>
      <c r="L46" t="str">
        <v>0497145</v>
      </c>
      <c r="M46">
        <v>46055</v>
      </c>
      <c r="N46">
        <v>84560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  <c r="I49">
        <v>4100</v>
      </c>
      <c r="J49">
        <v>1313</v>
      </c>
      <c r="K49">
        <v>46059</v>
      </c>
      <c r="L49" t="str">
        <v>0496767</v>
      </c>
      <c r="M49">
        <v>46059</v>
      </c>
      <c r="N49">
        <v>13100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  <c r="I50">
        <v>3000</v>
      </c>
      <c r="J50" t="str">
        <v>0941</v>
      </c>
      <c r="K50">
        <v>46063</v>
      </c>
      <c r="L50" t="str">
        <v>0497297</v>
      </c>
      <c r="M50">
        <v>46063</v>
      </c>
      <c r="N50">
        <v>24120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  <c r="I51">
        <v>3000</v>
      </c>
      <c r="J51" t="str">
        <v>0969</v>
      </c>
      <c r="K51">
        <v>46069</v>
      </c>
      <c r="L51" t="str">
        <v>0496678</v>
      </c>
      <c r="M51">
        <v>46069</v>
      </c>
      <c r="N51">
        <v>80420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  <c r="I53">
        <v>3000</v>
      </c>
      <c r="J53" t="str">
        <v>0943</v>
      </c>
      <c r="K53">
        <v>46063</v>
      </c>
      <c r="L53" t="str">
        <v>0497297</v>
      </c>
      <c r="M53">
        <v>46063</v>
      </c>
      <c r="N53">
        <v>24120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  <c r="I55">
        <v>5000</v>
      </c>
      <c r="J55" t="str">
        <v>2698</v>
      </c>
      <c r="K55">
        <v>46055</v>
      </c>
      <c r="L55" t="str">
        <v>0497145</v>
      </c>
      <c r="M55">
        <v>46055</v>
      </c>
      <c r="N55">
        <v>84560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  <c r="I56">
        <v>12000</v>
      </c>
      <c r="J56" t="str">
        <v>0998</v>
      </c>
      <c r="K56">
        <v>46078</v>
      </c>
      <c r="L56" t="str">
        <v>0361879</v>
      </c>
      <c r="M56">
        <v>46079</v>
      </c>
      <c r="N56">
        <v>12000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  <c r="I59">
        <v>4000</v>
      </c>
      <c r="J59" t="str">
        <v>0911</v>
      </c>
      <c r="K59">
        <v>46056</v>
      </c>
      <c r="L59" t="str">
        <v>0496752</v>
      </c>
      <c r="M59">
        <v>46056</v>
      </c>
      <c r="N59">
        <v>82700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  <c r="I64">
        <v>2200</v>
      </c>
      <c r="J64" t="str">
        <v>0907</v>
      </c>
      <c r="K64">
        <v>46056</v>
      </c>
      <c r="L64" t="str">
        <v>0496752</v>
      </c>
      <c r="M64">
        <v>46056</v>
      </c>
      <c r="N64">
        <v>82700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  <c r="I67">
        <v>6000</v>
      </c>
      <c r="J67" t="str">
        <v>0949</v>
      </c>
      <c r="K67">
        <v>46063</v>
      </c>
      <c r="L67" t="str">
        <v>0496764</v>
      </c>
      <c r="M67">
        <v>46064</v>
      </c>
      <c r="N67">
        <v>24040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  <c r="I68">
        <v>2200</v>
      </c>
      <c r="J68" t="str">
        <v>0909</v>
      </c>
      <c r="K68">
        <v>46056</v>
      </c>
      <c r="L68" t="str">
        <v>0496752</v>
      </c>
      <c r="M68">
        <v>46056</v>
      </c>
      <c r="N68">
        <v>82700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  <c r="I70">
        <v>9000</v>
      </c>
      <c r="J70" t="str">
        <v>0920</v>
      </c>
      <c r="K70">
        <v>46056</v>
      </c>
      <c r="L70" t="str">
        <v>0496752</v>
      </c>
      <c r="M70">
        <v>46056</v>
      </c>
      <c r="N70">
        <v>82700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  <c r="I71">
        <v>3000</v>
      </c>
      <c r="J71" t="str">
        <v>1301</v>
      </c>
      <c r="K71">
        <v>46057</v>
      </c>
      <c r="L71" t="str">
        <v>0496755</v>
      </c>
      <c r="M71">
        <v>46057</v>
      </c>
      <c r="N71">
        <v>49440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  <c r="I73">
        <v>3000</v>
      </c>
      <c r="J73" t="str">
        <v>2686</v>
      </c>
      <c r="K73">
        <v>46055</v>
      </c>
      <c r="L73" t="str">
        <v>0497145</v>
      </c>
      <c r="M73">
        <v>46055</v>
      </c>
      <c r="N73">
        <v>84560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  <c r="I75">
        <v>9000</v>
      </c>
      <c r="J75" t="str">
        <v>0934</v>
      </c>
      <c r="K75">
        <v>46062</v>
      </c>
      <c r="L75" t="str">
        <v>0496769</v>
      </c>
      <c r="M75">
        <v>46062</v>
      </c>
      <c r="N75">
        <v>33240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  <c r="I76">
        <v>3000</v>
      </c>
      <c r="J76" t="str">
        <v>0968</v>
      </c>
      <c r="K76">
        <v>46069</v>
      </c>
      <c r="L76" t="str">
        <v>0496678</v>
      </c>
      <c r="M76">
        <v>46069</v>
      </c>
      <c r="N76">
        <v>80420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  <c r="I78">
        <v>4080</v>
      </c>
      <c r="J78" t="str">
        <v>2688</v>
      </c>
      <c r="K78">
        <v>46055</v>
      </c>
      <c r="L78" t="str">
        <v>0497145</v>
      </c>
      <c r="M78">
        <v>46055</v>
      </c>
      <c r="N78">
        <v>84560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  <c r="I80">
        <v>4200</v>
      </c>
      <c r="J80" t="str">
        <v>0983</v>
      </c>
      <c r="K80">
        <v>46069</v>
      </c>
      <c r="L80" t="str">
        <v>0496678</v>
      </c>
      <c r="M80">
        <v>46069</v>
      </c>
      <c r="N80">
        <v>80420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  <c r="I81">
        <v>2100</v>
      </c>
      <c r="J81" t="str">
        <v>0984</v>
      </c>
      <c r="K81">
        <v>46069</v>
      </c>
      <c r="L81" t="str">
        <v>0496678</v>
      </c>
      <c r="M81">
        <v>46069</v>
      </c>
      <c r="N81">
        <v>80420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  <c r="I86">
        <v>3000</v>
      </c>
      <c r="J86" t="str">
        <v>1699</v>
      </c>
      <c r="K86">
        <v>46057</v>
      </c>
      <c r="L86" t="str">
        <v>0496755</v>
      </c>
      <c r="M86">
        <v>46057</v>
      </c>
      <c r="N86">
        <v>49440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  <c r="I87">
        <v>9000</v>
      </c>
      <c r="J87" t="str">
        <v>1317</v>
      </c>
      <c r="K87">
        <v>46076</v>
      </c>
      <c r="L87" t="str">
        <v>0496685</v>
      </c>
      <c r="M87">
        <v>46076</v>
      </c>
      <c r="N87">
        <v>15580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  <c r="I89">
        <v>3000</v>
      </c>
      <c r="J89" t="str">
        <v>0978</v>
      </c>
      <c r="K89">
        <v>46069</v>
      </c>
      <c r="L89" t="str">
        <v>0496678</v>
      </c>
      <c r="M89">
        <v>46069</v>
      </c>
      <c r="N89">
        <v>80420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  <c r="I90">
        <v>3000</v>
      </c>
      <c r="J90" t="str">
        <v>2915</v>
      </c>
      <c r="K90">
        <v>46058</v>
      </c>
      <c r="L90" t="str">
        <v>0496759</v>
      </c>
      <c r="M90">
        <v>46059</v>
      </c>
      <c r="N90">
        <v>34100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  <c r="I94">
        <v>3000</v>
      </c>
      <c r="J94" t="str">
        <v>0971</v>
      </c>
      <c r="K94">
        <v>46069</v>
      </c>
      <c r="L94" t="str">
        <v>0496678</v>
      </c>
      <c r="M94">
        <v>46069</v>
      </c>
      <c r="N94">
        <v>80420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  <c r="I97">
        <v>6000</v>
      </c>
      <c r="J97" t="str">
        <v>0954</v>
      </c>
      <c r="K97">
        <v>46064</v>
      </c>
      <c r="L97" t="str">
        <v>0496765</v>
      </c>
      <c r="M97">
        <v>46064</v>
      </c>
      <c r="N97">
        <v>39700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  <c r="I98">
        <v>2920</v>
      </c>
      <c r="J98" t="str">
        <v>0926</v>
      </c>
      <c r="K98">
        <v>46056</v>
      </c>
      <c r="L98" t="str">
        <v>0496752</v>
      </c>
      <c r="M98">
        <v>46056</v>
      </c>
      <c r="N98">
        <v>82700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  <c r="I101">
        <v>3000</v>
      </c>
      <c r="J101" t="str">
        <v>1314</v>
      </c>
      <c r="K101">
        <v>46059</v>
      </c>
      <c r="L101" t="str">
        <v>0496767</v>
      </c>
      <c r="M101">
        <v>46059</v>
      </c>
      <c r="N101">
        <v>13100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  <c r="I102">
        <v>3000</v>
      </c>
      <c r="J102" t="str">
        <v>0950</v>
      </c>
      <c r="K102">
        <v>46064</v>
      </c>
      <c r="L102" t="str">
        <v>0496765</v>
      </c>
      <c r="M102">
        <v>46064</v>
      </c>
      <c r="N102">
        <v>39700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  <c r="I103">
        <v>3000</v>
      </c>
      <c r="J103" t="str">
        <v>0940</v>
      </c>
      <c r="K103">
        <v>46063</v>
      </c>
      <c r="L103" t="str">
        <v>0497297</v>
      </c>
      <c r="M103">
        <v>46063</v>
      </c>
      <c r="N103">
        <v>24120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  <c r="I104">
        <v>3000</v>
      </c>
      <c r="J104" t="str">
        <v>0944</v>
      </c>
      <c r="K104">
        <v>46063</v>
      </c>
      <c r="L104" t="str">
        <v>0497297</v>
      </c>
      <c r="M104">
        <v>46063</v>
      </c>
      <c r="N104">
        <v>24120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  <c r="I105">
        <v>3000</v>
      </c>
      <c r="J105" t="str">
        <v>0967</v>
      </c>
      <c r="K105">
        <v>46069</v>
      </c>
      <c r="L105" t="str">
        <v>0496678</v>
      </c>
      <c r="M105">
        <v>46069</v>
      </c>
      <c r="N105">
        <v>80420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  <c r="I106">
        <v>3000</v>
      </c>
      <c r="J106" t="str">
        <v>1311</v>
      </c>
      <c r="K106">
        <v>46059</v>
      </c>
      <c r="L106" t="str">
        <v>0496767</v>
      </c>
      <c r="M106">
        <v>46059</v>
      </c>
      <c r="N106">
        <v>13100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  <c r="I109">
        <v>3000</v>
      </c>
      <c r="J109" t="str">
        <v>0990</v>
      </c>
      <c r="K109">
        <v>46071</v>
      </c>
      <c r="L109" t="str">
        <v>0496733</v>
      </c>
      <c r="M109">
        <v>46071</v>
      </c>
      <c r="N109">
        <v>12000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  <c r="I112">
        <v>3000</v>
      </c>
      <c r="J112" t="str">
        <v>0993</v>
      </c>
      <c r="K112">
        <v>46071</v>
      </c>
      <c r="L112" t="str">
        <v>0496733</v>
      </c>
      <c r="M112">
        <v>46071</v>
      </c>
      <c r="N112">
        <v>12000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  <c r="I114">
        <v>2040</v>
      </c>
      <c r="J114" t="str">
        <v>0982</v>
      </c>
      <c r="K114">
        <v>46069</v>
      </c>
      <c r="L114" t="str">
        <v>0496678</v>
      </c>
      <c r="M114">
        <v>46069</v>
      </c>
      <c r="N114">
        <v>80420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  <c r="I115">
        <v>5000</v>
      </c>
      <c r="J115" t="str">
        <v>0997</v>
      </c>
      <c r="K115">
        <v>46076</v>
      </c>
      <c r="L115" t="str">
        <v>0496688</v>
      </c>
      <c r="M115">
        <v>46077</v>
      </c>
      <c r="N115">
        <v>8160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  <c r="I117">
        <v>2040</v>
      </c>
      <c r="J117" t="str">
        <v>0979</v>
      </c>
      <c r="K117">
        <v>46069</v>
      </c>
      <c r="L117" t="str">
        <v>0496678</v>
      </c>
      <c r="M117">
        <v>46069</v>
      </c>
      <c r="N117">
        <v>80420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  <c r="I126">
        <v>3000</v>
      </c>
      <c r="J126" t="str">
        <v>2696</v>
      </c>
      <c r="K126">
        <v>46055</v>
      </c>
      <c r="L126" t="str">
        <v>0497145</v>
      </c>
      <c r="M126">
        <v>46055</v>
      </c>
      <c r="N126">
        <v>84560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  <c r="I127">
        <v>3000</v>
      </c>
      <c r="J127" t="str">
        <v>0959</v>
      </c>
      <c r="K127">
        <v>46065</v>
      </c>
      <c r="L127" t="str">
        <v>0448217</v>
      </c>
      <c r="M127">
        <v>46065</v>
      </c>
      <c r="N127">
        <v>11040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  <c r="I128">
        <v>6000</v>
      </c>
      <c r="J128" t="str">
        <v>2917</v>
      </c>
      <c r="K128">
        <v>46058</v>
      </c>
      <c r="L128" t="str">
        <v>0496759</v>
      </c>
      <c r="M128">
        <v>46059</v>
      </c>
      <c r="N128">
        <v>34100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  <c r="I130">
        <v>12000</v>
      </c>
      <c r="J130" t="str">
        <v>0933</v>
      </c>
      <c r="K130">
        <v>46062</v>
      </c>
      <c r="L130" t="str">
        <v>0496769</v>
      </c>
      <c r="M130">
        <v>46062</v>
      </c>
      <c r="N130">
        <v>33240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  <c r="I131">
        <v>3160</v>
      </c>
      <c r="J131" t="str">
        <v>0996</v>
      </c>
      <c r="K131">
        <v>46076</v>
      </c>
      <c r="L131" t="str">
        <v>0496688</v>
      </c>
      <c r="M131">
        <v>46077</v>
      </c>
      <c r="N131">
        <v>8160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  <c r="I133">
        <v>3000</v>
      </c>
      <c r="J133" t="str">
        <v>0923</v>
      </c>
      <c r="K133">
        <v>46056</v>
      </c>
      <c r="L133" t="str">
        <v>0496752</v>
      </c>
      <c r="M133">
        <v>46056</v>
      </c>
      <c r="N133">
        <v>82700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  <c r="I135">
        <v>12000</v>
      </c>
      <c r="J135" t="str">
        <v>1698</v>
      </c>
      <c r="K135">
        <v>46056</v>
      </c>
      <c r="L135" t="str">
        <v>0496755</v>
      </c>
      <c r="M135">
        <v>46057</v>
      </c>
      <c r="N135">
        <v>49440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2100</v>
      </c>
      <c r="J136" t="str">
        <v>2918</v>
      </c>
      <c r="K136">
        <v>46079</v>
      </c>
      <c r="L136" t="str">
        <v>0496693</v>
      </c>
      <c r="M136">
        <v>46080</v>
      </c>
      <c r="N136">
        <v>18460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  <c r="I137">
        <v>6000</v>
      </c>
      <c r="J137" t="str">
        <v>0994</v>
      </c>
      <c r="K137">
        <v>46073</v>
      </c>
      <c r="L137" t="str">
        <v>0496680</v>
      </c>
      <c r="M137">
        <v>46073</v>
      </c>
      <c r="N137">
        <v>6000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  <c r="I139">
        <v>3000</v>
      </c>
      <c r="J139" t="str">
        <v>0974</v>
      </c>
      <c r="K139">
        <v>46069</v>
      </c>
      <c r="L139" t="str">
        <v>0496678</v>
      </c>
      <c r="M139">
        <v>46069</v>
      </c>
      <c r="N139">
        <v>80420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  <c r="I140">
        <v>3000</v>
      </c>
      <c r="J140" t="str">
        <v>0903</v>
      </c>
      <c r="K140">
        <v>46055</v>
      </c>
      <c r="L140" t="str">
        <v>0497145</v>
      </c>
      <c r="M140">
        <v>46055</v>
      </c>
      <c r="N140">
        <v>84560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  <c r="I141">
        <v>10000</v>
      </c>
      <c r="J141" t="str">
        <v>1302</v>
      </c>
      <c r="K141">
        <v>46057</v>
      </c>
      <c r="L141" t="str">
        <v>0496755</v>
      </c>
      <c r="M141">
        <v>46057</v>
      </c>
      <c r="N141">
        <v>49440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  <c r="I143">
        <v>3000</v>
      </c>
      <c r="J143" t="str">
        <v>0912</v>
      </c>
      <c r="K143">
        <v>46056</v>
      </c>
      <c r="L143" t="str">
        <v>0496752</v>
      </c>
      <c r="M143">
        <v>46056</v>
      </c>
      <c r="N143">
        <v>82700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  <c r="I145">
        <v>2040</v>
      </c>
      <c r="J145" t="str">
        <v>0939</v>
      </c>
      <c r="K145">
        <v>46063</v>
      </c>
      <c r="L145" t="str">
        <v>0497297</v>
      </c>
      <c r="M145">
        <v>46063</v>
      </c>
      <c r="N145">
        <v>24120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  <c r="I147">
        <v>6000</v>
      </c>
      <c r="J147" t="str">
        <v>0986</v>
      </c>
      <c r="K147">
        <v>46069</v>
      </c>
      <c r="L147" t="str">
        <v>0496678</v>
      </c>
      <c r="M147">
        <v>46069</v>
      </c>
      <c r="N147">
        <v>80420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  <c r="I149">
        <v>15000</v>
      </c>
      <c r="J149" t="str">
        <v>0902</v>
      </c>
      <c r="K149">
        <v>46055</v>
      </c>
      <c r="L149" t="str">
        <v>0497145</v>
      </c>
      <c r="M149">
        <v>46055</v>
      </c>
      <c r="N149">
        <v>84560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  <c r="I156">
        <v>2040</v>
      </c>
      <c r="J156" t="str">
        <v>0987</v>
      </c>
      <c r="K156">
        <v>46069</v>
      </c>
      <c r="L156" t="str">
        <v>0496678</v>
      </c>
      <c r="M156">
        <v>46069</v>
      </c>
      <c r="N156">
        <v>80420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  <c r="I161">
        <v>6000</v>
      </c>
      <c r="J161" t="str">
        <v>1303</v>
      </c>
      <c r="K161">
        <v>46057</v>
      </c>
      <c r="L161" t="str">
        <v>0496755</v>
      </c>
      <c r="M161">
        <v>46057</v>
      </c>
      <c r="N161">
        <v>49440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  <c r="I162">
        <v>6000</v>
      </c>
      <c r="J162" t="str">
        <v>0985</v>
      </c>
      <c r="K162">
        <v>46069</v>
      </c>
      <c r="L162" t="str">
        <v>0496678</v>
      </c>
      <c r="M162">
        <v>46069</v>
      </c>
      <c r="N162">
        <v>80420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  <c r="I163">
        <v>4080</v>
      </c>
      <c r="J163" t="str">
        <v>2689</v>
      </c>
      <c r="K163">
        <v>46055</v>
      </c>
      <c r="L163" t="str">
        <v>0497145</v>
      </c>
      <c r="M163">
        <v>46055</v>
      </c>
      <c r="N163">
        <v>84560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  <c r="I166">
        <v>3000</v>
      </c>
      <c r="J166" t="str">
        <v>2690</v>
      </c>
      <c r="K166">
        <v>46055</v>
      </c>
      <c r="L166" t="str">
        <v>0497145</v>
      </c>
      <c r="M166">
        <v>46055</v>
      </c>
      <c r="N166">
        <v>84560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  <c r="I168">
        <v>4100</v>
      </c>
      <c r="J168" t="str">
        <v>2916</v>
      </c>
      <c r="K168">
        <v>46058</v>
      </c>
      <c r="L168" t="str">
        <v>0496759</v>
      </c>
      <c r="M168">
        <v>46059</v>
      </c>
      <c r="N168">
        <v>34100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  <c r="I171">
        <v>3000</v>
      </c>
      <c r="J171" t="str">
        <v>0973</v>
      </c>
      <c r="K171">
        <v>46069</v>
      </c>
      <c r="L171" t="str">
        <v>0496678</v>
      </c>
      <c r="M171">
        <v>46069</v>
      </c>
      <c r="N171">
        <v>80420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  <c r="I175">
        <v>3000</v>
      </c>
      <c r="J175" t="str">
        <v>0904</v>
      </c>
      <c r="K175">
        <v>46055</v>
      </c>
      <c r="L175" t="str">
        <v>0497145</v>
      </c>
      <c r="M175">
        <v>46055</v>
      </c>
      <c r="N175">
        <v>84560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  <c r="I176">
        <v>6000</v>
      </c>
      <c r="J176" t="str">
        <v>1309</v>
      </c>
      <c r="K176">
        <v>46058</v>
      </c>
      <c r="L176" t="str">
        <v>0496759</v>
      </c>
      <c r="M176">
        <v>46059</v>
      </c>
      <c r="N176">
        <v>34100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  <c r="I179">
        <v>3000</v>
      </c>
      <c r="J179" t="str">
        <v>0980</v>
      </c>
      <c r="K179">
        <v>46069</v>
      </c>
      <c r="L179" t="str">
        <v>0496678</v>
      </c>
      <c r="M179">
        <v>46069</v>
      </c>
      <c r="N179">
        <v>80420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  <c r="I180">
        <v>3000</v>
      </c>
      <c r="J180" t="str">
        <v>0992</v>
      </c>
      <c r="K180">
        <v>46071</v>
      </c>
      <c r="L180" t="str">
        <v>0496733</v>
      </c>
      <c r="M180">
        <v>46071</v>
      </c>
      <c r="N180">
        <v>12000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  <c r="I181">
        <v>9000</v>
      </c>
      <c r="J181" t="str">
        <v>1308</v>
      </c>
      <c r="K181">
        <v>46058</v>
      </c>
      <c r="L181" t="str">
        <v>0496759</v>
      </c>
      <c r="M181">
        <v>46059</v>
      </c>
      <c r="N181">
        <v>34100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  <c r="I183">
        <v>4100</v>
      </c>
      <c r="J183" t="str">
        <v>0955</v>
      </c>
      <c r="K183">
        <v>46064</v>
      </c>
      <c r="L183" t="str">
        <v>0496765</v>
      </c>
      <c r="M183">
        <v>46064</v>
      </c>
      <c r="N183">
        <v>39700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  <c r="I184">
        <v>4200</v>
      </c>
      <c r="J184" t="str">
        <v>1306</v>
      </c>
      <c r="K184">
        <v>46057</v>
      </c>
      <c r="L184" t="str">
        <v>0496755</v>
      </c>
      <c r="M184">
        <v>46057</v>
      </c>
      <c r="N184">
        <v>49440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  <c r="I185">
        <v>6000</v>
      </c>
      <c r="J185" t="str">
        <v>0942</v>
      </c>
      <c r="K185">
        <v>46063</v>
      </c>
      <c r="L185" t="str">
        <v>0497297</v>
      </c>
      <c r="M185">
        <v>46063</v>
      </c>
      <c r="N185">
        <v>24120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  <c r="I186">
        <v>3000</v>
      </c>
      <c r="J186" t="str">
        <v>0901</v>
      </c>
      <c r="K186">
        <v>46055</v>
      </c>
      <c r="L186" t="str">
        <v>0497145</v>
      </c>
      <c r="M186">
        <v>46055</v>
      </c>
      <c r="N186">
        <v>84560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  <c r="I187">
        <v>6000</v>
      </c>
      <c r="J187" t="str">
        <v>0953</v>
      </c>
      <c r="K187">
        <v>46064</v>
      </c>
      <c r="L187" t="str">
        <v>0496765</v>
      </c>
      <c r="M187">
        <v>46064</v>
      </c>
      <c r="N187">
        <v>39700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  <c r="I188">
        <v>3000</v>
      </c>
      <c r="J188" t="str">
        <v>0972</v>
      </c>
      <c r="K188">
        <v>46069</v>
      </c>
      <c r="L188" t="str">
        <v>0496678</v>
      </c>
      <c r="M188">
        <v>46069</v>
      </c>
      <c r="N188">
        <v>80420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  <c r="I189">
        <v>3000</v>
      </c>
      <c r="J189" t="str">
        <v>0976</v>
      </c>
      <c r="K189">
        <v>46069</v>
      </c>
      <c r="L189" t="str">
        <v>0496678</v>
      </c>
      <c r="M189">
        <v>46069</v>
      </c>
      <c r="N189">
        <v>80420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  <c r="I190">
        <v>3000</v>
      </c>
      <c r="J190" t="str">
        <v>0975</v>
      </c>
      <c r="K190">
        <v>46069</v>
      </c>
      <c r="L190" t="str">
        <v>0496678</v>
      </c>
      <c r="M190">
        <v>46069</v>
      </c>
      <c r="N190">
        <v>80420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  <c r="I192">
        <v>3000</v>
      </c>
      <c r="J192" t="str">
        <v>0922</v>
      </c>
      <c r="K192">
        <v>46056</v>
      </c>
      <c r="L192" t="str">
        <v>0496752</v>
      </c>
      <c r="M192">
        <v>46056</v>
      </c>
      <c r="N192">
        <v>82700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  <c r="I194">
        <v>6000</v>
      </c>
      <c r="J194" t="str">
        <v>0951</v>
      </c>
      <c r="K194">
        <v>46064</v>
      </c>
      <c r="L194" t="str">
        <v>0496765</v>
      </c>
      <c r="M194">
        <v>46064</v>
      </c>
      <c r="N194">
        <v>39700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  <c r="I195">
        <v>3000</v>
      </c>
      <c r="J195" t="str">
        <v>1304</v>
      </c>
      <c r="K195">
        <v>46057</v>
      </c>
      <c r="L195" t="str">
        <v>0496755</v>
      </c>
      <c r="M195">
        <v>46057</v>
      </c>
      <c r="N195">
        <v>49440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  <c r="I196">
        <v>3000</v>
      </c>
      <c r="J196" t="str">
        <v>0991</v>
      </c>
      <c r="K196">
        <v>46071</v>
      </c>
      <c r="L196" t="str">
        <v>0496733</v>
      </c>
      <c r="M196">
        <v>46071</v>
      </c>
      <c r="N196">
        <v>12000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  <c r="I197">
        <v>3000</v>
      </c>
      <c r="J197" t="str">
        <v>0970</v>
      </c>
      <c r="K197">
        <v>46069</v>
      </c>
      <c r="L197" t="str">
        <v>0496678</v>
      </c>
      <c r="M197">
        <v>46069</v>
      </c>
      <c r="N197">
        <v>80420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  <c r="I200">
        <v>3000</v>
      </c>
      <c r="J200" t="str">
        <v>0945</v>
      </c>
      <c r="K200">
        <v>46063</v>
      </c>
      <c r="L200" t="str">
        <v>0496764</v>
      </c>
      <c r="M200">
        <v>46064</v>
      </c>
      <c r="N200">
        <v>24040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  <c r="I201">
        <v>6000</v>
      </c>
      <c r="J201" t="str">
        <v>1310</v>
      </c>
      <c r="K201">
        <v>46058</v>
      </c>
      <c r="L201" t="str">
        <v>0496759</v>
      </c>
      <c r="M201">
        <v>46059</v>
      </c>
      <c r="N201">
        <v>34100</v>
      </c>
    </row>
  </sheetData>
  <autoFilter ref="A1:O202"/>
  <pageMargins left="0.7" right="0.7" top="0.75" bottom="0.75" header="0.3" footer="0.3"/>
  <ignoredErrors>
    <ignoredError numberStoredAsText="1" sqref="A1:O20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01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  <c r="P1" t="str">
        <v>Beneficary Name</v>
      </c>
      <c r="Q1" t="str">
        <v>Father's/Husband's Name</v>
      </c>
      <c r="R1" t="str">
        <v>Receipt #</v>
      </c>
      <c r="S1" t="str">
        <v>Deposit Slip Number</v>
      </c>
      <c r="T1" t="str">
        <v>Deposit Date</v>
      </c>
      <c r="U1" t="str">
        <v>Deposit Status</v>
      </c>
      <c r="V1" t="str">
        <v>Beneficiary Status</v>
      </c>
    </row>
    <row r="2">
      <c r="A2">
        <v>1</v>
      </c>
      <c r="B2" t="str">
        <v>Abdul Kareem</v>
      </c>
      <c r="C2" t="str">
        <v xml:space="preserve">Jumu khan </v>
      </c>
      <c r="D2">
        <v>4410803433861</v>
      </c>
      <c r="E2" t="str">
        <v xml:space="preserve">Juman Kapri </v>
      </c>
      <c r="F2" t="str">
        <v>Khuda Bux2</v>
      </c>
      <c r="G2" t="str">
        <v>Motor/Vehicles: Tyre Puncture shop</v>
      </c>
      <c r="H2">
        <v>35000</v>
      </c>
      <c r="I2" t="str">
        <v>40000</v>
      </c>
      <c r="K2" t="str">
        <v>2026-05-07</v>
      </c>
      <c r="P2" t="str">
        <v>Abdul Kareem</v>
      </c>
      <c r="Q2" t="str">
        <v>Shahzado CHanna</v>
      </c>
      <c r="R2" t="str">
        <v>2025</v>
      </c>
      <c r="S2" t="str">
        <v>245666</v>
      </c>
      <c r="T2" t="str">
        <v>2026-05-21</v>
      </c>
      <c r="U2" t="str">
        <v>Verified</v>
      </c>
      <c r="V2" t="str">
        <v>Eligible</v>
      </c>
    </row>
    <row r="3">
      <c r="A3">
        <v>2</v>
      </c>
      <c r="B3" t="str">
        <v>Abdul Malik</v>
      </c>
      <c r="C3" t="str">
        <v>Ghulam Farid</v>
      </c>
      <c r="D3">
        <v>4410803567036</v>
      </c>
      <c r="E3" t="str">
        <v>Village: Niaz Kapri</v>
      </c>
      <c r="F3" t="str">
        <v>Mir Allah Bachayuo</v>
      </c>
      <c r="G3" t="str">
        <v>Trading: Vegetable Cart</v>
      </c>
      <c r="H3">
        <v>35000</v>
      </c>
    </row>
    <row r="4">
      <c r="A4">
        <v>3</v>
      </c>
      <c r="B4" t="str">
        <v>Abdul Waheed</v>
      </c>
      <c r="C4" t="str">
        <v>Muhammad Hashim</v>
      </c>
      <c r="D4">
        <v>4410803837445</v>
      </c>
      <c r="E4" t="str">
        <v xml:space="preserve">Juman Kapri </v>
      </c>
      <c r="F4" t="str">
        <v>Khuda Bux2</v>
      </c>
      <c r="G4" t="str">
        <v>FMCG: Grocery shop</v>
      </c>
      <c r="H4">
        <v>35000</v>
      </c>
    </row>
    <row r="5">
      <c r="A5">
        <v>4</v>
      </c>
      <c r="B5" t="str">
        <v xml:space="preserve">Aisha </v>
      </c>
      <c r="C5" t="str">
        <v>Muhmmad Iqbal</v>
      </c>
      <c r="D5">
        <v>4410179562290</v>
      </c>
      <c r="E5" t="str">
        <v>Noor m Laghari</v>
      </c>
      <c r="F5" t="str">
        <v>Mir Allah Bachayuo</v>
      </c>
      <c r="G5" t="str">
        <v>Stitching/Garments: Dress making and sale</v>
      </c>
      <c r="H5">
        <v>35000</v>
      </c>
    </row>
    <row r="6">
      <c r="A6">
        <v>5</v>
      </c>
      <c r="B6" t="str">
        <v>Ajeemat</v>
      </c>
      <c r="C6" t="str">
        <v>Jumu</v>
      </c>
      <c r="D6">
        <v>4410163596436</v>
      </c>
      <c r="E6" t="str">
        <v xml:space="preserve">Hashim colony </v>
      </c>
      <c r="F6" t="str">
        <v>Mir Allah Bachayuo</v>
      </c>
      <c r="G6" t="str">
        <v>Handicraft: Applique and Rilli Work</v>
      </c>
      <c r="H6">
        <v>35000</v>
      </c>
      <c r="I6">
        <v>3000</v>
      </c>
      <c r="J6" t="str">
        <v>2638</v>
      </c>
      <c r="K6">
        <v>46034</v>
      </c>
      <c r="L6" t="str">
        <v>0361644</v>
      </c>
      <c r="M6">
        <v>46034</v>
      </c>
      <c r="N6">
        <v>16080</v>
      </c>
    </row>
    <row r="7">
      <c r="A7">
        <v>6</v>
      </c>
      <c r="B7" t="str">
        <v>Ajhee</v>
      </c>
      <c r="C7" t="str">
        <v xml:space="preserve">Faqeero </v>
      </c>
      <c r="D7">
        <v>4410188891304</v>
      </c>
      <c r="E7" t="str">
        <v xml:space="preserve">Bhatti Paro </v>
      </c>
      <c r="F7" t="str">
        <v>Jhuddo</v>
      </c>
      <c r="G7" t="str">
        <v>Textile: Garments Shop</v>
      </c>
      <c r="H7">
        <v>35000</v>
      </c>
      <c r="I7">
        <v>3000</v>
      </c>
      <c r="J7" t="str">
        <v>1690</v>
      </c>
      <c r="K7">
        <v>46038</v>
      </c>
      <c r="L7" t="str">
        <v>0497152</v>
      </c>
      <c r="M7">
        <v>46042</v>
      </c>
      <c r="N7">
        <v>9000</v>
      </c>
    </row>
    <row r="8">
      <c r="A8">
        <v>7</v>
      </c>
      <c r="B8" t="str">
        <v xml:space="preserve">Akhtar Ali </v>
      </c>
      <c r="C8" t="str">
        <v>Sultan</v>
      </c>
      <c r="D8">
        <v>4410803524429</v>
      </c>
      <c r="E8" t="str">
        <v>Mir Ghulam Mustafa</v>
      </c>
      <c r="F8" t="str">
        <v>Roshanabad</v>
      </c>
      <c r="G8" t="str">
        <v xml:space="preserve">Beverages: Cold Drink </v>
      </c>
      <c r="H8">
        <v>35000</v>
      </c>
      <c r="I8">
        <v>3000</v>
      </c>
      <c r="J8" t="str">
        <v>2618</v>
      </c>
      <c r="K8">
        <v>46027</v>
      </c>
      <c r="L8" t="str">
        <v>0304442</v>
      </c>
      <c r="M8">
        <v>46027</v>
      </c>
      <c r="N8">
        <v>93940</v>
      </c>
    </row>
    <row r="9">
      <c r="A9">
        <v>8</v>
      </c>
      <c r="B9" t="str">
        <v>Ali Nawaz</v>
      </c>
      <c r="C9" t="str">
        <v>Nazar Hussain</v>
      </c>
      <c r="D9">
        <v>4410170140299</v>
      </c>
      <c r="E9" t="str">
        <v>Kot Mir Jan Muhmmad</v>
      </c>
      <c r="F9" t="str">
        <v>Roshanabad</v>
      </c>
      <c r="G9" t="str">
        <v>Service: Plumber, Hardware repair,maintenance and material Selling</v>
      </c>
      <c r="H9">
        <v>35000</v>
      </c>
      <c r="I9">
        <v>9000</v>
      </c>
      <c r="J9" t="str">
        <v>2670</v>
      </c>
      <c r="K9">
        <v>46044</v>
      </c>
      <c r="L9" t="str">
        <v>0497284</v>
      </c>
      <c r="M9">
        <v>46044</v>
      </c>
      <c r="N9">
        <v>13080</v>
      </c>
    </row>
    <row r="10">
      <c r="A10">
        <v>9</v>
      </c>
      <c r="B10" t="str">
        <v>Allahwasai</v>
      </c>
      <c r="C10" t="str">
        <v>Rasool Bux</v>
      </c>
      <c r="D10">
        <v>4410185874436</v>
      </c>
      <c r="E10" t="str">
        <v xml:space="preserve">Hashim colony </v>
      </c>
      <c r="F10" t="str">
        <v>Mir Allah Bachayuo</v>
      </c>
      <c r="G10" t="str">
        <v>Handicraft: Applique and Rilli Work</v>
      </c>
      <c r="H10">
        <v>35000</v>
      </c>
      <c r="I10">
        <v>3000</v>
      </c>
      <c r="J10" t="str">
        <v>2639</v>
      </c>
      <c r="K10">
        <v>46034</v>
      </c>
      <c r="L10" t="str">
        <v>0361644</v>
      </c>
      <c r="M10">
        <v>46034</v>
      </c>
      <c r="N10">
        <v>16080</v>
      </c>
    </row>
    <row r="11">
      <c r="A11">
        <v>10</v>
      </c>
      <c r="B11" t="str">
        <v>Ameena</v>
      </c>
      <c r="C11" t="str">
        <v>Abdul Naeem</v>
      </c>
      <c r="D11">
        <v>4410166835920</v>
      </c>
      <c r="E11" t="str">
        <v>Noor m Laghari</v>
      </c>
      <c r="F11" t="str">
        <v>Mir Allah Bachayuo</v>
      </c>
      <c r="G11" t="str">
        <v>Personal Care: Cosmetic and Material</v>
      </c>
      <c r="H11">
        <v>35000</v>
      </c>
      <c r="I11">
        <v>3000</v>
      </c>
      <c r="J11" t="str">
        <v>2649</v>
      </c>
      <c r="K11">
        <v>46035</v>
      </c>
      <c r="L11" t="str">
        <v>0304447</v>
      </c>
      <c r="M11">
        <v>46035</v>
      </c>
      <c r="N11">
        <v>20050</v>
      </c>
    </row>
    <row r="12">
      <c r="A12">
        <v>11</v>
      </c>
      <c r="B12" t="str">
        <v>Ameena</v>
      </c>
      <c r="C12" t="str">
        <v>Ghulam Hussain</v>
      </c>
      <c r="D12">
        <v>4410135147902</v>
      </c>
      <c r="E12" t="str">
        <v>Khosa Paro</v>
      </c>
      <c r="F12" t="str">
        <v>Mir Allah Bachayuo</v>
      </c>
      <c r="G12" t="str">
        <v>Handicraft: Aar and Muka Work</v>
      </c>
      <c r="H12">
        <v>35000</v>
      </c>
    </row>
    <row r="13">
      <c r="A13">
        <v>12</v>
      </c>
      <c r="B13" t="str">
        <v xml:space="preserve">Ameer Hassan </v>
      </c>
      <c r="C13" t="str">
        <v>Sohrab Khan</v>
      </c>
      <c r="D13">
        <v>4410171906539</v>
      </c>
      <c r="E13" t="str">
        <v>Peer Bux Khoso</v>
      </c>
      <c r="F13" t="str">
        <v>Mir Allah Bachayuo</v>
      </c>
      <c r="G13" t="str">
        <v>Food: Chicken shop</v>
      </c>
      <c r="H13">
        <v>35000</v>
      </c>
      <c r="I13">
        <v>6000</v>
      </c>
      <c r="J13" t="str">
        <v xml:space="preserve">2656, </v>
      </c>
      <c r="K13">
        <v>46037</v>
      </c>
      <c r="L13" t="str">
        <v>0497301</v>
      </c>
      <c r="M13">
        <v>46038</v>
      </c>
      <c r="N13">
        <v>6000</v>
      </c>
    </row>
    <row r="14">
      <c r="A14">
        <v>13</v>
      </c>
      <c r="B14" t="str">
        <v xml:space="preserve">Amina </v>
      </c>
      <c r="C14" t="str">
        <v>Sabir Ali</v>
      </c>
      <c r="D14">
        <v>4410176001664</v>
      </c>
      <c r="E14" t="str">
        <v>Kot Mir Jan Muhmmad</v>
      </c>
      <c r="F14" t="str">
        <v>Roshanabad</v>
      </c>
      <c r="G14" t="str">
        <v>Stitching/Garments: Dress making and sale ( Ladies and Kids)</v>
      </c>
      <c r="H14">
        <v>35000</v>
      </c>
    </row>
    <row r="15">
      <c r="A15">
        <v>14</v>
      </c>
      <c r="B15" t="str">
        <v>Aneeta</v>
      </c>
      <c r="C15" t="str">
        <v>Ghulam Qadir</v>
      </c>
      <c r="D15">
        <v>4410805907104</v>
      </c>
      <c r="E15" t="str">
        <v>Khosa Paro</v>
      </c>
      <c r="F15" t="str">
        <v>Mir Allah Bachayuo</v>
      </c>
      <c r="G15" t="str">
        <v>Garments and Hand Embroidery</v>
      </c>
      <c r="H15">
        <v>35000</v>
      </c>
    </row>
    <row r="16">
      <c r="A16">
        <v>15</v>
      </c>
      <c r="B16" t="str">
        <v xml:space="preserve">Anila Gul </v>
      </c>
      <c r="C16" t="str">
        <v xml:space="preserve">Darya Khan </v>
      </c>
      <c r="D16">
        <v>4310805985224</v>
      </c>
      <c r="E16" t="str">
        <v>Sagheer Colony</v>
      </c>
      <c r="F16" t="str">
        <v>Jhuddo</v>
      </c>
      <c r="G16" t="str">
        <v xml:space="preserve">Beauty Parlor </v>
      </c>
      <c r="H16">
        <v>35000</v>
      </c>
    </row>
    <row r="17">
      <c r="A17">
        <v>16</v>
      </c>
      <c r="B17" t="str">
        <v>Arshad</v>
      </c>
      <c r="C17" t="str">
        <v>Niaz Muhammad</v>
      </c>
      <c r="D17">
        <v>4410108773357</v>
      </c>
      <c r="E17" t="str">
        <v>Ghoram Bhatti</v>
      </c>
      <c r="F17" t="str">
        <v>Khuda Bux2</v>
      </c>
      <c r="G17" t="str">
        <v>Transport: Rickshaw Riding</v>
      </c>
      <c r="H17">
        <v>35000</v>
      </c>
    </row>
    <row r="18">
      <c r="A18">
        <v>17</v>
      </c>
      <c r="B18" t="str">
        <v>Ashok</v>
      </c>
      <c r="C18" t="str">
        <v>premu</v>
      </c>
      <c r="D18">
        <v>4410804423273</v>
      </c>
      <c r="E18" t="str">
        <v>Qurban Rind</v>
      </c>
      <c r="F18" t="str">
        <v>Roshanabad</v>
      </c>
      <c r="G18" t="str">
        <v>Garments: Tailor and material</v>
      </c>
      <c r="H18">
        <v>35000</v>
      </c>
      <c r="I18">
        <v>6000</v>
      </c>
      <c r="J18" t="str">
        <v>2625</v>
      </c>
      <c r="K18">
        <v>46028</v>
      </c>
      <c r="L18" t="str">
        <v>0497109</v>
      </c>
      <c r="M18">
        <v>46028</v>
      </c>
      <c r="N18">
        <v>24240</v>
      </c>
    </row>
    <row r="19">
      <c r="A19">
        <v>18</v>
      </c>
      <c r="B19" t="str">
        <v>Ashok Kumar</v>
      </c>
      <c r="C19" t="str">
        <v>Ladho</v>
      </c>
      <c r="D19">
        <v>4410160428719</v>
      </c>
      <c r="E19" t="str">
        <v>Harijan Coloney</v>
      </c>
      <c r="F19" t="str">
        <v>Mir Allah Bachayo</v>
      </c>
      <c r="G19" t="str">
        <v>Garments: Tailoring Material Sell for a Tailoring shop</v>
      </c>
      <c r="H19">
        <v>35000</v>
      </c>
    </row>
    <row r="20">
      <c r="A20">
        <v>19</v>
      </c>
      <c r="B20" t="str">
        <v xml:space="preserve">Azeem </v>
      </c>
      <c r="C20" t="str">
        <v xml:space="preserve">Tharo </v>
      </c>
      <c r="D20">
        <v>4410155554243</v>
      </c>
      <c r="E20" t="str">
        <v xml:space="preserve">Tando kolachi </v>
      </c>
      <c r="F20" t="str">
        <v xml:space="preserve">Ahori </v>
      </c>
      <c r="G20" t="str">
        <v xml:space="preserve">Beverages: Cold Drink </v>
      </c>
      <c r="H20">
        <v>35000</v>
      </c>
      <c r="I20">
        <v>3000</v>
      </c>
      <c r="J20" t="str">
        <v>2677</v>
      </c>
      <c r="K20">
        <v>46051</v>
      </c>
      <c r="L20" t="str">
        <v>0497320</v>
      </c>
      <c r="M20">
        <v>46051</v>
      </c>
      <c r="N20">
        <v>37040</v>
      </c>
    </row>
    <row r="21">
      <c r="A21">
        <v>20</v>
      </c>
      <c r="B21" t="str">
        <v>Azeema</v>
      </c>
      <c r="C21" t="str">
        <v>Nabi Bux</v>
      </c>
      <c r="D21">
        <v>4410805746494</v>
      </c>
      <c r="E21" t="str">
        <v>Khuda Bux Lashari</v>
      </c>
      <c r="F21" t="str">
        <v xml:space="preserve">Bakhur </v>
      </c>
      <c r="G21" t="str">
        <v xml:space="preserve">Sewing machine and sewing material purchase </v>
      </c>
      <c r="H21">
        <v>35000</v>
      </c>
      <c r="I21">
        <v>2100</v>
      </c>
      <c r="J21" t="str">
        <v>1670</v>
      </c>
      <c r="K21">
        <v>46027</v>
      </c>
      <c r="L21" t="str">
        <v>0304442</v>
      </c>
      <c r="M21">
        <v>46027</v>
      </c>
      <c r="N21">
        <v>93940</v>
      </c>
    </row>
    <row r="22">
      <c r="A22">
        <v>21</v>
      </c>
      <c r="B22" t="str">
        <v>Azeeman</v>
      </c>
      <c r="C22" t="str">
        <v>Abdul Rehman</v>
      </c>
      <c r="D22">
        <v>4410198756798</v>
      </c>
      <c r="E22" t="str">
        <v>khosa Paro</v>
      </c>
      <c r="F22" t="str">
        <v>Mir Allah Bachayo</v>
      </c>
      <c r="G22" t="str">
        <v>Handicraft: Applique Work</v>
      </c>
      <c r="H22">
        <v>35000</v>
      </c>
    </row>
    <row r="23">
      <c r="A23">
        <v>22</v>
      </c>
      <c r="B23" t="str">
        <v xml:space="preserve">Bachlan </v>
      </c>
      <c r="C23" t="str">
        <v>Javed</v>
      </c>
      <c r="D23">
        <v>4410163856558</v>
      </c>
      <c r="E23" t="str">
        <v>Moula Bux Rind</v>
      </c>
      <c r="F23" t="str">
        <v>Roshanabad</v>
      </c>
      <c r="G23" t="str">
        <v>Handicraft: Rillie Work</v>
      </c>
      <c r="H23">
        <v>35000</v>
      </c>
    </row>
    <row r="24">
      <c r="A24">
        <v>23</v>
      </c>
      <c r="B24" t="str">
        <v>Bakh</v>
      </c>
      <c r="C24" t="str">
        <v>Ikhtiar Ali</v>
      </c>
      <c r="D24">
        <v>4410806078886</v>
      </c>
      <c r="E24" t="str">
        <v>Noor m laghari</v>
      </c>
      <c r="F24" t="str">
        <v>Mir Allah Bachayo</v>
      </c>
      <c r="G24" t="str">
        <v>Cosmetics/Beauty: Parlor and Beauti essentials</v>
      </c>
      <c r="H24">
        <v>35000</v>
      </c>
    </row>
    <row r="25">
      <c r="A25">
        <v>24</v>
      </c>
      <c r="B25" t="str">
        <v>Basheeran</v>
      </c>
      <c r="C25" t="str">
        <v>Anwar Ali</v>
      </c>
      <c r="D25">
        <v>4410109674668</v>
      </c>
      <c r="E25" t="str">
        <v>Mir Allahbachayo</v>
      </c>
      <c r="F25" t="str">
        <v>Mir Allah Bachayo</v>
      </c>
      <c r="G25" t="str">
        <v>Ladies and gents garments</v>
      </c>
      <c r="H25">
        <v>35000</v>
      </c>
    </row>
    <row r="26">
      <c r="A26">
        <v>25</v>
      </c>
      <c r="B26" t="str">
        <v xml:space="preserve">Begum </v>
      </c>
      <c r="C26" t="str">
        <v>Ameer Bux</v>
      </c>
      <c r="D26">
        <v>4410159734704</v>
      </c>
      <c r="E26" t="str">
        <v>Village Kamal Khan Pitafi</v>
      </c>
      <c r="F26" t="str">
        <v>Mir Allah Bachayo</v>
      </c>
      <c r="G26" t="str">
        <v>Handicraft: Hair Catcher and Nara making</v>
      </c>
      <c r="H26">
        <v>35000</v>
      </c>
      <c r="I26">
        <v>6000</v>
      </c>
      <c r="J26" t="str">
        <v>2648</v>
      </c>
      <c r="K26">
        <v>46035</v>
      </c>
      <c r="L26" t="str">
        <v>0304445</v>
      </c>
      <c r="M26">
        <v>46035</v>
      </c>
      <c r="N26">
        <v>64040</v>
      </c>
    </row>
    <row r="27">
      <c r="A27">
        <v>26</v>
      </c>
      <c r="B27" t="str">
        <v>Bhagi</v>
      </c>
      <c r="C27" t="str">
        <v>Manzoor Ali</v>
      </c>
      <c r="D27">
        <v>4410192050150</v>
      </c>
      <c r="E27" t="str">
        <v>Ghanwar Khan Pitafi</v>
      </c>
      <c r="F27" t="str">
        <v>Mir Allah Bachayo</v>
      </c>
      <c r="G27" t="str">
        <v>Cosmetics</v>
      </c>
      <c r="H27">
        <v>35000</v>
      </c>
    </row>
    <row r="28">
      <c r="A28">
        <v>27</v>
      </c>
      <c r="B28" t="str">
        <v>Bhomo</v>
      </c>
      <c r="C28" t="str">
        <v>Ramsingh</v>
      </c>
      <c r="D28">
        <v>4410803588337</v>
      </c>
      <c r="E28" t="str">
        <v>Ghoram Bhatti</v>
      </c>
      <c r="F28" t="str">
        <v>Khuda Bux2</v>
      </c>
      <c r="G28" t="str">
        <v>Transport: Rickshaw Riding</v>
      </c>
      <c r="H28">
        <v>35000</v>
      </c>
    </row>
    <row r="29">
      <c r="A29">
        <v>28</v>
      </c>
      <c r="B29" t="str">
        <v xml:space="preserve">Chetan </v>
      </c>
      <c r="C29" t="str">
        <v>Narain</v>
      </c>
      <c r="D29">
        <v>4410167312619</v>
      </c>
      <c r="E29" t="str">
        <v xml:space="preserve"> Riaz Arain</v>
      </c>
      <c r="F29" t="str">
        <v>Mir Allah Bachayo</v>
      </c>
      <c r="G29" t="str">
        <v>Food: Fruit Cart</v>
      </c>
      <c r="H29">
        <v>35000</v>
      </c>
    </row>
    <row r="30">
      <c r="A30">
        <v>29</v>
      </c>
      <c r="B30" t="str">
        <v xml:space="preserve">Dahi </v>
      </c>
      <c r="C30" t="str">
        <v xml:space="preserve">Hameer </v>
      </c>
      <c r="D30">
        <v>4410805788382</v>
      </c>
      <c r="E30" t="str">
        <v xml:space="preserve">Juman Kapri </v>
      </c>
      <c r="F30" t="str">
        <v>Khuda Bux2</v>
      </c>
      <c r="G30" t="str">
        <v>Feed for Buffaloes (khar,Chuno,turi,) enhance milking</v>
      </c>
      <c r="H30">
        <v>35000</v>
      </c>
    </row>
    <row r="31">
      <c r="A31">
        <v>30</v>
      </c>
      <c r="B31" t="str">
        <v>Darya Khatoon</v>
      </c>
      <c r="C31" t="str">
        <v>Mehrab</v>
      </c>
      <c r="D31">
        <v>4110476529266</v>
      </c>
      <c r="E31" t="str">
        <v>Ghoram Bhatti</v>
      </c>
      <c r="F31" t="str">
        <v>Khuda Bux2</v>
      </c>
      <c r="G31" t="str">
        <v>Surf Soap Shop</v>
      </c>
      <c r="H31">
        <v>35000</v>
      </c>
    </row>
    <row r="32">
      <c r="A32">
        <v>31</v>
      </c>
      <c r="B32" t="str">
        <v xml:space="preserve">Dhani Bux </v>
      </c>
      <c r="C32" t="str">
        <v xml:space="preserve">Khuda Bux </v>
      </c>
      <c r="D32">
        <v>4410803474239</v>
      </c>
      <c r="E32" t="str">
        <v>Shahjan Shah</v>
      </c>
      <c r="F32" t="str">
        <v xml:space="preserve">Bakhur </v>
      </c>
      <c r="G32" t="str">
        <v>Vegetable, Fruit and food items sale on bike</v>
      </c>
      <c r="H32">
        <v>35000</v>
      </c>
      <c r="I32">
        <v>2920</v>
      </c>
      <c r="J32" t="str">
        <v>1683</v>
      </c>
      <c r="K32">
        <v>46031</v>
      </c>
      <c r="L32" t="str">
        <v>0361642</v>
      </c>
      <c r="M32">
        <v>46034</v>
      </c>
      <c r="N32">
        <v>20300</v>
      </c>
    </row>
    <row r="33">
      <c r="A33">
        <v>32</v>
      </c>
      <c r="B33" t="str">
        <v>Dilber Ali</v>
      </c>
      <c r="C33" t="str">
        <v>Dost Ali</v>
      </c>
      <c r="D33">
        <v>4410804084525</v>
      </c>
      <c r="E33" t="str">
        <v xml:space="preserve">Juman Kapri </v>
      </c>
      <c r="F33" t="str">
        <v>Khuda Bux2</v>
      </c>
      <c r="G33" t="str">
        <v>Motor/Vehicles: Puncture and Spare Parts</v>
      </c>
      <c r="H33">
        <v>35000</v>
      </c>
      <c r="I33">
        <v>3000</v>
      </c>
      <c r="J33" t="str">
        <v>2608</v>
      </c>
      <c r="K33">
        <v>46024</v>
      </c>
      <c r="L33" t="str">
        <v>0497104</v>
      </c>
      <c r="M33">
        <v>46024</v>
      </c>
      <c r="N33">
        <v>19300</v>
      </c>
    </row>
    <row r="34">
      <c r="A34">
        <v>33</v>
      </c>
      <c r="B34" t="str">
        <v>Dilshad Ali</v>
      </c>
      <c r="C34" t="str">
        <v xml:space="preserve">Yaar Muhammad </v>
      </c>
      <c r="D34">
        <v>4410803907809</v>
      </c>
      <c r="E34" t="str">
        <v>Rebari Badho</v>
      </c>
      <c r="F34" t="str">
        <v>Mir Allah Bachayo</v>
      </c>
      <c r="G34" t="str">
        <v>Hotel material</v>
      </c>
      <c r="H34">
        <v>35000</v>
      </c>
      <c r="I34">
        <v>4500</v>
      </c>
      <c r="J34" t="str">
        <v>2609</v>
      </c>
      <c r="K34">
        <v>46024</v>
      </c>
      <c r="L34" t="str">
        <v>0497104</v>
      </c>
      <c r="M34">
        <v>46024</v>
      </c>
      <c r="N34">
        <v>19300</v>
      </c>
    </row>
    <row r="35">
      <c r="A35">
        <v>34</v>
      </c>
      <c r="B35" t="str">
        <v xml:space="preserve">Faiz Muhmmad </v>
      </c>
      <c r="C35" t="str">
        <v xml:space="preserve">Lal Khan </v>
      </c>
      <c r="D35">
        <v>4410137427279</v>
      </c>
      <c r="E35" t="str">
        <v>Allah Bachayo Kapri</v>
      </c>
      <c r="F35" t="str">
        <v>Mir Allah Bachayo</v>
      </c>
      <c r="G35" t="str">
        <v>Fruit sale on Rikshaw</v>
      </c>
      <c r="H35">
        <v>35000</v>
      </c>
    </row>
    <row r="36">
      <c r="A36">
        <v>35</v>
      </c>
      <c r="B36" t="str">
        <v>Fareeda</v>
      </c>
      <c r="C36" t="str">
        <v>Inayat Ali</v>
      </c>
      <c r="D36">
        <v>4410805805224</v>
      </c>
      <c r="E36" t="str">
        <v xml:space="preserve">Juman Kapri </v>
      </c>
      <c r="F36" t="str">
        <v>Khuda Bux2</v>
      </c>
      <c r="G36" t="str">
        <v>Tailoring machine and material</v>
      </c>
      <c r="H36">
        <v>35000</v>
      </c>
    </row>
    <row r="37">
      <c r="A37">
        <v>36</v>
      </c>
      <c r="B37" t="str">
        <v>Farzana</v>
      </c>
      <c r="C37" t="str">
        <v>Muhmmad Tasleem</v>
      </c>
      <c r="D37">
        <v>4410388798542</v>
      </c>
      <c r="E37" t="str">
        <v>Sagheer Colony</v>
      </c>
      <c r="F37" t="str">
        <v>jhuddo</v>
      </c>
      <c r="G37" t="str">
        <v>Papar making and tuck shop</v>
      </c>
      <c r="H37">
        <v>35000</v>
      </c>
    </row>
    <row r="38">
      <c r="A38">
        <v>37</v>
      </c>
      <c r="B38" t="str">
        <v>Fiza Gul</v>
      </c>
      <c r="C38" t="str">
        <v>Bilawal</v>
      </c>
      <c r="D38">
        <v>4410806172880</v>
      </c>
      <c r="E38" t="str">
        <v>Village Kamal Khan Pitafi</v>
      </c>
      <c r="F38" t="str">
        <v>Mir Allah Bachayo</v>
      </c>
      <c r="G38" t="str">
        <v>Poultry</v>
      </c>
      <c r="H38">
        <v>35000</v>
      </c>
    </row>
    <row r="39">
      <c r="A39">
        <v>38</v>
      </c>
      <c r="B39" t="str">
        <v xml:space="preserve">Fozia </v>
      </c>
      <c r="C39" t="str">
        <v>Mihmmad Sulaiman</v>
      </c>
      <c r="D39">
        <v>4410155177916</v>
      </c>
      <c r="E39" t="str">
        <v>Saein Dad Aliani</v>
      </c>
      <c r="F39" t="str">
        <v>Roshanabad</v>
      </c>
      <c r="G39" t="str">
        <v>Handicraft: Rillie Work</v>
      </c>
      <c r="H39">
        <v>35000</v>
      </c>
      <c r="I39">
        <v>6000</v>
      </c>
      <c r="J39" t="str">
        <v>2632</v>
      </c>
      <c r="K39">
        <v>46030</v>
      </c>
      <c r="L39" t="str">
        <v>0361643</v>
      </c>
      <c r="M39">
        <v>46034</v>
      </c>
      <c r="N39">
        <v>18000</v>
      </c>
    </row>
    <row r="40">
      <c r="A40">
        <v>39</v>
      </c>
      <c r="B40" t="str">
        <v xml:space="preserve">Geeta </v>
      </c>
      <c r="C40" t="str">
        <v>Kirshan</v>
      </c>
      <c r="D40">
        <v>4140604813660</v>
      </c>
      <c r="E40" t="str">
        <v>Shahjan Shah</v>
      </c>
      <c r="F40" t="str">
        <v>Roshanabad</v>
      </c>
      <c r="G40" t="str">
        <v>Crokery and Lady garments sale</v>
      </c>
      <c r="H40">
        <v>35000</v>
      </c>
      <c r="I40">
        <v>2200</v>
      </c>
      <c r="J40" t="str">
        <v>2613</v>
      </c>
      <c r="K40">
        <v>46024</v>
      </c>
      <c r="L40" t="str">
        <v>0497104</v>
      </c>
      <c r="M40">
        <v>46024</v>
      </c>
      <c r="N40">
        <v>19300</v>
      </c>
    </row>
    <row r="41">
      <c r="A41">
        <v>40</v>
      </c>
      <c r="B41" t="str">
        <v>Ghaman</v>
      </c>
      <c r="C41" t="str">
        <v>khamiso</v>
      </c>
      <c r="D41">
        <v>4410803692337</v>
      </c>
      <c r="E41" t="str">
        <v>Ghulam Muhammad Lashari</v>
      </c>
      <c r="F41" t="str">
        <v>Bakhur</v>
      </c>
      <c r="G41" t="str">
        <v>Mobile Phone Shop ( Accessories and Repair and Maintenance)</v>
      </c>
      <c r="H41">
        <v>35000</v>
      </c>
    </row>
    <row r="42">
      <c r="A42">
        <v>41</v>
      </c>
      <c r="B42" t="str">
        <v>Ghulam Hussain</v>
      </c>
      <c r="C42" t="str">
        <v>Ramzan</v>
      </c>
      <c r="D42">
        <v>4410127018829</v>
      </c>
      <c r="E42" t="str">
        <v>Muhmmad Ali Buxi ghoth</v>
      </c>
      <c r="F42" t="str">
        <v>Khuda Bux2</v>
      </c>
      <c r="G42" t="str">
        <v>Mobile Cart business for Sales of Pots</v>
      </c>
      <c r="H42">
        <v>35000</v>
      </c>
    </row>
    <row r="43">
      <c r="A43">
        <v>42</v>
      </c>
      <c r="B43" t="str">
        <v>Girdari</v>
      </c>
      <c r="C43" t="str">
        <v>Jado</v>
      </c>
      <c r="D43">
        <v>4410101942639</v>
      </c>
      <c r="E43" t="str">
        <v>Roshanabad</v>
      </c>
      <c r="F43" t="str">
        <v>Roshanabad</v>
      </c>
      <c r="G43" t="str">
        <v>Selling Material of tailoring</v>
      </c>
      <c r="H43">
        <v>35000</v>
      </c>
    </row>
    <row r="44">
      <c r="A44">
        <v>43</v>
      </c>
      <c r="B44" t="str">
        <v>Govind Kumar</v>
      </c>
      <c r="C44" t="str">
        <v>Chana Ram</v>
      </c>
      <c r="D44">
        <v>4410124202575</v>
      </c>
      <c r="E44" t="str">
        <v>Kheeraj Kolhi</v>
      </c>
      <c r="F44" t="str">
        <v>Khuda Bux2</v>
      </c>
      <c r="G44" t="str">
        <v>Fruit cart</v>
      </c>
      <c r="H44">
        <v>35000</v>
      </c>
    </row>
    <row r="45">
      <c r="A45">
        <v>44</v>
      </c>
      <c r="B45" t="str">
        <v>Gudi</v>
      </c>
      <c r="C45" t="str">
        <v>jeovan</v>
      </c>
      <c r="D45">
        <v>4430373005794</v>
      </c>
      <c r="E45" t="str">
        <v>Shahjan Shah</v>
      </c>
      <c r="F45" t="str">
        <v>Roshanabad</v>
      </c>
      <c r="G45" t="str">
        <v>Crokery and Lady garments sale</v>
      </c>
      <c r="H45">
        <v>35000</v>
      </c>
      <c r="I45">
        <v>2200</v>
      </c>
      <c r="J45" t="str">
        <v>2612</v>
      </c>
      <c r="K45">
        <v>46024</v>
      </c>
      <c r="L45" t="str">
        <v>0497104</v>
      </c>
      <c r="M45">
        <v>46024</v>
      </c>
      <c r="N45">
        <v>19300</v>
      </c>
    </row>
    <row r="46">
      <c r="A46">
        <v>45</v>
      </c>
      <c r="B46" t="str">
        <v xml:space="preserve">Gul Khatoon </v>
      </c>
      <c r="C46" t="str">
        <v>Rasool Bux</v>
      </c>
      <c r="D46">
        <v>4410113728388</v>
      </c>
      <c r="E46" t="str">
        <v>Allah Bachayo Kapri</v>
      </c>
      <c r="F46" t="str">
        <v>Mir Allah Bachayo</v>
      </c>
      <c r="G46" t="str">
        <v xml:space="preserve">ladies  Garments </v>
      </c>
      <c r="H46">
        <v>35000</v>
      </c>
    </row>
    <row r="47">
      <c r="A47">
        <v>46</v>
      </c>
      <c r="B47" t="str">
        <v>Gul Zaman</v>
      </c>
      <c r="C47" t="str">
        <v>Akber khan</v>
      </c>
      <c r="D47">
        <v>4410803623987</v>
      </c>
      <c r="E47" t="str">
        <v>Jhuddo City</v>
      </c>
      <c r="F47" t="str">
        <v>Jhuddo</v>
      </c>
      <c r="G47" t="str">
        <v>Garments: Stitching  Clothes</v>
      </c>
      <c r="H47">
        <v>35000</v>
      </c>
    </row>
    <row r="48">
      <c r="A48">
        <v>47</v>
      </c>
      <c r="B48" t="str">
        <v>Gulshan</v>
      </c>
      <c r="C48" t="str">
        <v>Wahid Ali</v>
      </c>
      <c r="D48">
        <v>4410805749048</v>
      </c>
      <c r="E48" t="str">
        <v>Moula Bux Rind</v>
      </c>
      <c r="F48" t="str">
        <v>Roshanabad</v>
      </c>
      <c r="G48" t="str">
        <v>Ladies Garments</v>
      </c>
      <c r="H48">
        <v>35000</v>
      </c>
      <c r="I48">
        <v>4080</v>
      </c>
      <c r="J48" t="str">
        <v>2659</v>
      </c>
      <c r="K48">
        <v>46041</v>
      </c>
      <c r="L48" t="str">
        <v>0497154</v>
      </c>
      <c r="M48">
        <v>46042</v>
      </c>
      <c r="N48">
        <v>14300</v>
      </c>
    </row>
    <row r="49">
      <c r="A49">
        <v>48</v>
      </c>
      <c r="B49" t="str">
        <v>Hakeema</v>
      </c>
      <c r="C49" t="str">
        <v>Mubark</v>
      </c>
      <c r="D49">
        <v>4410124101914</v>
      </c>
      <c r="E49" t="str">
        <v xml:space="preserve">Ch Muhmmad Ali Buxi </v>
      </c>
      <c r="F49" t="str">
        <v>Khuda Bux2</v>
      </c>
      <c r="G49" t="str">
        <v>FMCG: Grocery shop</v>
      </c>
      <c r="H49">
        <v>35000</v>
      </c>
    </row>
    <row r="50">
      <c r="A50">
        <v>49</v>
      </c>
      <c r="B50" t="str">
        <v>Hakimzadi</v>
      </c>
      <c r="C50" t="str">
        <v>Bilawal</v>
      </c>
      <c r="D50">
        <v>4410805659922</v>
      </c>
      <c r="E50" t="str">
        <v>Noor m laghari</v>
      </c>
      <c r="F50" t="str">
        <v>Mir Allah Bachayo</v>
      </c>
      <c r="G50" t="str">
        <v>Handicraft: Rillie Work</v>
      </c>
      <c r="H50">
        <v>35000</v>
      </c>
      <c r="I50">
        <v>3000</v>
      </c>
      <c r="J50" t="str">
        <v>2635</v>
      </c>
      <c r="K50">
        <v>46034</v>
      </c>
      <c r="L50" t="str">
        <v>0361644</v>
      </c>
      <c r="M50">
        <v>46034</v>
      </c>
      <c r="N50">
        <v>16080</v>
      </c>
    </row>
    <row r="51">
      <c r="A51">
        <v>50</v>
      </c>
      <c r="B51" t="str">
        <v>Haleema</v>
      </c>
      <c r="C51" t="str">
        <v>Wali Bux</v>
      </c>
      <c r="D51">
        <v>4410112312070</v>
      </c>
      <c r="E51" t="str">
        <v>Mir Mustafa</v>
      </c>
      <c r="F51" t="str">
        <v>Roshanabad</v>
      </c>
      <c r="G51" t="str">
        <v>Garments Sale</v>
      </c>
      <c r="H51">
        <v>35000</v>
      </c>
      <c r="I51">
        <v>3000</v>
      </c>
      <c r="J51" t="str">
        <v>2617</v>
      </c>
      <c r="K51">
        <v>46027</v>
      </c>
      <c r="L51" t="str">
        <v>0304442</v>
      </c>
      <c r="M51">
        <v>46027</v>
      </c>
      <c r="N51">
        <v>93940</v>
      </c>
    </row>
    <row r="52">
      <c r="A52">
        <v>51</v>
      </c>
      <c r="B52" t="str">
        <v>Hameed</v>
      </c>
      <c r="C52" t="str">
        <v>Achar Pitafi</v>
      </c>
      <c r="D52">
        <v>4410160196279</v>
      </c>
      <c r="E52" t="str">
        <v>Kewro Pitafi</v>
      </c>
      <c r="F52" t="str">
        <v>Roshanabad</v>
      </c>
      <c r="G52" t="str">
        <v>Second hand/Lunda Cloths shop</v>
      </c>
      <c r="H52">
        <v>35000</v>
      </c>
    </row>
    <row r="53">
      <c r="A53">
        <v>52</v>
      </c>
      <c r="B53" t="str">
        <v>Hameeda</v>
      </c>
      <c r="C53" t="str">
        <v>tarique Ali</v>
      </c>
      <c r="D53">
        <v>4410119833582</v>
      </c>
      <c r="E53" t="str">
        <v>Village: Niaz Kapri</v>
      </c>
      <c r="F53" t="str">
        <v>Mir Allah Bachayo</v>
      </c>
      <c r="G53" t="str">
        <v>Stationary Shop</v>
      </c>
      <c r="H53">
        <v>35000</v>
      </c>
      <c r="I53">
        <v>3000</v>
      </c>
      <c r="J53" t="str">
        <v>2641</v>
      </c>
      <c r="K53">
        <v>46035</v>
      </c>
      <c r="L53" t="str">
        <v>0304445</v>
      </c>
      <c r="M53">
        <v>46035</v>
      </c>
      <c r="N53">
        <v>64040</v>
      </c>
    </row>
    <row r="54">
      <c r="A54">
        <v>53</v>
      </c>
      <c r="B54" t="str">
        <v xml:space="preserve">Harchand </v>
      </c>
      <c r="C54" t="str">
        <v>Shaghan</v>
      </c>
      <c r="D54">
        <v>4410195105543</v>
      </c>
      <c r="E54" t="str">
        <v xml:space="preserve"> Riaz Arain</v>
      </c>
      <c r="F54" t="str">
        <v>Mir Allah Bachayo</v>
      </c>
      <c r="G54" t="str">
        <v>Fruit cart</v>
      </c>
      <c r="H54">
        <v>35000</v>
      </c>
      <c r="I54">
        <v>3000</v>
      </c>
      <c r="J54" t="str">
        <v>2626</v>
      </c>
      <c r="K54">
        <v>46028</v>
      </c>
      <c r="L54" t="str">
        <v>0497109</v>
      </c>
      <c r="M54">
        <v>46028</v>
      </c>
      <c r="N54">
        <v>24240</v>
      </c>
    </row>
    <row r="55">
      <c r="A55">
        <v>54</v>
      </c>
      <c r="B55" t="str">
        <v>Hareesh Kumar</v>
      </c>
      <c r="C55" t="str">
        <v>Dharmshi</v>
      </c>
      <c r="D55">
        <v>4410803836519</v>
      </c>
      <c r="E55" t="str">
        <v>Ahori</v>
      </c>
      <c r="F55" t="str">
        <v xml:space="preserve">Ahori </v>
      </c>
      <c r="G55" t="str">
        <v>Motor/Vehicle: Bike Spare Parts</v>
      </c>
      <c r="H55">
        <v>35000</v>
      </c>
    </row>
    <row r="56">
      <c r="A56">
        <v>55</v>
      </c>
      <c r="B56" t="str">
        <v>Hari</v>
      </c>
      <c r="C56" t="str">
        <v xml:space="preserve">Mansingh </v>
      </c>
      <c r="D56">
        <v>4410803912229</v>
      </c>
      <c r="E56" t="str">
        <v xml:space="preserve">Hashim colony </v>
      </c>
      <c r="F56" t="str">
        <v>Mir Allah Bachayo</v>
      </c>
      <c r="G56" t="str">
        <v>Fruit cart</v>
      </c>
      <c r="H56">
        <v>35000</v>
      </c>
    </row>
    <row r="57">
      <c r="A57">
        <v>56</v>
      </c>
      <c r="B57" t="str">
        <v>Haseena</v>
      </c>
      <c r="C57" t="str">
        <v>Gul Hassan</v>
      </c>
      <c r="D57">
        <v>4410119110762</v>
      </c>
      <c r="E57" t="str">
        <v>jan M khoso</v>
      </c>
      <c r="F57" t="str">
        <v>Roshanabad</v>
      </c>
      <c r="G57" t="str">
        <v>swing material machine</v>
      </c>
      <c r="H57">
        <v>35000</v>
      </c>
    </row>
    <row r="58">
      <c r="A58">
        <v>57</v>
      </c>
      <c r="B58" t="str">
        <v xml:space="preserve">Hassan Ali </v>
      </c>
      <c r="C58" t="str">
        <v>Meer Hassan</v>
      </c>
      <c r="D58">
        <v>4410197232531</v>
      </c>
      <c r="E58" t="str">
        <v xml:space="preserve">Juman Kapri </v>
      </c>
      <c r="F58" t="str">
        <v>Khuda Bux2</v>
      </c>
      <c r="G58" t="str">
        <v>Milk, diary items and Ice</v>
      </c>
      <c r="H58">
        <v>35000</v>
      </c>
    </row>
    <row r="59">
      <c r="A59">
        <v>58</v>
      </c>
      <c r="B59" t="str">
        <v xml:space="preserve">Husna </v>
      </c>
      <c r="C59" t="str">
        <v>Muhmmad Qasim</v>
      </c>
      <c r="D59">
        <v>4410805757158</v>
      </c>
      <c r="E59" t="str">
        <v>Ghanwar Khan Pitafi</v>
      </c>
      <c r="F59" t="str">
        <v>Roshanabad</v>
      </c>
      <c r="G59" t="str">
        <v>Handi Craft: Hand embroidery</v>
      </c>
      <c r="H59">
        <v>35000</v>
      </c>
    </row>
    <row r="60">
      <c r="A60">
        <v>59</v>
      </c>
      <c r="B60" t="str">
        <v>Husna bano</v>
      </c>
      <c r="C60" t="str">
        <v>Ali Akber</v>
      </c>
      <c r="D60">
        <v>4410806342120</v>
      </c>
      <c r="E60" t="str">
        <v xml:space="preserve">Juman Kapri </v>
      </c>
      <c r="F60" t="str">
        <v>Khuda Bux2</v>
      </c>
      <c r="G60" t="str">
        <v>Garments Shop</v>
      </c>
      <c r="H60">
        <v>35000</v>
      </c>
    </row>
    <row r="61">
      <c r="A61">
        <v>60</v>
      </c>
      <c r="B61" t="str">
        <v xml:space="preserve">Imam Ali </v>
      </c>
      <c r="C61" t="str">
        <v>Umeed Ali</v>
      </c>
      <c r="D61">
        <v>4410199227155</v>
      </c>
      <c r="E61" t="str">
        <v>Ghanwar Khan Pitafi</v>
      </c>
      <c r="F61" t="str">
        <v>Roshanabad</v>
      </c>
      <c r="G61" t="str">
        <v>Plastic Grocery shop</v>
      </c>
      <c r="H61">
        <v>35000</v>
      </c>
    </row>
    <row r="62">
      <c r="A62">
        <v>61</v>
      </c>
      <c r="B62" t="str">
        <v>Irfan Ali</v>
      </c>
      <c r="C62" t="str">
        <v>Muhmmad Akram</v>
      </c>
      <c r="D62">
        <v>4410134141777</v>
      </c>
      <c r="E62" t="str">
        <v>Qaimkhani Paro</v>
      </c>
      <c r="F62" t="str">
        <v>Jhuddo</v>
      </c>
      <c r="G62" t="str">
        <v>Electronic Repair And maintenance shop</v>
      </c>
      <c r="H62">
        <v>35000</v>
      </c>
    </row>
    <row r="63">
      <c r="A63">
        <v>62</v>
      </c>
      <c r="B63" t="str">
        <v>Jahan Ara</v>
      </c>
      <c r="C63" t="str">
        <v>JalalnUl Din</v>
      </c>
      <c r="D63">
        <v>4410183696036</v>
      </c>
      <c r="E63" t="str">
        <v>Jalal Ul Din Jarwar</v>
      </c>
      <c r="F63" t="str">
        <v>Mir Allah Bachayo</v>
      </c>
      <c r="G63" t="str">
        <v>Purchase Garments and stitching material and sale readymade suits</v>
      </c>
      <c r="H63">
        <v>35000</v>
      </c>
      <c r="I63">
        <v>2050</v>
      </c>
      <c r="J63" t="str">
        <v>1688</v>
      </c>
      <c r="K63">
        <v>46035</v>
      </c>
      <c r="L63" t="str">
        <v>0304447</v>
      </c>
      <c r="M63">
        <v>46035</v>
      </c>
      <c r="N63">
        <v>20050</v>
      </c>
    </row>
    <row r="64">
      <c r="A64">
        <v>63</v>
      </c>
      <c r="B64" t="str">
        <v>Jamna</v>
      </c>
      <c r="C64" t="str">
        <v>Lakho</v>
      </c>
      <c r="D64">
        <v>4410181781290</v>
      </c>
      <c r="E64" t="str">
        <v>Shahjan Shah</v>
      </c>
      <c r="F64" t="str">
        <v>Roshanabad</v>
      </c>
      <c r="G64" t="str">
        <v>Crokery and Lady garments sale</v>
      </c>
      <c r="H64">
        <v>35000</v>
      </c>
      <c r="I64">
        <v>2200</v>
      </c>
      <c r="J64" t="str">
        <v>2611</v>
      </c>
      <c r="K64">
        <v>46024</v>
      </c>
      <c r="L64" t="str">
        <v>0497104</v>
      </c>
      <c r="M64">
        <v>46024</v>
      </c>
      <c r="N64">
        <v>19300</v>
      </c>
    </row>
    <row r="65">
      <c r="A65">
        <v>64</v>
      </c>
      <c r="B65" t="str">
        <v>Jeewant Kumar</v>
      </c>
      <c r="C65" t="str">
        <v>Chana Ram</v>
      </c>
      <c r="D65">
        <v>4410141060033</v>
      </c>
      <c r="E65" t="str">
        <v>Kheeraj Kolhi</v>
      </c>
      <c r="F65" t="str">
        <v>Khuda Bux2</v>
      </c>
      <c r="G65" t="str">
        <v>Fruit cart</v>
      </c>
      <c r="H65">
        <v>35000</v>
      </c>
    </row>
    <row r="66">
      <c r="A66">
        <v>65</v>
      </c>
      <c r="B66" t="str">
        <v>Kainat</v>
      </c>
      <c r="C66" t="str">
        <v>Zahid Ali</v>
      </c>
      <c r="D66">
        <v>4410805794444</v>
      </c>
      <c r="E66" t="str">
        <v>Village: Niaz Kapri</v>
      </c>
      <c r="F66" t="str">
        <v>Mir Allah Bachayo</v>
      </c>
      <c r="G66" t="str">
        <v>Garments Shop (Ladies)</v>
      </c>
      <c r="H66">
        <v>35000</v>
      </c>
      <c r="I66">
        <v>6000</v>
      </c>
      <c r="J66" t="str">
        <v>2643</v>
      </c>
      <c r="K66">
        <v>46035</v>
      </c>
      <c r="L66" t="str">
        <v>0304445</v>
      </c>
      <c r="M66">
        <v>46035</v>
      </c>
      <c r="N66">
        <v>64040</v>
      </c>
    </row>
    <row r="67">
      <c r="A67">
        <v>66</v>
      </c>
      <c r="B67" t="str">
        <v>Kainat</v>
      </c>
      <c r="C67" t="str">
        <v>Zahid Ali</v>
      </c>
      <c r="D67">
        <v>4410805948442</v>
      </c>
      <c r="E67" t="str">
        <v>jan M khoso</v>
      </c>
      <c r="F67" t="str">
        <v>Roshanabad</v>
      </c>
      <c r="G67" t="str">
        <v>Tailoring machine and material</v>
      </c>
      <c r="H67">
        <v>35000</v>
      </c>
    </row>
    <row r="68">
      <c r="A68">
        <v>67</v>
      </c>
      <c r="B68" t="str">
        <v xml:space="preserve">Kamla </v>
      </c>
      <c r="C68" t="str">
        <v>Pirbho</v>
      </c>
      <c r="D68">
        <v>4410805669166</v>
      </c>
      <c r="E68" t="str">
        <v>Shahjan Shah</v>
      </c>
      <c r="F68" t="str">
        <v>Roshanabad</v>
      </c>
      <c r="G68" t="str">
        <v>Crokery and Lady garments sale</v>
      </c>
      <c r="H68">
        <v>35000</v>
      </c>
      <c r="I68">
        <v>2200</v>
      </c>
      <c r="J68" t="str">
        <v>2610</v>
      </c>
      <c r="K68">
        <v>46024</v>
      </c>
      <c r="L68" t="str">
        <v>0497104</v>
      </c>
      <c r="M68">
        <v>46024</v>
      </c>
      <c r="N68">
        <v>19300</v>
      </c>
    </row>
    <row r="69">
      <c r="A69">
        <v>68</v>
      </c>
      <c r="B69" t="str">
        <v xml:space="preserve">Kanji </v>
      </c>
      <c r="C69" t="str">
        <v>Ponio</v>
      </c>
      <c r="D69">
        <v>4410803500517</v>
      </c>
      <c r="E69" t="str">
        <v>Kheeraj Kolhi</v>
      </c>
      <c r="F69" t="str">
        <v>Khuda Bux2</v>
      </c>
      <c r="G69" t="str">
        <v xml:space="preserve">Orchard on Rent </v>
      </c>
      <c r="H69">
        <v>35000</v>
      </c>
    </row>
    <row r="70">
      <c r="A70">
        <v>69</v>
      </c>
      <c r="B70" t="str">
        <v>Kaveeta</v>
      </c>
      <c r="C70" t="str">
        <v>Dildar</v>
      </c>
      <c r="D70">
        <v>4410136579008</v>
      </c>
      <c r="E70" t="str">
        <v>Village Kamal Khan Pitafi</v>
      </c>
      <c r="F70" t="str">
        <v>Mir Allah Bachayo</v>
      </c>
      <c r="G70" t="str">
        <v>Beauty and cloths fancy essentials</v>
      </c>
      <c r="H70">
        <v>35000</v>
      </c>
    </row>
    <row r="71">
      <c r="A71">
        <v>70</v>
      </c>
      <c r="B71" t="str">
        <v>Kazbano</v>
      </c>
      <c r="C71" t="str">
        <v>Jevan</v>
      </c>
      <c r="D71">
        <v>4410805914408</v>
      </c>
      <c r="E71" t="str">
        <v xml:space="preserve">Ghulam Akber Lashari </v>
      </c>
      <c r="F71" t="str">
        <v xml:space="preserve">Ahori </v>
      </c>
      <c r="G71" t="str">
        <v xml:space="preserve">Tailoring, garments fancy material Shop </v>
      </c>
      <c r="H71">
        <v>35000</v>
      </c>
      <c r="I71">
        <v>3000</v>
      </c>
      <c r="J71" t="str">
        <v>1671</v>
      </c>
      <c r="K71">
        <v>46027</v>
      </c>
      <c r="L71" t="str">
        <v>0304442</v>
      </c>
      <c r="M71">
        <v>46027</v>
      </c>
      <c r="N71">
        <v>93940</v>
      </c>
    </row>
    <row r="72">
      <c r="A72">
        <v>71</v>
      </c>
      <c r="B72" t="str">
        <v xml:space="preserve">Keval </v>
      </c>
      <c r="C72" t="str">
        <v>Kheeraj</v>
      </c>
      <c r="D72">
        <v>4310803685233</v>
      </c>
      <c r="E72" t="str">
        <v>Kheeraj Kolhi</v>
      </c>
      <c r="F72" t="str">
        <v>Khuda Bux2</v>
      </c>
      <c r="G72" t="str">
        <v xml:space="preserve">Orchard on Rent </v>
      </c>
      <c r="H72">
        <v>35000</v>
      </c>
    </row>
    <row r="73">
      <c r="A73">
        <v>72</v>
      </c>
      <c r="B73" t="str">
        <v xml:space="preserve">Kewal </v>
      </c>
      <c r="C73" t="str">
        <v>Geno</v>
      </c>
      <c r="D73">
        <v>4440463760575</v>
      </c>
      <c r="E73" t="str">
        <v>Shahjan Shah</v>
      </c>
      <c r="F73" t="str">
        <v>Roshanabad</v>
      </c>
      <c r="G73" t="str">
        <v>Vegetable, Fruit Cart</v>
      </c>
      <c r="H73">
        <v>35000</v>
      </c>
    </row>
    <row r="74">
      <c r="A74">
        <v>73</v>
      </c>
      <c r="B74" t="str">
        <v>Khalid Hussain</v>
      </c>
      <c r="C74" t="str">
        <v>ghulam Mustafa</v>
      </c>
      <c r="D74">
        <v>4410803610895</v>
      </c>
      <c r="E74" t="str">
        <v>Mir Mustafa</v>
      </c>
      <c r="F74" t="str">
        <v>Roshanabad</v>
      </c>
      <c r="G74" t="str">
        <v>chicken shop</v>
      </c>
      <c r="H74">
        <v>35000</v>
      </c>
      <c r="I74">
        <v>6000</v>
      </c>
      <c r="J74" t="str">
        <v>1694</v>
      </c>
      <c r="K74">
        <v>46049</v>
      </c>
      <c r="L74" t="str">
        <v>0497319</v>
      </c>
      <c r="M74">
        <v>46050</v>
      </c>
      <c r="N74">
        <v>17100</v>
      </c>
    </row>
    <row r="75">
      <c r="A75">
        <v>74</v>
      </c>
      <c r="B75" t="str">
        <v xml:space="preserve">Khalida </v>
      </c>
      <c r="C75" t="str">
        <v>Abdul Qayom</v>
      </c>
      <c r="D75">
        <v>4410127954042</v>
      </c>
      <c r="E75" t="str">
        <v>Noor m laghari</v>
      </c>
      <c r="F75" t="str">
        <v>Mir Allah Bachayo</v>
      </c>
      <c r="G75" t="str">
        <v>Handi Craft: Hand embroidery</v>
      </c>
      <c r="H75">
        <v>35000</v>
      </c>
    </row>
    <row r="76">
      <c r="A76">
        <v>75</v>
      </c>
      <c r="B76" t="str">
        <v>Khalique Dino</v>
      </c>
      <c r="C76" t="str">
        <v>Muhammad Rahim</v>
      </c>
      <c r="D76">
        <v>4410803647013</v>
      </c>
      <c r="E76" t="str">
        <v>Kot Mir Jan Muhmmad</v>
      </c>
      <c r="F76" t="str">
        <v>Roshanabad</v>
      </c>
      <c r="G76" t="str">
        <v>Vegetables Cart (chicken Shop)</v>
      </c>
      <c r="H76">
        <v>35000</v>
      </c>
      <c r="I76">
        <v>3000</v>
      </c>
      <c r="J76" t="str">
        <v>2646</v>
      </c>
      <c r="K76">
        <v>46035</v>
      </c>
      <c r="L76" t="str">
        <v>0304445</v>
      </c>
      <c r="M76">
        <v>46035</v>
      </c>
      <c r="N76">
        <v>64040</v>
      </c>
    </row>
    <row r="77">
      <c r="A77">
        <v>76</v>
      </c>
      <c r="B77" t="str">
        <v>khuda Bux</v>
      </c>
      <c r="C77" t="str">
        <v>Sultan Muhammad</v>
      </c>
      <c r="D77">
        <v>4410823540525</v>
      </c>
      <c r="E77" t="str">
        <v xml:space="preserve">Tando kolachi </v>
      </c>
      <c r="F77" t="str">
        <v xml:space="preserve">Ahori </v>
      </c>
      <c r="G77" t="str">
        <v>wheat for Flour chaki</v>
      </c>
      <c r="H77">
        <v>35000</v>
      </c>
      <c r="I77">
        <v>9000</v>
      </c>
      <c r="J77" t="str">
        <v>1695</v>
      </c>
      <c r="K77">
        <v>46049</v>
      </c>
      <c r="L77" t="str">
        <v>0497319</v>
      </c>
      <c r="M77">
        <v>46050</v>
      </c>
      <c r="N77">
        <v>17100</v>
      </c>
    </row>
    <row r="78">
      <c r="A78">
        <v>77</v>
      </c>
      <c r="B78" t="str">
        <v>Kulsoom</v>
      </c>
      <c r="C78" t="str">
        <v>Aijaz Ali</v>
      </c>
      <c r="D78">
        <v>4410168798690</v>
      </c>
      <c r="E78" t="str">
        <v>Karam Ali laghari</v>
      </c>
      <c r="F78" t="str">
        <v>Mir Allah Bachayo</v>
      </c>
      <c r="G78" t="str">
        <v>Garments Shop</v>
      </c>
      <c r="H78">
        <v>35000</v>
      </c>
    </row>
    <row r="79">
      <c r="A79">
        <v>78</v>
      </c>
      <c r="B79" t="str">
        <v xml:space="preserve">Lachmi </v>
      </c>
      <c r="C79" t="str">
        <v>Chater bujh</v>
      </c>
      <c r="D79">
        <v>4410195913548</v>
      </c>
      <c r="E79" t="str">
        <v>Chandro bheel</v>
      </c>
      <c r="F79" t="str">
        <v>Khuda Bux2</v>
      </c>
      <c r="G79" t="str">
        <v>FMCG: Grocery shop</v>
      </c>
      <c r="H79">
        <v>35000</v>
      </c>
    </row>
    <row r="80">
      <c r="A80">
        <v>79</v>
      </c>
      <c r="B80" t="str">
        <v>Lateefa</v>
      </c>
      <c r="C80" t="str">
        <v>Abdul Jabar</v>
      </c>
      <c r="D80">
        <v>4410109313012</v>
      </c>
      <c r="E80" t="str">
        <v xml:space="preserve">Juman Kapri </v>
      </c>
      <c r="F80" t="str">
        <v>Khuda Bux2</v>
      </c>
      <c r="G80" t="str">
        <v>Surf Soap shop</v>
      </c>
      <c r="H80">
        <v>35000</v>
      </c>
    </row>
    <row r="81">
      <c r="A81">
        <v>80</v>
      </c>
      <c r="B81" t="str">
        <v>Lateefan</v>
      </c>
      <c r="C81" t="str">
        <v>Mohram</v>
      </c>
      <c r="D81">
        <v>4410175440374</v>
      </c>
      <c r="E81" t="str">
        <v xml:space="preserve">Tando kolachi </v>
      </c>
      <c r="F81" t="str">
        <v xml:space="preserve">Ahori </v>
      </c>
      <c r="G81" t="str">
        <v>FMCG: Grocery shop</v>
      </c>
      <c r="H81">
        <v>35000</v>
      </c>
      <c r="I81">
        <v>2040</v>
      </c>
      <c r="J81" t="str">
        <v>1663</v>
      </c>
      <c r="K81">
        <v>46021</v>
      </c>
      <c r="L81" t="str">
        <v>0497102</v>
      </c>
      <c r="M81">
        <v>46024</v>
      </c>
      <c r="N81">
        <v>4960</v>
      </c>
    </row>
    <row r="82">
      <c r="A82">
        <v>81</v>
      </c>
      <c r="B82" t="str">
        <v xml:space="preserve">Liaquat Ali </v>
      </c>
      <c r="C82" t="str">
        <v xml:space="preserve">Moula Bux </v>
      </c>
      <c r="D82">
        <v>4410175565927</v>
      </c>
      <c r="E82" t="str">
        <v>Mir Ghulam Mustafa</v>
      </c>
      <c r="F82" t="str">
        <v>Roshanabad</v>
      </c>
      <c r="G82" t="str">
        <v>Wheat for Flour chaki</v>
      </c>
      <c r="H82">
        <v>35000</v>
      </c>
      <c r="I82">
        <v>35000</v>
      </c>
      <c r="J82" t="str">
        <v>2645</v>
      </c>
      <c r="K82">
        <v>46035</v>
      </c>
      <c r="L82" t="str">
        <v>0304445</v>
      </c>
      <c r="M82">
        <v>46035</v>
      </c>
      <c r="N82">
        <v>64040</v>
      </c>
    </row>
    <row r="83">
      <c r="A83">
        <v>82</v>
      </c>
      <c r="B83" t="str">
        <v xml:space="preserve">Maheen </v>
      </c>
      <c r="C83" t="str">
        <v xml:space="preserve">Maqbool Ahmed </v>
      </c>
      <c r="D83">
        <v>4410806067514</v>
      </c>
      <c r="E83" t="str">
        <v>Saindad Alyani</v>
      </c>
      <c r="F83" t="str">
        <v>Roshanabad</v>
      </c>
      <c r="G83" t="str">
        <v>Shoes and Slippers Shop</v>
      </c>
      <c r="H83">
        <v>35000</v>
      </c>
    </row>
    <row r="84">
      <c r="A84">
        <v>83</v>
      </c>
      <c r="B84" t="str">
        <v>Maneeta</v>
      </c>
      <c r="C84" t="str">
        <v>Gowo lal</v>
      </c>
      <c r="D84">
        <v>4410806221156</v>
      </c>
      <c r="E84" t="str">
        <v xml:space="preserve">Bhatti paro </v>
      </c>
      <c r="F84" t="str">
        <v>Jhuddo</v>
      </c>
      <c r="G84" t="str">
        <v>Handi Craft: Applique work and Bed sheets, Pillows</v>
      </c>
      <c r="H84">
        <v>35000</v>
      </c>
      <c r="I84">
        <v>3000</v>
      </c>
      <c r="J84" t="str">
        <v>1691</v>
      </c>
      <c r="K84">
        <v>46038</v>
      </c>
      <c r="L84" t="str">
        <v>0497152</v>
      </c>
      <c r="M84">
        <v>46042</v>
      </c>
      <c r="N84">
        <v>9000</v>
      </c>
    </row>
    <row r="85">
      <c r="A85">
        <v>84</v>
      </c>
      <c r="B85" t="str">
        <v>Manzor Ahmed</v>
      </c>
      <c r="C85" t="str">
        <v>Ali Akber</v>
      </c>
      <c r="D85">
        <v>4410803876321</v>
      </c>
      <c r="E85" t="str">
        <v xml:space="preserve">Juman Kapri </v>
      </c>
      <c r="F85" t="str">
        <v>Khuda Bux2</v>
      </c>
      <c r="G85" t="str">
        <v>Hotel Business</v>
      </c>
      <c r="H85">
        <v>35000</v>
      </c>
    </row>
    <row r="86">
      <c r="A86">
        <v>85</v>
      </c>
      <c r="B86" t="str">
        <v>Maqshoque</v>
      </c>
      <c r="C86" t="str">
        <v>Ahmed Khan</v>
      </c>
      <c r="D86">
        <v>4410193064791</v>
      </c>
      <c r="E86" t="str">
        <v xml:space="preserve">Ghulam Akber Lashari </v>
      </c>
      <c r="F86" t="str">
        <v xml:space="preserve">Ahori </v>
      </c>
      <c r="G86" t="str">
        <v>Veterinary Medicine</v>
      </c>
      <c r="H86">
        <v>35000</v>
      </c>
      <c r="I86">
        <v>3000</v>
      </c>
      <c r="J86" t="str">
        <v>1669</v>
      </c>
      <c r="K86">
        <v>46027</v>
      </c>
      <c r="L86" t="str">
        <v>0304442</v>
      </c>
      <c r="M86">
        <v>46027</v>
      </c>
      <c r="N86">
        <v>93940</v>
      </c>
    </row>
    <row r="87">
      <c r="A87">
        <v>86</v>
      </c>
      <c r="B87" t="str">
        <v>Marvi</v>
      </c>
      <c r="C87" t="str">
        <v xml:space="preserve">Kando </v>
      </c>
      <c r="D87">
        <v>4410164716646</v>
      </c>
      <c r="E87" t="str">
        <v>Chandro Bheel</v>
      </c>
      <c r="F87" t="str">
        <v>Khuda Bux2</v>
      </c>
      <c r="G87" t="str">
        <v>FMCG: Grocery shop</v>
      </c>
      <c r="H87">
        <v>35000</v>
      </c>
    </row>
    <row r="88">
      <c r="A88">
        <v>87</v>
      </c>
      <c r="B88" t="str">
        <v>Mashoque Ali</v>
      </c>
      <c r="C88" t="str">
        <v>Muhammad Hassan Bhatti</v>
      </c>
      <c r="D88">
        <v>4410803507237</v>
      </c>
      <c r="E88" t="str">
        <v>Muhammad Hassan Bhatti</v>
      </c>
      <c r="F88" t="str">
        <v>Khuda Bux2</v>
      </c>
      <c r="G88" t="str">
        <v>FMCG: Grocery shop</v>
      </c>
      <c r="H88">
        <v>35000</v>
      </c>
    </row>
    <row r="89">
      <c r="A89">
        <v>88</v>
      </c>
      <c r="B89" t="str">
        <v>Mawji</v>
      </c>
      <c r="C89" t="str">
        <v>Bhoro</v>
      </c>
      <c r="D89">
        <v>4410121686307</v>
      </c>
      <c r="E89" t="str">
        <v>Ghoram Bhatti</v>
      </c>
      <c r="F89" t="str">
        <v>Khuda Bux2</v>
      </c>
      <c r="G89" t="str">
        <v>FMCG: Grocery shop</v>
      </c>
      <c r="H89">
        <v>35000</v>
      </c>
    </row>
    <row r="90">
      <c r="A90">
        <v>89</v>
      </c>
      <c r="B90" t="str">
        <v xml:space="preserve">Maya </v>
      </c>
      <c r="C90" t="str">
        <v>Maqsood</v>
      </c>
      <c r="D90">
        <v>4410805935408</v>
      </c>
      <c r="E90" t="str">
        <v>Ameer Bux Laghari</v>
      </c>
      <c r="F90" t="str">
        <v xml:space="preserve">Ahori </v>
      </c>
      <c r="G90" t="str">
        <v>Crookery and Garments shop</v>
      </c>
      <c r="H90">
        <v>35000</v>
      </c>
      <c r="I90">
        <v>3000</v>
      </c>
      <c r="J90" t="str">
        <v>2640</v>
      </c>
      <c r="K90">
        <v>46035</v>
      </c>
      <c r="L90" t="str">
        <v>0304445</v>
      </c>
      <c r="M90">
        <v>46035</v>
      </c>
      <c r="N90">
        <v>64040</v>
      </c>
    </row>
    <row r="91">
      <c r="A91">
        <v>90</v>
      </c>
      <c r="B91" t="str">
        <v>Meena</v>
      </c>
      <c r="C91" t="str">
        <v xml:space="preserve">Shabeer </v>
      </c>
      <c r="D91">
        <v>4410805822354</v>
      </c>
      <c r="E91" t="str">
        <v xml:space="preserve"> Juman Kapri </v>
      </c>
      <c r="F91" t="str">
        <v>Khuda Bux2</v>
      </c>
      <c r="G91" t="str">
        <v xml:space="preserve">Handi Craft: Applique work </v>
      </c>
      <c r="H91">
        <v>35000</v>
      </c>
    </row>
    <row r="92">
      <c r="A92">
        <v>91</v>
      </c>
      <c r="B92" t="str">
        <v>Meherulnissa</v>
      </c>
      <c r="C92" t="str">
        <v>Nisar Ahmed</v>
      </c>
      <c r="D92">
        <v>4410107183984</v>
      </c>
      <c r="E92" t="str">
        <v>Village Kamal Khan Pitafi</v>
      </c>
      <c r="F92" t="str">
        <v>Mir Allah Bachayo</v>
      </c>
      <c r="G92" t="str">
        <v>Tailoring System</v>
      </c>
      <c r="H92">
        <v>35000</v>
      </c>
      <c r="I92">
        <v>5000</v>
      </c>
      <c r="J92" t="str">
        <v>2664</v>
      </c>
      <c r="K92">
        <v>46042</v>
      </c>
      <c r="L92" t="str">
        <v>0497308</v>
      </c>
      <c r="M92">
        <v>46043</v>
      </c>
      <c r="N92">
        <v>8000</v>
      </c>
    </row>
    <row r="93">
      <c r="A93">
        <v>92</v>
      </c>
      <c r="B93" t="str">
        <v>Mohram</v>
      </c>
      <c r="C93" t="str">
        <v>Jumu</v>
      </c>
      <c r="D93">
        <v>4410167765681</v>
      </c>
      <c r="E93" t="str">
        <v>Bhalo bhatti</v>
      </c>
      <c r="F93" t="str">
        <v>Mir Allah Bachayo</v>
      </c>
      <c r="G93" t="str">
        <v>Fruit and Vegetable cart</v>
      </c>
      <c r="H93">
        <v>35000</v>
      </c>
    </row>
    <row r="94">
      <c r="A94">
        <v>93</v>
      </c>
      <c r="B94" t="str">
        <v>Moula Bux</v>
      </c>
      <c r="C94" t="str">
        <v>Nohbat</v>
      </c>
      <c r="D94">
        <v>4410136740103</v>
      </c>
      <c r="E94" t="str">
        <v>Mir Mustafa</v>
      </c>
      <c r="F94" t="str">
        <v>Roshanabad</v>
      </c>
      <c r="G94" t="str">
        <v>Hotel Business ( Material Selling)</v>
      </c>
      <c r="H94">
        <v>35000</v>
      </c>
      <c r="I94">
        <v>3000</v>
      </c>
      <c r="J94" t="str">
        <v>2621</v>
      </c>
      <c r="K94">
        <v>46027</v>
      </c>
      <c r="L94" t="str">
        <v>0304442</v>
      </c>
      <c r="M94">
        <v>46027</v>
      </c>
      <c r="N94">
        <v>93940</v>
      </c>
    </row>
    <row r="95">
      <c r="A95">
        <v>94</v>
      </c>
      <c r="B95" t="str">
        <v>Muhammad Arif</v>
      </c>
      <c r="C95" t="str">
        <v>Muhammad Hanif</v>
      </c>
      <c r="D95">
        <v>4410145585977</v>
      </c>
      <c r="E95" t="str">
        <v>Qaimkhani Paro</v>
      </c>
      <c r="F95" t="str">
        <v>Jhuddo</v>
      </c>
      <c r="G95" t="str">
        <v>Photocopy shop</v>
      </c>
      <c r="H95">
        <v>35000</v>
      </c>
      <c r="I95">
        <v>5000</v>
      </c>
      <c r="J95" t="str">
        <v>2682</v>
      </c>
      <c r="K95">
        <v>46051</v>
      </c>
      <c r="L95" t="str">
        <v>0497320</v>
      </c>
      <c r="M95">
        <v>46051</v>
      </c>
      <c r="N95">
        <v>37040</v>
      </c>
    </row>
    <row r="96">
      <c r="A96">
        <v>95</v>
      </c>
      <c r="B96" t="str">
        <v xml:space="preserve">Muhammad Farooque </v>
      </c>
      <c r="C96" t="str">
        <v>Sahib Khan</v>
      </c>
      <c r="D96">
        <v>4410136333613</v>
      </c>
      <c r="E96" t="str">
        <v>Saindad Alyani</v>
      </c>
      <c r="F96" t="str">
        <v>Roshanabad</v>
      </c>
      <c r="G96" t="str">
        <v>Grass Sale</v>
      </c>
      <c r="H96">
        <v>35000</v>
      </c>
    </row>
    <row r="97">
      <c r="A97">
        <v>96</v>
      </c>
      <c r="B97" t="str">
        <v>Muhammad Ishfaque</v>
      </c>
      <c r="C97" t="str">
        <v>Muhammad Riaz</v>
      </c>
      <c r="D97">
        <v>4410197070661</v>
      </c>
      <c r="E97" t="str">
        <v>Dilawar Rangar</v>
      </c>
      <c r="F97" t="str">
        <v>Jhuddo</v>
      </c>
      <c r="G97" t="str">
        <v xml:space="preserve">Tailor Business </v>
      </c>
      <c r="H97">
        <v>35000</v>
      </c>
    </row>
    <row r="98">
      <c r="A98">
        <v>97</v>
      </c>
      <c r="B98" t="str">
        <v xml:space="preserve">Muhammad Ramzan </v>
      </c>
      <c r="C98" t="str">
        <v>Khamiso</v>
      </c>
      <c r="D98">
        <v>4410192103093</v>
      </c>
      <c r="E98" t="str">
        <v xml:space="preserve">Tando kolachi </v>
      </c>
      <c r="F98" t="str">
        <v xml:space="preserve">Ahori </v>
      </c>
      <c r="G98" t="str">
        <v>Samosa and Pakora shop</v>
      </c>
      <c r="H98">
        <v>35000</v>
      </c>
      <c r="I98">
        <v>2920</v>
      </c>
      <c r="J98" t="str">
        <v>1662</v>
      </c>
      <c r="K98">
        <v>46021</v>
      </c>
      <c r="L98" t="str">
        <v>0497102</v>
      </c>
      <c r="M98">
        <v>46024</v>
      </c>
      <c r="N98">
        <v>4960</v>
      </c>
    </row>
    <row r="99">
      <c r="A99">
        <v>98</v>
      </c>
      <c r="B99" t="str">
        <v xml:space="preserve">Muhammad Sharif </v>
      </c>
      <c r="C99" t="str">
        <v>Muhammad Usaman</v>
      </c>
      <c r="D99">
        <v>4410177133089</v>
      </c>
      <c r="E99" t="str">
        <v>Saindad Alyani</v>
      </c>
      <c r="F99" t="str">
        <v>Roshanabad</v>
      </c>
      <c r="G99" t="str">
        <v>Motor/Vehicle: Tye Puncture shop</v>
      </c>
      <c r="H99">
        <v>35000</v>
      </c>
    </row>
    <row r="100">
      <c r="A100">
        <v>99</v>
      </c>
      <c r="B100" t="str">
        <v>Muhammad Waseem</v>
      </c>
      <c r="C100" t="str">
        <v>Ali Muhammad</v>
      </c>
      <c r="D100">
        <v>4410103777263</v>
      </c>
      <c r="E100" t="str">
        <v xml:space="preserve">Tando kolachi </v>
      </c>
      <c r="F100" t="str">
        <v xml:space="preserve">Ahori </v>
      </c>
      <c r="G100" t="str">
        <v>Motor/Vehicle: Bike Spare Parts</v>
      </c>
      <c r="H100">
        <v>35000</v>
      </c>
      <c r="I100">
        <v>6000</v>
      </c>
      <c r="J100" t="str">
        <v>2678</v>
      </c>
      <c r="K100">
        <v>46051</v>
      </c>
      <c r="L100" t="str">
        <v>0497320</v>
      </c>
      <c r="M100">
        <v>46051</v>
      </c>
      <c r="N100">
        <v>37040</v>
      </c>
    </row>
    <row r="101">
      <c r="A101">
        <v>100</v>
      </c>
      <c r="B101" t="str">
        <v>Muhmmad Waqar</v>
      </c>
      <c r="C101" t="str">
        <v>Muhmmad Yousit</v>
      </c>
      <c r="D101">
        <v>4410803575181</v>
      </c>
      <c r="E101" t="str">
        <v>Fateh Khan Pitafi</v>
      </c>
      <c r="F101" t="str">
        <v>Roshanabad</v>
      </c>
      <c r="G101" t="str">
        <v>Mobile Accessories</v>
      </c>
      <c r="H101">
        <v>35000</v>
      </c>
    </row>
    <row r="102">
      <c r="A102">
        <v>101</v>
      </c>
      <c r="B102" t="str">
        <v>Mukesh</v>
      </c>
      <c r="C102" t="str">
        <v>Gul Bheel</v>
      </c>
      <c r="D102">
        <v>4410803707073</v>
      </c>
      <c r="E102" t="str">
        <v>mir haji hayat</v>
      </c>
      <c r="F102" t="str">
        <v xml:space="preserve">Bakhur </v>
      </c>
      <c r="G102" t="str">
        <v>Cosmetic goods sale</v>
      </c>
      <c r="H102">
        <v>35000</v>
      </c>
    </row>
    <row r="103">
      <c r="A103">
        <v>102</v>
      </c>
      <c r="B103" t="str">
        <v>Mumtaz Ali</v>
      </c>
      <c r="C103" t="str">
        <v>Kalu</v>
      </c>
      <c r="D103">
        <v>4410803424917</v>
      </c>
      <c r="E103" t="str">
        <v>Ghanwar Khan Pitafi</v>
      </c>
      <c r="F103" t="str">
        <v>Roshanabad</v>
      </c>
      <c r="G103" t="str">
        <v>Motor/Vehicle: Tye Puncture shop</v>
      </c>
      <c r="H103">
        <v>35000</v>
      </c>
    </row>
    <row r="104">
      <c r="A104">
        <v>103</v>
      </c>
      <c r="B104" t="str">
        <v>Murad Khatoon</v>
      </c>
      <c r="C104" t="str">
        <v>Waryam</v>
      </c>
      <c r="D104">
        <v>4410125833900</v>
      </c>
      <c r="E104" t="str">
        <v>Mohram Khan Lashari</v>
      </c>
      <c r="F104" t="str">
        <v xml:space="preserve">Bakhur </v>
      </c>
      <c r="G104" t="str">
        <v>Garments Shop</v>
      </c>
      <c r="H104">
        <v>35000</v>
      </c>
    </row>
    <row r="105">
      <c r="A105">
        <v>104</v>
      </c>
      <c r="B105" t="str">
        <v>Murad Khatoon</v>
      </c>
      <c r="C105" t="str">
        <v>Muhammad Siddique</v>
      </c>
      <c r="D105">
        <v>4410172846264</v>
      </c>
      <c r="E105" t="str">
        <v>Mir Mustafa</v>
      </c>
      <c r="F105" t="str">
        <v>Roshanabad</v>
      </c>
      <c r="G105" t="str">
        <v>Handi Craft: Hand embroidery</v>
      </c>
      <c r="H105">
        <v>35000</v>
      </c>
      <c r="I105">
        <v>3000</v>
      </c>
      <c r="J105" t="str">
        <v>2622</v>
      </c>
      <c r="K105">
        <v>46027</v>
      </c>
      <c r="L105" t="str">
        <v>0304442</v>
      </c>
      <c r="M105">
        <v>46027</v>
      </c>
      <c r="N105">
        <v>93940</v>
      </c>
    </row>
    <row r="106">
      <c r="A106">
        <v>105</v>
      </c>
      <c r="B106" t="str">
        <v>Nadir Ali</v>
      </c>
      <c r="C106" t="str">
        <v>Iqbal Khan</v>
      </c>
      <c r="D106">
        <v>4410177497613</v>
      </c>
      <c r="E106" t="str">
        <v>Qurban Rind</v>
      </c>
      <c r="F106" t="str">
        <v>Roshanabad</v>
      </c>
      <c r="G106" t="str">
        <v>Motor/Vehicle: Tye Puncture shop</v>
      </c>
      <c r="H106">
        <v>35000</v>
      </c>
      <c r="I106">
        <v>3000</v>
      </c>
      <c r="J106" t="str">
        <v>1664</v>
      </c>
      <c r="K106">
        <v>46027</v>
      </c>
      <c r="L106" t="str">
        <v>0304442</v>
      </c>
      <c r="M106">
        <v>46027</v>
      </c>
      <c r="N106">
        <v>93940</v>
      </c>
    </row>
    <row r="107">
      <c r="A107">
        <v>106</v>
      </c>
      <c r="B107" t="str">
        <v>Najma</v>
      </c>
      <c r="C107" t="str">
        <v>Farooq</v>
      </c>
      <c r="D107">
        <v>4410170141862</v>
      </c>
      <c r="E107" t="str">
        <v>Moula Bux Rind</v>
      </c>
      <c r="F107" t="str">
        <v>Roshanabad</v>
      </c>
      <c r="G107" t="str">
        <v>Tailoring Ladies Garments</v>
      </c>
      <c r="H107">
        <v>35000</v>
      </c>
      <c r="I107">
        <v>4080</v>
      </c>
      <c r="J107" t="str">
        <v>2658</v>
      </c>
      <c r="K107">
        <v>46041</v>
      </c>
      <c r="L107" t="str">
        <v>0497154</v>
      </c>
      <c r="M107">
        <v>46042</v>
      </c>
      <c r="N107">
        <v>14300</v>
      </c>
    </row>
    <row r="108">
      <c r="A108">
        <v>107</v>
      </c>
      <c r="B108" t="str">
        <v>Naleem Hussain</v>
      </c>
      <c r="C108" t="str">
        <v>Ghulam Nabi</v>
      </c>
      <c r="D108">
        <v>4410174861600</v>
      </c>
      <c r="E108" t="str">
        <v>Lakhano Mugheri</v>
      </c>
      <c r="F108" t="str">
        <v xml:space="preserve">Bakhur </v>
      </c>
      <c r="G108" t="str">
        <v>Handicraft: Rillie Work</v>
      </c>
      <c r="H108">
        <v>35000</v>
      </c>
    </row>
    <row r="109">
      <c r="A109">
        <v>108</v>
      </c>
      <c r="B109" t="str">
        <v>Nasarullah</v>
      </c>
      <c r="C109" t="str">
        <v>Muhammad Bux</v>
      </c>
      <c r="D109">
        <v>4410141422979</v>
      </c>
      <c r="E109" t="str">
        <v>Khuda Bux Lashari</v>
      </c>
      <c r="F109" t="str">
        <v xml:space="preserve">Bakhur </v>
      </c>
      <c r="G109" t="str">
        <v>Diary and Ice</v>
      </c>
      <c r="H109">
        <v>35000</v>
      </c>
    </row>
    <row r="110">
      <c r="A110">
        <v>109</v>
      </c>
      <c r="B110" t="str">
        <v>Nasreen</v>
      </c>
      <c r="C110" t="str">
        <v>Shoban</v>
      </c>
      <c r="D110">
        <v>4410150653736</v>
      </c>
      <c r="E110" t="str">
        <v>Hoat Charwan</v>
      </c>
      <c r="F110" t="str">
        <v xml:space="preserve">Ahori </v>
      </c>
      <c r="G110" t="str">
        <v>Cosmetic, garments and essentials</v>
      </c>
      <c r="H110">
        <v>35000</v>
      </c>
      <c r="I110">
        <v>6000</v>
      </c>
      <c r="J110" t="str">
        <v>2651</v>
      </c>
      <c r="K110">
        <v>46035</v>
      </c>
      <c r="L110" t="str">
        <v>0304447</v>
      </c>
      <c r="M110">
        <v>46035</v>
      </c>
      <c r="N110">
        <v>20050</v>
      </c>
    </row>
    <row r="111">
      <c r="A111">
        <v>110</v>
      </c>
      <c r="B111" t="str">
        <v>Nasreen</v>
      </c>
      <c r="C111" t="str">
        <v>Sajid Ali</v>
      </c>
      <c r="D111">
        <v>4410805849448</v>
      </c>
      <c r="E111" t="str">
        <v>Village: Niaz Kapri</v>
      </c>
      <c r="F111" t="str">
        <v>Mir Allah Bachayo</v>
      </c>
      <c r="G111" t="str">
        <v>Crockery Shop</v>
      </c>
      <c r="H111">
        <v>35000</v>
      </c>
      <c r="I111">
        <v>9000</v>
      </c>
      <c r="J111" t="str">
        <v>2679</v>
      </c>
      <c r="K111">
        <v>46051</v>
      </c>
      <c r="L111" t="str">
        <v>0497320</v>
      </c>
      <c r="M111">
        <v>46051</v>
      </c>
      <c r="N111">
        <v>37040</v>
      </c>
    </row>
    <row r="112">
      <c r="A112">
        <v>111</v>
      </c>
      <c r="B112" t="str">
        <v>Nasreen</v>
      </c>
      <c r="C112" t="str">
        <v>Asif</v>
      </c>
      <c r="D112">
        <v>4410182741886</v>
      </c>
      <c r="E112" t="str">
        <v>Jhuddo City</v>
      </c>
      <c r="F112" t="str">
        <v>Jhuddo Town</v>
      </c>
      <c r="G112" t="str">
        <v>Ladies, garments and essentials</v>
      </c>
      <c r="H112">
        <v>35000</v>
      </c>
    </row>
    <row r="113">
      <c r="A113">
        <v>112</v>
      </c>
      <c r="B113" t="str">
        <v>Nazeem Nissa</v>
      </c>
      <c r="C113" t="str">
        <v>Shamshad</v>
      </c>
      <c r="D113">
        <v>4410805765524</v>
      </c>
      <c r="E113" t="str">
        <v>Village: Niaz Kapri</v>
      </c>
      <c r="F113" t="str">
        <v>Mir Allah Bachayo</v>
      </c>
      <c r="G113" t="str">
        <v>Crockery Shop</v>
      </c>
      <c r="H113">
        <v>35000</v>
      </c>
      <c r="I113">
        <v>12000</v>
      </c>
      <c r="J113" t="str">
        <v>1682</v>
      </c>
      <c r="K113">
        <v>46027</v>
      </c>
      <c r="L113" t="str">
        <v>0304442</v>
      </c>
      <c r="M113">
        <v>46027</v>
      </c>
      <c r="N113">
        <v>93940</v>
      </c>
    </row>
    <row r="114">
      <c r="A114">
        <v>113</v>
      </c>
      <c r="B114" t="str">
        <v>Nazeeran</v>
      </c>
      <c r="C114" t="str">
        <v>Ghulam Ali</v>
      </c>
      <c r="D114">
        <v>4410101572554</v>
      </c>
      <c r="E114" t="str">
        <v>Yar Muhmmad Rind</v>
      </c>
      <c r="F114" t="str">
        <v>Roshanabad</v>
      </c>
      <c r="G114" t="str">
        <v>Ladies Cloths shop</v>
      </c>
      <c r="H114">
        <v>35000</v>
      </c>
    </row>
    <row r="115">
      <c r="A115">
        <v>114</v>
      </c>
      <c r="B115" t="str">
        <v>Nazeeran</v>
      </c>
      <c r="C115" t="str">
        <v xml:space="preserve">Ali Akber </v>
      </c>
      <c r="D115">
        <v>4410419783758</v>
      </c>
      <c r="E115" t="str">
        <v>Ghoram Bhatti</v>
      </c>
      <c r="F115" t="str">
        <v>Khuda Bux2</v>
      </c>
      <c r="G115" t="str">
        <v>Milking &amp; Buffalo Feed</v>
      </c>
      <c r="H115">
        <v>35000</v>
      </c>
    </row>
    <row r="116">
      <c r="A116">
        <v>115</v>
      </c>
      <c r="B116" t="str">
        <v>Neelum</v>
      </c>
      <c r="C116" t="str">
        <v>Abid Ali</v>
      </c>
      <c r="D116">
        <v>4410806307048</v>
      </c>
      <c r="E116" t="str">
        <v>Khosa Paro</v>
      </c>
      <c r="F116" t="str">
        <v>Mir Allah Bachayo</v>
      </c>
      <c r="G116" t="str">
        <v>Beauty Parlor</v>
      </c>
      <c r="H116">
        <v>35000</v>
      </c>
    </row>
    <row r="117">
      <c r="A117">
        <v>116</v>
      </c>
      <c r="B117" t="str">
        <v>Nisha</v>
      </c>
      <c r="C117" t="str">
        <v>Shahid Hussain</v>
      </c>
      <c r="D117">
        <v>4410806031302</v>
      </c>
      <c r="E117" t="str">
        <v>Ghoram Bhatti</v>
      </c>
      <c r="F117" t="str">
        <v>Khuda Bux2</v>
      </c>
      <c r="G117" t="str">
        <v xml:space="preserve">Cloths Shop </v>
      </c>
      <c r="H117">
        <v>35000</v>
      </c>
    </row>
    <row r="118">
      <c r="A118">
        <v>117</v>
      </c>
      <c r="B118" t="str">
        <v xml:space="preserve">Nizam Din </v>
      </c>
      <c r="C118" t="str">
        <v xml:space="preserve">Lal Khan </v>
      </c>
      <c r="D118">
        <v>4410804027437</v>
      </c>
      <c r="E118" t="str">
        <v>Allah Bachayo Kapri</v>
      </c>
      <c r="F118" t="str">
        <v>Mir Allah Bachayo</v>
      </c>
      <c r="G118" t="str">
        <v>Poultry Farm material</v>
      </c>
      <c r="H118">
        <v>35000</v>
      </c>
    </row>
    <row r="119">
      <c r="A119">
        <v>118</v>
      </c>
      <c r="B119" t="str">
        <v>Noor bano</v>
      </c>
      <c r="C119" t="str">
        <v xml:space="preserve">Ghulam Qadir </v>
      </c>
      <c r="D119">
        <v>4410113155712</v>
      </c>
      <c r="E119" t="str">
        <v>khosa Paro</v>
      </c>
      <c r="F119" t="str">
        <v>Mir Allah Bachayo</v>
      </c>
      <c r="G119" t="str">
        <v>Handi Craft: Applique Work</v>
      </c>
      <c r="H119">
        <v>35000</v>
      </c>
    </row>
    <row r="120">
      <c r="A120">
        <v>119</v>
      </c>
      <c r="B120" t="str">
        <v>Noor Jahan</v>
      </c>
      <c r="C120" t="str">
        <v>Ali Akber</v>
      </c>
      <c r="D120">
        <v>4410139439446</v>
      </c>
      <c r="E120" t="str">
        <v>dhani bux khoso</v>
      </c>
      <c r="F120" t="str">
        <v>Roshanabad</v>
      </c>
      <c r="G120" t="str">
        <v xml:space="preserve">Stitching machine and material </v>
      </c>
      <c r="H120">
        <v>35000</v>
      </c>
      <c r="I120">
        <v>3000</v>
      </c>
      <c r="J120" t="str">
        <v>1689</v>
      </c>
      <c r="K120">
        <v>46038</v>
      </c>
      <c r="L120" t="str">
        <v>0497301</v>
      </c>
      <c r="M120">
        <v>46038</v>
      </c>
      <c r="N120">
        <v>6000</v>
      </c>
    </row>
    <row r="121">
      <c r="A121">
        <v>120</v>
      </c>
      <c r="B121" t="str">
        <v>Nooran</v>
      </c>
      <c r="C121" t="str">
        <v>Muhammad Aslam Khaskeli</v>
      </c>
      <c r="D121">
        <v>4410129848898</v>
      </c>
      <c r="E121" t="str">
        <v>Kot Mir Jan Muhmmad</v>
      </c>
      <c r="F121" t="str">
        <v>roshanabad</v>
      </c>
      <c r="G121" t="str">
        <v>Handicraft: Rillie Work</v>
      </c>
      <c r="H121">
        <v>35000</v>
      </c>
    </row>
    <row r="122">
      <c r="A122">
        <v>121</v>
      </c>
      <c r="B122" t="str">
        <v>Nusrat</v>
      </c>
      <c r="C122" t="str">
        <v>Sabir Ali</v>
      </c>
      <c r="D122">
        <v>4410805980784</v>
      </c>
      <c r="E122" t="str">
        <v>Lakhano Mugheri</v>
      </c>
      <c r="F122" t="str">
        <v xml:space="preserve">Bakhur </v>
      </c>
      <c r="G122" t="str">
        <v>Poultry Business</v>
      </c>
      <c r="H122">
        <v>35000</v>
      </c>
    </row>
    <row r="123">
      <c r="A123">
        <v>122</v>
      </c>
      <c r="B123" t="str">
        <v>Nusrat</v>
      </c>
      <c r="C123" t="str">
        <v>Ghulam Fareed</v>
      </c>
      <c r="D123">
        <v>4410128541018</v>
      </c>
      <c r="E123" t="str">
        <v>Ali Nawaz Pitafi</v>
      </c>
      <c r="F123" t="str">
        <v>Mir Allah Bachayo</v>
      </c>
      <c r="G123" t="str">
        <v>Sewing machine and sew ladies and kids dresses</v>
      </c>
      <c r="H123">
        <v>35000</v>
      </c>
      <c r="I123">
        <v>6000</v>
      </c>
      <c r="J123" t="str">
        <v>1686</v>
      </c>
      <c r="K123">
        <v>46031</v>
      </c>
      <c r="L123" t="str">
        <v>0361642</v>
      </c>
      <c r="M123">
        <v>46034</v>
      </c>
      <c r="N123">
        <v>20300</v>
      </c>
    </row>
    <row r="124">
      <c r="A124">
        <v>123</v>
      </c>
      <c r="B124" t="str">
        <v xml:space="preserve">Partab </v>
      </c>
      <c r="C124" t="str">
        <v>Kheeraj</v>
      </c>
      <c r="D124">
        <v>4410803684415</v>
      </c>
      <c r="E124" t="str">
        <v>Kheeraj Kolhi</v>
      </c>
      <c r="F124" t="str">
        <v>Khudabux2</v>
      </c>
      <c r="G124" t="str">
        <v>Orchard on Rent</v>
      </c>
      <c r="H124">
        <v>35000</v>
      </c>
    </row>
    <row r="125">
      <c r="A125">
        <v>124</v>
      </c>
      <c r="B125" t="str">
        <v xml:space="preserve">Parveen </v>
      </c>
      <c r="C125" t="str">
        <v>Muhmmad Haroon Khaskeli</v>
      </c>
      <c r="D125">
        <v>4410167538788</v>
      </c>
      <c r="E125" t="str">
        <v>Kot Mir Jan Muhmmad</v>
      </c>
      <c r="F125" t="str">
        <v>Roshanabad</v>
      </c>
      <c r="G125" t="str">
        <v>Cosmetic Goods Shop</v>
      </c>
      <c r="H125">
        <v>35000</v>
      </c>
    </row>
    <row r="126">
      <c r="A126">
        <v>125</v>
      </c>
      <c r="B126" t="str">
        <v xml:space="preserve">Parveen </v>
      </c>
      <c r="C126" t="str">
        <v>Mehran Khan</v>
      </c>
      <c r="D126">
        <v>4410150256210</v>
      </c>
      <c r="E126" t="str">
        <v>Lakhano Mugheri</v>
      </c>
      <c r="F126" t="str">
        <v xml:space="preserve">Bakhur </v>
      </c>
      <c r="G126" t="str">
        <v>Sewing machine and material Selling</v>
      </c>
      <c r="H126">
        <v>35000</v>
      </c>
      <c r="I126">
        <v>3000</v>
      </c>
      <c r="J126" t="str">
        <v>2607</v>
      </c>
      <c r="K126">
        <v>46024</v>
      </c>
      <c r="L126" t="str">
        <v>0497104</v>
      </c>
      <c r="M126">
        <v>46024</v>
      </c>
      <c r="N126">
        <v>19300</v>
      </c>
    </row>
    <row r="127">
      <c r="A127">
        <v>126</v>
      </c>
      <c r="B127" t="str">
        <v>Parwati</v>
      </c>
      <c r="C127" t="str">
        <v>Bhojo</v>
      </c>
      <c r="D127">
        <v>4410806317004</v>
      </c>
      <c r="E127" t="str">
        <v xml:space="preserve">Hashim colony </v>
      </c>
      <c r="F127" t="str">
        <v>Mir Allah Bachayo</v>
      </c>
      <c r="G127" t="str">
        <v>Handi Craft: Applique Dress Making</v>
      </c>
      <c r="H127">
        <v>35000</v>
      </c>
      <c r="I127">
        <v>3000</v>
      </c>
      <c r="J127" t="str">
        <v>2637</v>
      </c>
      <c r="K127">
        <v>46034</v>
      </c>
      <c r="L127" t="str">
        <v>0361644</v>
      </c>
      <c r="M127">
        <v>46034</v>
      </c>
      <c r="N127">
        <v>16080</v>
      </c>
    </row>
    <row r="128">
      <c r="A128">
        <v>127</v>
      </c>
      <c r="B128" t="str">
        <v>Petho</v>
      </c>
      <c r="C128" t="str">
        <v>Kheto</v>
      </c>
      <c r="D128">
        <v>4410132217897</v>
      </c>
      <c r="E128" t="str">
        <v>Punho Rabari</v>
      </c>
      <c r="F128" t="str">
        <v>Mir Allah Bachayo</v>
      </c>
      <c r="G128" t="str">
        <v xml:space="preserve">Beverages: Cold Drink </v>
      </c>
      <c r="H128">
        <v>35000</v>
      </c>
    </row>
    <row r="129">
      <c r="A129">
        <v>128</v>
      </c>
      <c r="B129" t="str">
        <v xml:space="preserve">Prem </v>
      </c>
      <c r="C129" t="str">
        <v xml:space="preserve">Sojho </v>
      </c>
      <c r="D129">
        <v>4410132386679</v>
      </c>
      <c r="E129" t="str">
        <v>Kheeraj Kolhi</v>
      </c>
      <c r="F129" t="str">
        <v>Khuda Bux2</v>
      </c>
      <c r="G129" t="str">
        <v>Fruit Cart</v>
      </c>
      <c r="H129">
        <v>35000</v>
      </c>
    </row>
    <row r="130">
      <c r="A130">
        <v>129</v>
      </c>
      <c r="B130" t="str">
        <v xml:space="preserve">Qazi Khan </v>
      </c>
      <c r="C130" t="str">
        <v xml:space="preserve">Muhammad </v>
      </c>
      <c r="D130">
        <v>4410803863945</v>
      </c>
      <c r="E130" t="str">
        <v>Saindad Alyani</v>
      </c>
      <c r="F130" t="str">
        <v>Roshanabad</v>
      </c>
      <c r="G130" t="str">
        <v>Spices Making &amp; Sale ( Pakora and Samosa)</v>
      </c>
      <c r="H130">
        <v>35000</v>
      </c>
    </row>
    <row r="131">
      <c r="A131">
        <v>130</v>
      </c>
      <c r="B131" t="str">
        <v>Razia Hussain</v>
      </c>
      <c r="C131" t="str">
        <v>Lakho</v>
      </c>
      <c r="D131">
        <v>4410806356628</v>
      </c>
      <c r="E131" t="str">
        <v>Lakhano Mugheri</v>
      </c>
      <c r="F131" t="str">
        <v xml:space="preserve">Bakhur </v>
      </c>
      <c r="G131" t="str">
        <v>Pickle Sale</v>
      </c>
      <c r="H131">
        <v>35000</v>
      </c>
      <c r="I131">
        <v>3000</v>
      </c>
      <c r="J131" t="str">
        <v>1692</v>
      </c>
      <c r="K131">
        <v>46038</v>
      </c>
      <c r="L131" t="str">
        <v>0497152</v>
      </c>
      <c r="M131">
        <v>46042</v>
      </c>
      <c r="N131">
        <v>9000</v>
      </c>
    </row>
    <row r="132">
      <c r="A132">
        <v>131</v>
      </c>
      <c r="B132" t="str">
        <v>Reema</v>
      </c>
      <c r="C132" t="str">
        <v>Pervez Ali</v>
      </c>
      <c r="D132">
        <v>4410805841260</v>
      </c>
      <c r="E132" t="str">
        <v>jan M khoso</v>
      </c>
      <c r="F132" t="str">
        <v xml:space="preserve">Bakhur </v>
      </c>
      <c r="G132" t="str">
        <v>Sewing machine and material Selling</v>
      </c>
      <c r="H132">
        <v>35000</v>
      </c>
    </row>
    <row r="133">
      <c r="A133">
        <v>132</v>
      </c>
      <c r="B133" t="str">
        <v>Rehana</v>
      </c>
      <c r="C133" t="str">
        <v>Aga Muhmmad</v>
      </c>
      <c r="D133">
        <v>4410159292714</v>
      </c>
      <c r="E133" t="str">
        <v xml:space="preserve">Ghulam Akber Lashari </v>
      </c>
      <c r="F133" t="str">
        <v xml:space="preserve">Ahori </v>
      </c>
      <c r="G133" t="str">
        <v>Tailoring Machine &amp; Material</v>
      </c>
      <c r="H133">
        <v>35000</v>
      </c>
      <c r="I133">
        <v>3000</v>
      </c>
      <c r="J133" t="str">
        <v>1672</v>
      </c>
      <c r="K133">
        <v>46027</v>
      </c>
      <c r="L133" t="str">
        <v>0304442</v>
      </c>
      <c r="M133">
        <v>46027</v>
      </c>
      <c r="N133">
        <v>93940</v>
      </c>
    </row>
    <row r="134">
      <c r="A134">
        <v>133</v>
      </c>
      <c r="B134" t="str">
        <v>Rubina</v>
      </c>
      <c r="C134" t="str">
        <v>Akhtar Rasool</v>
      </c>
      <c r="D134">
        <v>4410123587822</v>
      </c>
      <c r="E134" t="str">
        <v>Ghulam Rasool pathan</v>
      </c>
      <c r="F134" t="str">
        <v>Mir Allah Bachayo</v>
      </c>
      <c r="G134" t="str">
        <v>Handi Craft: Hand embroidery</v>
      </c>
      <c r="H134">
        <v>35000</v>
      </c>
      <c r="I134">
        <v>5000</v>
      </c>
      <c r="J134" t="str">
        <v>2654</v>
      </c>
      <c r="K134">
        <v>46036</v>
      </c>
      <c r="L134" t="str">
        <v>0304450</v>
      </c>
      <c r="M134">
        <v>46036</v>
      </c>
      <c r="N134">
        <v>11120</v>
      </c>
    </row>
    <row r="135">
      <c r="A135">
        <v>134</v>
      </c>
      <c r="B135" t="str">
        <v>Rubina</v>
      </c>
      <c r="C135" t="str">
        <v>Imam Ali</v>
      </c>
      <c r="D135">
        <v>4410177127304</v>
      </c>
      <c r="E135" t="str">
        <v xml:space="preserve">Tando kolachi </v>
      </c>
      <c r="F135" t="str">
        <v xml:space="preserve">Ahori </v>
      </c>
      <c r="G135" t="str">
        <v>Stationery Shop</v>
      </c>
      <c r="H135">
        <v>35000</v>
      </c>
    </row>
    <row r="136">
      <c r="A136">
        <v>135</v>
      </c>
      <c r="B136" t="str">
        <v>Rukhsana</v>
      </c>
      <c r="C136" t="str">
        <v>Khamiso</v>
      </c>
      <c r="D136">
        <v>4410138964290</v>
      </c>
      <c r="E136" t="str">
        <v>Tando Kolachi</v>
      </c>
      <c r="F136" t="str">
        <v>Ahori</v>
      </c>
      <c r="G136" t="str">
        <v>Spices Making and Sale</v>
      </c>
      <c r="H136">
        <v>35000</v>
      </c>
      <c r="I136">
        <v>2100</v>
      </c>
      <c r="J136" t="str">
        <v>1693</v>
      </c>
      <c r="K136">
        <v>46049</v>
      </c>
      <c r="L136" t="str">
        <v>0497319</v>
      </c>
      <c r="M136">
        <v>46050</v>
      </c>
      <c r="N136">
        <v>17100</v>
      </c>
    </row>
    <row r="137">
      <c r="A137">
        <v>136</v>
      </c>
      <c r="B137" t="str">
        <v>Ruqia Fatima</v>
      </c>
      <c r="C137" t="str">
        <v>Jahangeer</v>
      </c>
      <c r="D137">
        <v>4410303076034</v>
      </c>
      <c r="E137" t="str">
        <v xml:space="preserve">Ch Muhmmad Ali Buxi </v>
      </c>
      <c r="F137" t="str">
        <v>Khuda Bux2</v>
      </c>
      <c r="G137" t="str">
        <v>Tailoring material and Machine</v>
      </c>
      <c r="H137">
        <v>35000</v>
      </c>
    </row>
    <row r="138">
      <c r="A138">
        <v>137</v>
      </c>
      <c r="B138" t="str">
        <v>Rustam Kumar</v>
      </c>
      <c r="C138" t="str">
        <v>Tilok Chand</v>
      </c>
      <c r="D138">
        <v>4410803903901</v>
      </c>
      <c r="E138" t="str">
        <v>Paba Ram Coloney</v>
      </c>
      <c r="F138" t="str">
        <v>Roshanabad</v>
      </c>
      <c r="G138" t="str">
        <v>FMCG: Grocery shop</v>
      </c>
      <c r="H138">
        <v>35000</v>
      </c>
    </row>
    <row r="139">
      <c r="A139">
        <v>138</v>
      </c>
      <c r="B139" t="str">
        <v>Sabireena</v>
      </c>
      <c r="C139" t="str">
        <v>Abdul Nisar</v>
      </c>
      <c r="D139">
        <v>4410805796936</v>
      </c>
      <c r="E139" t="str">
        <v>Mir Mustafa</v>
      </c>
      <c r="F139" t="str">
        <v>Roshanabad</v>
      </c>
      <c r="G139" t="str">
        <v>Cosmetic and essentials</v>
      </c>
      <c r="H139">
        <v>35000</v>
      </c>
      <c r="I139">
        <v>3000</v>
      </c>
      <c r="J139" t="str">
        <v>2616</v>
      </c>
      <c r="K139">
        <v>46027</v>
      </c>
      <c r="L139" t="str">
        <v>0304442</v>
      </c>
      <c r="M139">
        <v>46027</v>
      </c>
      <c r="N139">
        <v>93940</v>
      </c>
    </row>
    <row r="140">
      <c r="A140">
        <v>139</v>
      </c>
      <c r="B140" t="str">
        <v>Sabran</v>
      </c>
      <c r="C140" t="str">
        <v>Muhammad Ramzan</v>
      </c>
      <c r="D140">
        <v>4410171290464</v>
      </c>
      <c r="E140" t="str">
        <v>Ameer Bux Laghari</v>
      </c>
      <c r="F140" t="str">
        <v xml:space="preserve">Ahori </v>
      </c>
      <c r="G140" t="str">
        <v>Poultry Desi</v>
      </c>
      <c r="H140">
        <v>35000</v>
      </c>
      <c r="I140">
        <v>3000</v>
      </c>
      <c r="J140" t="str">
        <v>2606</v>
      </c>
      <c r="K140">
        <v>46023</v>
      </c>
      <c r="L140" t="str">
        <v>0497103</v>
      </c>
      <c r="M140">
        <v>46024</v>
      </c>
      <c r="N140">
        <v>37360</v>
      </c>
    </row>
    <row r="141">
      <c r="A141">
        <v>140</v>
      </c>
      <c r="B141" t="str">
        <v>Saddam Hussain</v>
      </c>
      <c r="C141" t="str">
        <v xml:space="preserve">Muhammad Khan </v>
      </c>
      <c r="D141">
        <v>4410148322689</v>
      </c>
      <c r="E141" t="str">
        <v>Allah Bachayo Kapri</v>
      </c>
      <c r="F141" t="str">
        <v>Mir Allah Bachayo</v>
      </c>
      <c r="G141" t="str">
        <v>Shoes and Slippers Shop</v>
      </c>
      <c r="H141">
        <v>35000</v>
      </c>
      <c r="I141">
        <v>10000</v>
      </c>
      <c r="J141" t="str">
        <v>2663</v>
      </c>
      <c r="K141">
        <v>46042</v>
      </c>
      <c r="L141" t="str">
        <v>0497283</v>
      </c>
      <c r="M141">
        <v>46042</v>
      </c>
      <c r="N141">
        <v>25040</v>
      </c>
    </row>
    <row r="142">
      <c r="A142">
        <v>141</v>
      </c>
      <c r="B142" t="str">
        <v>Saeeda</v>
      </c>
      <c r="C142" t="str">
        <v>Noor Hassan</v>
      </c>
      <c r="D142">
        <v>4410124209846</v>
      </c>
      <c r="E142" t="str">
        <v xml:space="preserve">Juman Kapri </v>
      </c>
      <c r="F142" t="str">
        <v>Khuda Bux2</v>
      </c>
      <c r="G142" t="str">
        <v>Feed for livestock (Khar,chunu,bhuso,turi boh,)</v>
      </c>
      <c r="H142">
        <v>35000</v>
      </c>
    </row>
    <row r="143">
      <c r="A143">
        <v>142</v>
      </c>
      <c r="B143" t="str">
        <v>Saima</v>
      </c>
      <c r="C143" t="str">
        <v>Mehboob Ali</v>
      </c>
      <c r="D143">
        <v>4410805954272</v>
      </c>
      <c r="E143" t="str">
        <v>Ghanwar Khan Pitafi</v>
      </c>
      <c r="F143" t="str">
        <v>Roshanabad</v>
      </c>
      <c r="G143" t="str">
        <v>Handi Craft: Hand embroidery</v>
      </c>
      <c r="H143">
        <v>35000</v>
      </c>
    </row>
    <row r="144">
      <c r="A144">
        <v>143</v>
      </c>
      <c r="B144" t="str">
        <v xml:space="preserve">Saima Akhtar </v>
      </c>
      <c r="C144" t="str">
        <v xml:space="preserve">Shahjan </v>
      </c>
      <c r="D144">
        <v>4440462978046</v>
      </c>
      <c r="E144" t="str">
        <v xml:space="preserve">Ch Muhmmad Ali Buxi </v>
      </c>
      <c r="F144" t="str">
        <v>Khudabux2</v>
      </c>
      <c r="G144" t="str">
        <v>Sewing machine and material Selling</v>
      </c>
      <c r="H144">
        <v>35000</v>
      </c>
    </row>
    <row r="145">
      <c r="A145">
        <v>144</v>
      </c>
      <c r="B145" t="str">
        <v xml:space="preserve">Saira </v>
      </c>
      <c r="C145" t="str">
        <v>Laik</v>
      </c>
      <c r="D145">
        <v>4410806248730</v>
      </c>
      <c r="E145" t="str">
        <v>Moula Bux Rind</v>
      </c>
      <c r="F145" t="str">
        <v>Roshanabad</v>
      </c>
      <c r="G145" t="str">
        <v>Cosmetic Goods Shop</v>
      </c>
      <c r="H145">
        <v>35000</v>
      </c>
    </row>
    <row r="146">
      <c r="A146">
        <v>145</v>
      </c>
      <c r="B146" t="str">
        <v>Sajad Ali</v>
      </c>
      <c r="C146" t="str">
        <v>Azam Ali</v>
      </c>
      <c r="D146">
        <v>4410803638431</v>
      </c>
      <c r="E146" t="str">
        <v>Noor m laghari</v>
      </c>
      <c r="F146" t="str">
        <v>Mir Allah Bachayo</v>
      </c>
      <c r="G146" t="str">
        <v>Carpentry</v>
      </c>
      <c r="H146">
        <v>35000</v>
      </c>
      <c r="I146">
        <v>3000</v>
      </c>
      <c r="J146" t="str">
        <v>2650</v>
      </c>
      <c r="K146">
        <v>46035</v>
      </c>
      <c r="L146" t="str">
        <v>0304447</v>
      </c>
      <c r="M146">
        <v>46035</v>
      </c>
      <c r="N146">
        <v>20050</v>
      </c>
    </row>
    <row r="147">
      <c r="A147">
        <v>146</v>
      </c>
      <c r="B147" t="str">
        <v>Sajan</v>
      </c>
      <c r="C147" t="str">
        <v xml:space="preserve">Abdul Kareem </v>
      </c>
      <c r="D147">
        <v>4410803628671</v>
      </c>
      <c r="E147" t="str">
        <v xml:space="preserve">Juman Kapri </v>
      </c>
      <c r="F147" t="str">
        <v>Khuda Bux2</v>
      </c>
      <c r="G147" t="str">
        <v>Motor/Vehicle: Tye Puncture shop</v>
      </c>
      <c r="H147">
        <v>35000</v>
      </c>
    </row>
    <row r="148">
      <c r="A148">
        <v>147</v>
      </c>
      <c r="B148" t="str">
        <v>Sajid Ali</v>
      </c>
      <c r="C148" t="str">
        <v>Mehmood</v>
      </c>
      <c r="D148">
        <v>4410804586739</v>
      </c>
      <c r="E148" t="str">
        <v>Ghanwar Khan Pitafi</v>
      </c>
      <c r="F148" t="str">
        <v>Roshanabad</v>
      </c>
      <c r="G148" t="str">
        <v>Shoes and Slippers Shop</v>
      </c>
      <c r="H148">
        <v>35000</v>
      </c>
      <c r="I148">
        <v>3000</v>
      </c>
      <c r="J148" t="str">
        <v>2642</v>
      </c>
      <c r="K148">
        <v>46035</v>
      </c>
      <c r="L148" t="str">
        <v>0304445</v>
      </c>
      <c r="M148">
        <v>46035</v>
      </c>
      <c r="N148">
        <v>64040</v>
      </c>
    </row>
    <row r="149">
      <c r="A149">
        <v>148</v>
      </c>
      <c r="B149" t="str">
        <v>Saleem khatoon</v>
      </c>
      <c r="C149" t="str">
        <v>Irshad Ali</v>
      </c>
      <c r="D149">
        <v>4410805993542</v>
      </c>
      <c r="E149" t="str">
        <v>Noor m laghari</v>
      </c>
      <c r="F149" t="str">
        <v>Mir Allah Bachayo</v>
      </c>
      <c r="G149" t="str">
        <v>Parlor &amp; Beauty Shop</v>
      </c>
      <c r="H149">
        <v>35000</v>
      </c>
    </row>
    <row r="150">
      <c r="A150">
        <v>149</v>
      </c>
      <c r="B150" t="str">
        <v>Sameena</v>
      </c>
      <c r="C150" t="str">
        <v>Muhmmad Shahid</v>
      </c>
      <c r="D150">
        <v>4410805798132</v>
      </c>
      <c r="E150" t="str">
        <v>Jhuddo City</v>
      </c>
      <c r="F150" t="str">
        <v>Jhuddo Town</v>
      </c>
      <c r="G150" t="str">
        <v>Beauty and cloths essentials</v>
      </c>
      <c r="H150">
        <v>35000</v>
      </c>
    </row>
    <row r="151">
      <c r="A151">
        <v>150</v>
      </c>
      <c r="B151" t="str">
        <v>Sameena</v>
      </c>
      <c r="C151" t="str">
        <v>Riaz Ali</v>
      </c>
      <c r="D151">
        <v>4410138946806</v>
      </c>
      <c r="E151" t="str">
        <v>Village Kamal Khan Pitafi</v>
      </c>
      <c r="F151" t="str">
        <v>Mir Allah Bachayo</v>
      </c>
      <c r="G151" t="str">
        <v>Spice Powder Mixtures ( Purchase readymade and Sale)</v>
      </c>
      <c r="H151">
        <v>35000</v>
      </c>
      <c r="I151">
        <v>6000</v>
      </c>
      <c r="J151" t="str">
        <v>2652</v>
      </c>
      <c r="K151">
        <v>46035</v>
      </c>
      <c r="L151" t="str">
        <v>0304447</v>
      </c>
      <c r="M151">
        <v>46035</v>
      </c>
      <c r="N151">
        <v>20050</v>
      </c>
    </row>
    <row r="152">
      <c r="A152">
        <v>151</v>
      </c>
      <c r="B152" t="str">
        <v>Samina</v>
      </c>
      <c r="C152" t="str">
        <v>Ghulam Murtaza</v>
      </c>
      <c r="D152">
        <v>4110303687440</v>
      </c>
      <c r="E152" t="str">
        <v>Village Kamal Khan Pitafi</v>
      </c>
      <c r="F152" t="str">
        <v>Mir Allah Bachayo</v>
      </c>
      <c r="G152" t="str">
        <v>Pet sale</v>
      </c>
      <c r="H152">
        <v>35000</v>
      </c>
    </row>
    <row r="153">
      <c r="A153">
        <v>152</v>
      </c>
      <c r="B153" t="str">
        <v xml:space="preserve">Samreen </v>
      </c>
      <c r="C153" t="str">
        <v>Abdul Majeed</v>
      </c>
      <c r="D153">
        <v>4410806356308</v>
      </c>
      <c r="E153" t="str">
        <v>Moula Bux Rind</v>
      </c>
      <c r="F153" t="str">
        <v>Roshanabad</v>
      </c>
      <c r="G153" t="str">
        <v>Garments and Hand Embroidery</v>
      </c>
      <c r="H153">
        <v>35000</v>
      </c>
      <c r="I153">
        <v>4080</v>
      </c>
      <c r="J153" t="str">
        <v>2669</v>
      </c>
      <c r="K153">
        <v>46044</v>
      </c>
      <c r="L153" t="str">
        <v>0497284</v>
      </c>
      <c r="M153">
        <v>46044</v>
      </c>
      <c r="N153">
        <v>13080</v>
      </c>
    </row>
    <row r="154">
      <c r="A154">
        <v>153</v>
      </c>
      <c r="B154" t="str">
        <v>Sanam</v>
      </c>
      <c r="C154" t="str">
        <v>Gulzar Ahmed</v>
      </c>
      <c r="D154">
        <v>4410124744116</v>
      </c>
      <c r="E154" t="str">
        <v>Village Kamal Khan Pitafi</v>
      </c>
      <c r="F154" t="str">
        <v>Mir Allah Bachayo</v>
      </c>
      <c r="G154" t="str">
        <v>Muka Work Dupattas and Chadar</v>
      </c>
      <c r="H154">
        <v>35000</v>
      </c>
      <c r="I154">
        <v>3000</v>
      </c>
      <c r="J154" t="str">
        <v>2665</v>
      </c>
      <c r="K154">
        <v>46042</v>
      </c>
      <c r="L154" t="str">
        <v>0497308</v>
      </c>
      <c r="M154">
        <v>46043</v>
      </c>
      <c r="N154">
        <v>8000</v>
      </c>
    </row>
    <row r="155">
      <c r="A155">
        <v>154</v>
      </c>
      <c r="B155" t="str">
        <v>Santosh Kumar</v>
      </c>
      <c r="C155" t="str">
        <v>Asan Das</v>
      </c>
      <c r="D155">
        <v>4410804025175</v>
      </c>
      <c r="E155" t="str">
        <v>Chandro bheel</v>
      </c>
      <c r="F155" t="str">
        <v>Khuda Bux2</v>
      </c>
      <c r="G155" t="str">
        <v>Mobile Repair Shop</v>
      </c>
      <c r="H155">
        <v>35000</v>
      </c>
      <c r="I155">
        <v>3000</v>
      </c>
      <c r="J155" t="str">
        <v>2661</v>
      </c>
      <c r="K155">
        <v>46042</v>
      </c>
      <c r="L155" t="str">
        <v>0497283</v>
      </c>
      <c r="M155">
        <v>46042</v>
      </c>
      <c r="N155">
        <v>25040</v>
      </c>
    </row>
    <row r="156">
      <c r="A156">
        <v>155</v>
      </c>
      <c r="B156" t="str">
        <v>Saroopa</v>
      </c>
      <c r="C156" t="str">
        <v>Gulab</v>
      </c>
      <c r="D156">
        <v>4410177632666</v>
      </c>
      <c r="E156" t="str">
        <v>Ramzan Arian</v>
      </c>
      <c r="F156" t="str">
        <v>Khuda Bux2</v>
      </c>
      <c r="G156" t="str">
        <v>Cosmetic Goods Shop</v>
      </c>
      <c r="H156">
        <v>35000</v>
      </c>
    </row>
    <row r="157">
      <c r="A157">
        <v>156</v>
      </c>
      <c r="B157" t="str">
        <v>Sarwan</v>
      </c>
      <c r="C157" t="str">
        <v>Jairam</v>
      </c>
      <c r="D157">
        <v>4410572325759</v>
      </c>
      <c r="E157" t="str">
        <v>Pehlaj kohli</v>
      </c>
      <c r="F157" t="str">
        <v xml:space="preserve">Bakhur </v>
      </c>
      <c r="G157" t="str">
        <v>Agri Goods Shop</v>
      </c>
      <c r="H157">
        <v>35000</v>
      </c>
      <c r="I157">
        <v>3000</v>
      </c>
      <c r="J157" t="str">
        <v>2630</v>
      </c>
      <c r="K157">
        <v>46029</v>
      </c>
      <c r="L157" t="str">
        <v>0497110</v>
      </c>
      <c r="M157">
        <v>46029</v>
      </c>
      <c r="N157">
        <v>5040</v>
      </c>
    </row>
    <row r="158">
      <c r="A158">
        <v>157</v>
      </c>
      <c r="B158" t="str">
        <v>Sasui</v>
      </c>
      <c r="C158" t="str">
        <v>Ameer Ali</v>
      </c>
      <c r="D158">
        <v>4410805698582</v>
      </c>
      <c r="E158" t="str">
        <v>khosa Paro</v>
      </c>
      <c r="F158" t="str">
        <v>Mir Allah Bachayo</v>
      </c>
      <c r="G158" t="str">
        <v>Handi Craft: Muka Work</v>
      </c>
      <c r="H158">
        <v>35000</v>
      </c>
    </row>
    <row r="159">
      <c r="A159">
        <v>158</v>
      </c>
      <c r="B159" t="str">
        <v>Seema</v>
      </c>
      <c r="C159" t="str">
        <v>Saifullah</v>
      </c>
      <c r="D159">
        <v>4410806247150</v>
      </c>
      <c r="E159" t="str">
        <v>Jhuddo City</v>
      </c>
      <c r="F159" t="str">
        <v>jhuddo</v>
      </c>
      <c r="G159" t="str">
        <v>Sewing Machine &amp; Dress Making</v>
      </c>
      <c r="H159">
        <v>35000</v>
      </c>
    </row>
    <row r="160">
      <c r="A160">
        <v>159</v>
      </c>
      <c r="B160" t="str">
        <v xml:space="preserve">Seema </v>
      </c>
      <c r="C160" t="str">
        <v>Abdul Sattar</v>
      </c>
      <c r="D160">
        <v>4410805928864</v>
      </c>
      <c r="E160" t="str">
        <v>Saein Dad Aliani</v>
      </c>
      <c r="F160" t="str">
        <v>Roshanabad</v>
      </c>
      <c r="G160" t="str">
        <v>Handi Craft: Applique Rillie</v>
      </c>
      <c r="H160">
        <v>35000</v>
      </c>
      <c r="I160">
        <v>6000</v>
      </c>
      <c r="J160" t="str">
        <v>2633</v>
      </c>
      <c r="K160">
        <v>46030</v>
      </c>
      <c r="L160" t="str">
        <v>0361643</v>
      </c>
      <c r="M160">
        <v>46034</v>
      </c>
      <c r="N160">
        <v>18000</v>
      </c>
    </row>
    <row r="161">
      <c r="A161">
        <v>160</v>
      </c>
      <c r="B161" t="str">
        <v xml:space="preserve">Shabana </v>
      </c>
      <c r="C161" t="str">
        <v>Allah Rakha</v>
      </c>
      <c r="D161">
        <v>4410805825138</v>
      </c>
      <c r="E161" t="str">
        <v xml:space="preserve">Ch Muhmmad Ali Buxi </v>
      </c>
      <c r="F161" t="str">
        <v>Khuda Bux2</v>
      </c>
      <c r="G161" t="str">
        <v>Poultry Business</v>
      </c>
      <c r="H161">
        <v>35000</v>
      </c>
    </row>
    <row r="162">
      <c r="A162">
        <v>161</v>
      </c>
      <c r="B162" t="str">
        <v xml:space="preserve">Shabnam </v>
      </c>
      <c r="C162" t="str">
        <v xml:space="preserve">Nazar Ali </v>
      </c>
      <c r="D162">
        <v>4410805822364</v>
      </c>
      <c r="E162" t="str">
        <v xml:space="preserve">Juman Kapri </v>
      </c>
      <c r="F162" t="str">
        <v>Khuda Bux2</v>
      </c>
      <c r="G162" t="str">
        <v>Feed for Livestock</v>
      </c>
      <c r="H162">
        <v>35000</v>
      </c>
    </row>
    <row r="163">
      <c r="A163">
        <v>162</v>
      </c>
      <c r="B163" t="str">
        <v>Shagufta</v>
      </c>
      <c r="C163" t="str">
        <v>Ahsan Ali</v>
      </c>
      <c r="D163">
        <v>4410290667674</v>
      </c>
      <c r="E163" t="str">
        <v>Karam Ali laghari</v>
      </c>
      <c r="F163" t="str">
        <v>Mir Allah Bachayo</v>
      </c>
      <c r="G163" t="str">
        <v>Poultry &amp; Milk Sale</v>
      </c>
      <c r="H163">
        <v>35000</v>
      </c>
    </row>
    <row r="164">
      <c r="A164">
        <v>163</v>
      </c>
      <c r="B164" t="str">
        <v>Shaheen Jado</v>
      </c>
      <c r="C164" t="str">
        <v xml:space="preserve">Rawat Ali </v>
      </c>
      <c r="D164">
        <v>4410805692082</v>
      </c>
      <c r="E164" t="str">
        <v>Saein Dad Aliani</v>
      </c>
      <c r="F164" t="str">
        <v>Roshanabad</v>
      </c>
      <c r="G164" t="str">
        <v>Cosmetic Goods Shop ( Cosmetic and Shoes)</v>
      </c>
      <c r="H164">
        <v>35000</v>
      </c>
      <c r="I164">
        <v>6000</v>
      </c>
      <c r="J164" t="str">
        <v>2634</v>
      </c>
      <c r="K164">
        <v>46030</v>
      </c>
      <c r="L164" t="str">
        <v>0361643</v>
      </c>
      <c r="M164">
        <v>46034</v>
      </c>
      <c r="N164">
        <v>18000</v>
      </c>
    </row>
    <row r="165">
      <c r="A165">
        <v>164</v>
      </c>
      <c r="B165" t="str">
        <v>Shahid</v>
      </c>
      <c r="C165" t="str">
        <v xml:space="preserve">Asghar Ali </v>
      </c>
      <c r="D165">
        <v>4410803837477</v>
      </c>
      <c r="E165" t="str">
        <v xml:space="preserve"> Juman Kapri </v>
      </c>
      <c r="F165" t="str">
        <v>Khuda Bux2</v>
      </c>
      <c r="G165" t="str">
        <v>Wheat for Flour Chaki</v>
      </c>
      <c r="H165">
        <v>35000</v>
      </c>
    </row>
    <row r="166">
      <c r="A166">
        <v>165</v>
      </c>
      <c r="B166" t="str">
        <v>Shahid hussain</v>
      </c>
      <c r="C166" t="str">
        <v>Rasool Bux</v>
      </c>
      <c r="D166">
        <v>4410180790995</v>
      </c>
      <c r="E166" t="str">
        <v xml:space="preserve">Gul Muhmmad K.k </v>
      </c>
      <c r="F166" t="str">
        <v>Mir Allah Bachayo</v>
      </c>
      <c r="G166" t="str">
        <v>Feed for Livestock</v>
      </c>
      <c r="H166">
        <v>35000</v>
      </c>
      <c r="I166">
        <v>9000</v>
      </c>
      <c r="J166" t="str">
        <v>2627</v>
      </c>
      <c r="K166">
        <v>46028</v>
      </c>
      <c r="L166" t="str">
        <v>0497109</v>
      </c>
      <c r="M166">
        <v>46028</v>
      </c>
      <c r="N166">
        <v>24240</v>
      </c>
    </row>
    <row r="167">
      <c r="A167">
        <v>166</v>
      </c>
      <c r="B167" t="str">
        <v>Shahida</v>
      </c>
      <c r="C167" t="str">
        <v>Shahid Ali</v>
      </c>
      <c r="D167">
        <v>4410125706836</v>
      </c>
      <c r="E167" t="str">
        <v>khosa Paro</v>
      </c>
      <c r="F167" t="str">
        <v>Mir Allah Bachayo</v>
      </c>
      <c r="G167" t="str">
        <v>Handi Craft: Muka Work</v>
      </c>
      <c r="H167">
        <v>35000</v>
      </c>
    </row>
    <row r="168">
      <c r="A168">
        <v>167</v>
      </c>
      <c r="B168" t="str">
        <v>Shama</v>
      </c>
      <c r="C168" t="str">
        <v>Ali Hyder</v>
      </c>
      <c r="D168">
        <v>4410805764958</v>
      </c>
      <c r="E168" t="str">
        <v xml:space="preserve">Long khan dalwani </v>
      </c>
      <c r="F168" t="str">
        <v xml:space="preserve">Bakhur </v>
      </c>
      <c r="G168" t="str">
        <v>FMCG: Grocery shop</v>
      </c>
      <c r="H168">
        <v>35000</v>
      </c>
    </row>
    <row r="169">
      <c r="A169">
        <v>168</v>
      </c>
      <c r="B169" t="str">
        <v xml:space="preserve">Shamshad ali </v>
      </c>
      <c r="C169" t="str">
        <v>Ghulam Rasool</v>
      </c>
      <c r="D169">
        <v>4410804258781</v>
      </c>
      <c r="E169" t="str">
        <v>Allah Bachayo Kapri</v>
      </c>
      <c r="F169" t="str">
        <v>Mir Allah Bachayo</v>
      </c>
      <c r="G169" t="str">
        <v>Poultry Farm Material</v>
      </c>
      <c r="H169">
        <v>35000</v>
      </c>
      <c r="I169">
        <v>6000</v>
      </c>
      <c r="J169" t="str">
        <v>2684</v>
      </c>
      <c r="K169">
        <v>46052</v>
      </c>
      <c r="L169" t="str">
        <v>0497143</v>
      </c>
      <c r="M169">
        <v>46052</v>
      </c>
      <c r="N169">
        <v>6000</v>
      </c>
    </row>
    <row r="170">
      <c r="A170">
        <v>169</v>
      </c>
      <c r="B170" t="str">
        <v>Shankar</v>
      </c>
      <c r="C170" t="str">
        <v>Navo</v>
      </c>
      <c r="D170">
        <v>4410803712735</v>
      </c>
      <c r="E170" t="str">
        <v>Navo kohli</v>
      </c>
      <c r="F170" t="str">
        <v xml:space="preserve">Bakhur </v>
      </c>
      <c r="G170" t="str">
        <v>FMCG: Grocery shop</v>
      </c>
      <c r="H170">
        <v>35000</v>
      </c>
      <c r="I170">
        <v>6000</v>
      </c>
      <c r="J170" t="str">
        <v>2675</v>
      </c>
      <c r="K170">
        <v>46050</v>
      </c>
      <c r="L170" t="str">
        <v>0497318</v>
      </c>
      <c r="M170">
        <v>46050</v>
      </c>
      <c r="N170">
        <v>16200</v>
      </c>
    </row>
    <row r="171">
      <c r="A171">
        <v>170</v>
      </c>
      <c r="B171" t="str">
        <v>Shareefa</v>
      </c>
      <c r="C171" t="str">
        <v>Meer Hassan</v>
      </c>
      <c r="D171">
        <v>4410150910870</v>
      </c>
      <c r="E171" t="str">
        <v>Mir Mustafa</v>
      </c>
      <c r="F171" t="str">
        <v>Roshanabad</v>
      </c>
      <c r="G171" t="str">
        <v>FMCG: Grocery shop</v>
      </c>
      <c r="H171">
        <v>35000</v>
      </c>
      <c r="I171">
        <v>3000</v>
      </c>
      <c r="J171" t="str">
        <v>2619</v>
      </c>
      <c r="K171">
        <v>46027</v>
      </c>
      <c r="L171" t="str">
        <v>0304442</v>
      </c>
      <c r="M171">
        <v>46027</v>
      </c>
      <c r="N171">
        <v>93940</v>
      </c>
    </row>
    <row r="172">
      <c r="A172">
        <v>171</v>
      </c>
      <c r="B172" t="str">
        <v xml:space="preserve">Shazia </v>
      </c>
      <c r="C172" t="str">
        <v>Noor Ilahi</v>
      </c>
      <c r="D172">
        <v>4410806647952</v>
      </c>
      <c r="E172" t="str">
        <v>Allah Bachayo Kapri</v>
      </c>
      <c r="F172" t="str">
        <v>Mir Allah Bachayo</v>
      </c>
      <c r="G172" t="str">
        <v>Crockery Shop</v>
      </c>
      <c r="H172">
        <v>35000</v>
      </c>
      <c r="I172">
        <v>10000</v>
      </c>
      <c r="J172" t="str">
        <v>2662</v>
      </c>
      <c r="K172">
        <v>46042</v>
      </c>
      <c r="L172" t="str">
        <v>0497283</v>
      </c>
      <c r="M172">
        <v>46042</v>
      </c>
      <c r="N172">
        <v>25040</v>
      </c>
    </row>
    <row r="173">
      <c r="A173">
        <v>172</v>
      </c>
      <c r="B173" t="str">
        <v xml:space="preserve">Sheeran </v>
      </c>
      <c r="C173" t="str">
        <v>Allahbachayo</v>
      </c>
      <c r="D173">
        <v>4410138796674</v>
      </c>
      <c r="E173" t="str">
        <v>Noor m laghari</v>
      </c>
      <c r="F173" t="str">
        <v>Mir Allah Bachayo</v>
      </c>
      <c r="G173" t="str">
        <v>Handi Craft: Hand embroidery</v>
      </c>
      <c r="H173">
        <v>35000</v>
      </c>
    </row>
    <row r="174">
      <c r="A174">
        <v>173</v>
      </c>
      <c r="B174" t="str">
        <v>Shehzadi</v>
      </c>
      <c r="C174" t="str">
        <v>Qayam ali</v>
      </c>
      <c r="D174">
        <v>4410130871408</v>
      </c>
      <c r="E174" t="str">
        <v>Village: Niaz Kapri</v>
      </c>
      <c r="F174" t="str">
        <v>Mir Allah Bachayo</v>
      </c>
      <c r="G174" t="str">
        <v>Cloth Bags &amp; Sanitary Pads</v>
      </c>
      <c r="H174">
        <v>35000</v>
      </c>
      <c r="I174">
        <v>3000</v>
      </c>
      <c r="J174" t="str">
        <v>2676</v>
      </c>
      <c r="K174">
        <v>46051</v>
      </c>
      <c r="L174" t="str">
        <v>0497320</v>
      </c>
      <c r="M174">
        <v>46051</v>
      </c>
      <c r="N174">
        <v>37040</v>
      </c>
    </row>
    <row r="175">
      <c r="A175">
        <v>174</v>
      </c>
      <c r="B175" t="str">
        <v>Shehzadi</v>
      </c>
      <c r="C175" t="str">
        <v>Ashique Ali</v>
      </c>
      <c r="D175">
        <v>4440404587136</v>
      </c>
      <c r="E175" t="str">
        <v>Ameer Bux Laghari</v>
      </c>
      <c r="F175" t="str">
        <v xml:space="preserve">Ahori </v>
      </c>
      <c r="G175" t="str">
        <v>Poultry Business ( Desi Chicks)</v>
      </c>
      <c r="H175">
        <v>35000</v>
      </c>
      <c r="I175">
        <v>3000</v>
      </c>
      <c r="J175" t="str">
        <v>2605</v>
      </c>
      <c r="K175">
        <v>46023</v>
      </c>
      <c r="L175" t="str">
        <v>0497103</v>
      </c>
      <c r="M175">
        <v>46024</v>
      </c>
      <c r="N175">
        <v>37360</v>
      </c>
    </row>
    <row r="176">
      <c r="A176">
        <v>175</v>
      </c>
      <c r="B176" t="str">
        <v>Shela Gul</v>
      </c>
      <c r="C176" t="str">
        <v>Abdul Majeed</v>
      </c>
      <c r="D176">
        <v>4410386557762</v>
      </c>
      <c r="E176" t="str">
        <v>Qazi Qasim Soomro</v>
      </c>
      <c r="F176" t="str">
        <v>Roshanabad</v>
      </c>
      <c r="G176" t="str">
        <v>Stationery material</v>
      </c>
      <c r="H176">
        <v>35000</v>
      </c>
    </row>
    <row r="177">
      <c r="A177">
        <v>176</v>
      </c>
      <c r="B177" t="str">
        <v>Sher Muhammad</v>
      </c>
      <c r="C177" t="str">
        <v xml:space="preserve">Chakar </v>
      </c>
      <c r="D177">
        <v>4410136943741</v>
      </c>
      <c r="E177" t="str">
        <v>Ghoram Bhatti</v>
      </c>
      <c r="F177" t="str">
        <v>Khuda Bux2</v>
      </c>
      <c r="G177" t="str">
        <v>Milk sale</v>
      </c>
      <c r="H177">
        <v>35000</v>
      </c>
    </row>
    <row r="178">
      <c r="A178">
        <v>177</v>
      </c>
      <c r="B178" t="str">
        <v xml:space="preserve">Sobia </v>
      </c>
      <c r="C178" t="str">
        <v>Zohaib</v>
      </c>
      <c r="D178">
        <v>4410805881416</v>
      </c>
      <c r="E178" t="str">
        <v>Ali Nawaz Pitafi</v>
      </c>
      <c r="F178" t="str">
        <v>Mir Allah Bachayo</v>
      </c>
      <c r="G178" t="str">
        <v>Stitching Machine and Material</v>
      </c>
      <c r="H178">
        <v>35000</v>
      </c>
      <c r="I178">
        <v>3000</v>
      </c>
      <c r="J178" t="str">
        <v>2671</v>
      </c>
      <c r="K178">
        <v>46044</v>
      </c>
      <c r="L178" t="str">
        <v>0497313</v>
      </c>
      <c r="M178">
        <v>46045</v>
      </c>
      <c r="N178">
        <v>3000</v>
      </c>
    </row>
    <row r="179">
      <c r="A179">
        <v>178</v>
      </c>
      <c r="B179" t="str">
        <v>Sodho Bheel</v>
      </c>
      <c r="C179" t="str">
        <v>Lalho</v>
      </c>
      <c r="D179">
        <v>4410803649213</v>
      </c>
      <c r="E179" t="str">
        <v>Ramzan Arian</v>
      </c>
      <c r="F179" t="str">
        <v>Khuda Bux2</v>
      </c>
      <c r="G179" t="str">
        <v>FMCG: Grocery shop</v>
      </c>
      <c r="H179">
        <v>35000</v>
      </c>
    </row>
    <row r="180">
      <c r="A180">
        <v>179</v>
      </c>
      <c r="B180" t="str">
        <v>Soni</v>
      </c>
      <c r="C180" t="str">
        <v>Muhmmad Faisal</v>
      </c>
      <c r="D180">
        <v>4410120072756</v>
      </c>
      <c r="E180" t="str">
        <v>Village: Niaz Kapri</v>
      </c>
      <c r="F180" t="str">
        <v>Khuda Bux2</v>
      </c>
      <c r="G180" t="str">
        <v>Garments Shop</v>
      </c>
      <c r="H180">
        <v>35000</v>
      </c>
    </row>
    <row r="181">
      <c r="A181">
        <v>180</v>
      </c>
      <c r="B181" t="str">
        <v xml:space="preserve">Sufiyan Ahmed </v>
      </c>
      <c r="C181" t="str">
        <v xml:space="preserve">Masood Ahmed Amir </v>
      </c>
      <c r="D181">
        <v>4410175123503</v>
      </c>
      <c r="E181" t="str">
        <v>Sagheer Colony</v>
      </c>
      <c r="F181" t="str">
        <v>Jhuddo</v>
      </c>
      <c r="G181" t="str">
        <v>Bakery Distribution items</v>
      </c>
      <c r="H181">
        <v>35000</v>
      </c>
    </row>
    <row r="182">
      <c r="A182">
        <v>181</v>
      </c>
      <c r="B182" t="str">
        <v>Sumal</v>
      </c>
      <c r="C182" t="str">
        <v>Rato Rind</v>
      </c>
      <c r="D182">
        <v>4110377181336</v>
      </c>
      <c r="E182" t="str">
        <v>Moula Bux Rind</v>
      </c>
      <c r="F182" t="str">
        <v>Roshanabad</v>
      </c>
      <c r="G182" t="str">
        <v>FMCG: Grocery shop</v>
      </c>
      <c r="H182">
        <v>35000</v>
      </c>
      <c r="I182">
        <v>6120</v>
      </c>
      <c r="J182" t="str">
        <v>2667</v>
      </c>
      <c r="K182">
        <v>46043</v>
      </c>
      <c r="L182" t="str">
        <v>0497310</v>
      </c>
      <c r="M182">
        <v>46043</v>
      </c>
      <c r="N182">
        <v>15120</v>
      </c>
    </row>
    <row r="183">
      <c r="A183">
        <v>182</v>
      </c>
      <c r="B183" t="str">
        <v>Suneeta</v>
      </c>
      <c r="C183" t="str">
        <v>Narain</v>
      </c>
      <c r="D183">
        <v>4410806344344</v>
      </c>
      <c r="E183" t="str">
        <v>Riaz Arain</v>
      </c>
      <c r="F183" t="str">
        <v>Mir Allah Bachayo</v>
      </c>
      <c r="G183" t="str">
        <v xml:space="preserve">Sewing machine and sewing material purchase </v>
      </c>
      <c r="H183">
        <v>35000</v>
      </c>
    </row>
    <row r="184">
      <c r="A184">
        <v>183</v>
      </c>
      <c r="B184" t="str">
        <v>Tabbasum</v>
      </c>
      <c r="C184" t="str">
        <v>Abdul Samad</v>
      </c>
      <c r="D184">
        <v>4410805788282</v>
      </c>
      <c r="E184" t="str">
        <v>Mohram Khan Lashari</v>
      </c>
      <c r="F184" t="str">
        <v xml:space="preserve">Bakhur </v>
      </c>
      <c r="G184" t="str">
        <v>Bangles and Cosmetic</v>
      </c>
      <c r="H184">
        <v>35000</v>
      </c>
    </row>
    <row r="185">
      <c r="A185">
        <v>184</v>
      </c>
      <c r="B185" t="str">
        <v>Tanveer Ahmed</v>
      </c>
      <c r="C185" t="str">
        <v>Muhammad Ramzan</v>
      </c>
      <c r="D185">
        <v>4410130129723</v>
      </c>
      <c r="E185" t="str">
        <v>aslam Town</v>
      </c>
      <c r="F185" t="str">
        <v>Jhuddo</v>
      </c>
      <c r="G185" t="str">
        <v>Peti Making</v>
      </c>
      <c r="H185">
        <v>35000</v>
      </c>
    </row>
    <row r="186">
      <c r="A186">
        <v>185</v>
      </c>
      <c r="B186" t="str">
        <v xml:space="preserve">Teerath </v>
      </c>
      <c r="C186" t="str">
        <v>Hanju</v>
      </c>
      <c r="D186">
        <v>4410804021187</v>
      </c>
      <c r="E186" t="str">
        <v>Shahjan Shah</v>
      </c>
      <c r="F186" t="str">
        <v>Roshanabad</v>
      </c>
      <c r="G186" t="str">
        <v>Vegetable Cart</v>
      </c>
      <c r="H186">
        <v>35000</v>
      </c>
      <c r="I186">
        <v>3000</v>
      </c>
      <c r="J186" t="str">
        <v>1673</v>
      </c>
      <c r="K186">
        <v>46027</v>
      </c>
      <c r="L186" t="str">
        <v>0304442</v>
      </c>
      <c r="M186">
        <v>46027</v>
      </c>
      <c r="N186">
        <v>93940</v>
      </c>
    </row>
    <row r="187">
      <c r="A187">
        <v>186</v>
      </c>
      <c r="B187" t="str">
        <v xml:space="preserve">Tulsi </v>
      </c>
      <c r="C187" t="str">
        <v xml:space="preserve">Hanso </v>
      </c>
      <c r="D187">
        <v>4410162195456</v>
      </c>
      <c r="E187" t="str">
        <v>Chandro bheel</v>
      </c>
      <c r="F187" t="str">
        <v>Khuda Bux2</v>
      </c>
      <c r="G187" t="str">
        <v>Chapal and Slipper shop</v>
      </c>
      <c r="H187">
        <v>35000</v>
      </c>
    </row>
    <row r="188">
      <c r="A188">
        <v>187</v>
      </c>
      <c r="B188" t="str">
        <v>Wasandi</v>
      </c>
      <c r="C188" t="str">
        <v>Imam Ali</v>
      </c>
      <c r="D188">
        <v>4430396310388</v>
      </c>
      <c r="E188" t="str">
        <v>Mir Mustafa</v>
      </c>
      <c r="F188" t="str">
        <v>Roshanabad</v>
      </c>
      <c r="G188" t="str">
        <v>Shoes and Slippers Shop</v>
      </c>
      <c r="H188">
        <v>35000</v>
      </c>
      <c r="I188">
        <v>3000</v>
      </c>
      <c r="J188" t="str">
        <v>2614</v>
      </c>
      <c r="K188">
        <v>46027</v>
      </c>
      <c r="L188" t="str">
        <v>0304442</v>
      </c>
      <c r="M188">
        <v>46027</v>
      </c>
      <c r="N188">
        <v>93940</v>
      </c>
    </row>
    <row r="189">
      <c r="A189">
        <v>188</v>
      </c>
      <c r="B189" t="str">
        <v>Waseem abbas</v>
      </c>
      <c r="C189" t="str">
        <v>Chaneser</v>
      </c>
      <c r="D189">
        <v>4410803772265</v>
      </c>
      <c r="E189" t="str">
        <v>Mir Ghulam Mustafa</v>
      </c>
      <c r="F189" t="str">
        <v>Roshanabad</v>
      </c>
      <c r="G189" t="str">
        <v xml:space="preserve">Beverages: Cold Drink </v>
      </c>
      <c r="H189">
        <v>35000</v>
      </c>
      <c r="I189">
        <v>3000</v>
      </c>
      <c r="J189" t="str">
        <v>2620</v>
      </c>
      <c r="K189">
        <v>46027</v>
      </c>
      <c r="L189" t="str">
        <v>0304442</v>
      </c>
      <c r="M189">
        <v>46027</v>
      </c>
      <c r="N189">
        <v>93940</v>
      </c>
    </row>
    <row r="190">
      <c r="A190">
        <v>189</v>
      </c>
      <c r="B190" t="str">
        <v>Wazeer Ali</v>
      </c>
      <c r="C190" t="str">
        <v>Muhmmad Arab</v>
      </c>
      <c r="D190">
        <v>4410146330625</v>
      </c>
      <c r="E190" t="str">
        <v>Mir Ghulam Mustafa</v>
      </c>
      <c r="F190" t="str">
        <v>Roshanabad</v>
      </c>
      <c r="G190" t="str">
        <v>Barber shop material</v>
      </c>
      <c r="H190">
        <v>35000</v>
      </c>
      <c r="I190">
        <v>3000</v>
      </c>
      <c r="J190" t="str">
        <v>2647</v>
      </c>
      <c r="K190">
        <v>46035</v>
      </c>
      <c r="L190" t="str">
        <v>0304445</v>
      </c>
      <c r="M190">
        <v>46035</v>
      </c>
      <c r="N190">
        <v>64040</v>
      </c>
    </row>
    <row r="191">
      <c r="A191">
        <v>190</v>
      </c>
      <c r="B191" t="str">
        <v>Wazeeran</v>
      </c>
      <c r="C191" t="str">
        <v>Ameer Mukhtiar</v>
      </c>
      <c r="D191">
        <v>4410805835328</v>
      </c>
      <c r="E191" t="str">
        <v>Lakhano Mugheri</v>
      </c>
      <c r="F191" t="str">
        <v xml:space="preserve">Bakhur </v>
      </c>
      <c r="G191" t="str">
        <v>Ladies Garments</v>
      </c>
      <c r="H191">
        <v>35000</v>
      </c>
    </row>
    <row r="192">
      <c r="A192">
        <v>191</v>
      </c>
      <c r="B192" t="str">
        <v>Wilayat khatoon</v>
      </c>
      <c r="C192" t="str">
        <v>Mumtaz</v>
      </c>
      <c r="D192">
        <v>4410133761146</v>
      </c>
      <c r="E192" t="str">
        <v>Gul Muhammad Khaskeli</v>
      </c>
      <c r="F192" t="str">
        <v>Mir Allah Bachayo</v>
      </c>
      <c r="G192" t="str">
        <v xml:space="preserve">Stitching machine and material </v>
      </c>
      <c r="H192">
        <v>35000</v>
      </c>
    </row>
    <row r="193">
      <c r="A193">
        <v>192</v>
      </c>
      <c r="B193" t="str">
        <v>Zafar Ahmed Shah</v>
      </c>
      <c r="C193" t="str">
        <v>Ahmed shah</v>
      </c>
      <c r="D193">
        <v>4410803772135</v>
      </c>
      <c r="E193" t="str">
        <v>Kot Mir Jan Muhmmad</v>
      </c>
      <c r="F193" t="str">
        <v>Roshanabad</v>
      </c>
      <c r="G193" t="str">
        <v>Mobile Accessories</v>
      </c>
      <c r="H193">
        <v>35000</v>
      </c>
      <c r="I193">
        <v>9000</v>
      </c>
      <c r="J193" t="str">
        <v>2666</v>
      </c>
      <c r="K193">
        <v>46042</v>
      </c>
      <c r="L193" t="str">
        <v>0497310</v>
      </c>
      <c r="M193">
        <v>46043</v>
      </c>
      <c r="N193">
        <v>15120</v>
      </c>
    </row>
    <row r="194">
      <c r="A194">
        <v>193</v>
      </c>
      <c r="B194" t="str">
        <v xml:space="preserve">Zahid Ali </v>
      </c>
      <c r="C194" t="str">
        <v>Baboo</v>
      </c>
      <c r="D194">
        <v>4410803422725</v>
      </c>
      <c r="E194" t="str">
        <v>Sagheer Colony</v>
      </c>
      <c r="F194" t="str">
        <v>Jhuddo</v>
      </c>
      <c r="G194" t="str">
        <v>Café tea and more</v>
      </c>
      <c r="H194">
        <v>35000</v>
      </c>
    </row>
    <row r="195">
      <c r="A195">
        <v>194</v>
      </c>
      <c r="B195" t="str">
        <v>Zahida</v>
      </c>
      <c r="C195" t="str">
        <v xml:space="preserve">Ameer Bux </v>
      </c>
      <c r="D195">
        <v>4410123982274</v>
      </c>
      <c r="E195" t="str">
        <v>Ghanwar Khan Pitafi</v>
      </c>
      <c r="F195" t="str">
        <v>Roshanabad</v>
      </c>
      <c r="G195" t="str">
        <v>Pillows and Bedsheets Hand embroidery work</v>
      </c>
      <c r="H195">
        <v>35000</v>
      </c>
    </row>
    <row r="196">
      <c r="A196">
        <v>195</v>
      </c>
      <c r="B196" t="str">
        <v>Zahida</v>
      </c>
      <c r="C196" t="str">
        <v>Muhammad Fazal</v>
      </c>
      <c r="D196">
        <v>4410198704242</v>
      </c>
      <c r="E196" t="str">
        <v>Village: Niaz Kapri</v>
      </c>
      <c r="F196" t="str">
        <v>Mir Allah Bachayo</v>
      </c>
      <c r="G196" t="str">
        <v>Tailoring Material for tailoring shop</v>
      </c>
      <c r="H196">
        <v>35000</v>
      </c>
    </row>
    <row r="197">
      <c r="A197">
        <v>196</v>
      </c>
      <c r="B197" t="str">
        <v xml:space="preserve">Zahidan </v>
      </c>
      <c r="C197" t="str">
        <v>Naseem Ahmed</v>
      </c>
      <c r="D197">
        <v>4410805663966</v>
      </c>
      <c r="E197" t="str">
        <v>Mir Mustafa</v>
      </c>
      <c r="F197" t="str">
        <v>Roshanabad</v>
      </c>
      <c r="G197" t="str">
        <v>Garments Shop</v>
      </c>
      <c r="H197">
        <v>35000</v>
      </c>
      <c r="I197">
        <v>3000</v>
      </c>
      <c r="J197" t="str">
        <v>2615</v>
      </c>
      <c r="K197">
        <v>46027</v>
      </c>
      <c r="L197" t="str">
        <v>0304442</v>
      </c>
      <c r="M197">
        <v>46027</v>
      </c>
      <c r="N197">
        <v>93940</v>
      </c>
    </row>
    <row r="198">
      <c r="A198">
        <v>197</v>
      </c>
      <c r="B198" t="str">
        <v xml:space="preserve">Zakaullah </v>
      </c>
      <c r="C198" t="str">
        <v>Kamal Kapri</v>
      </c>
      <c r="D198">
        <v>4410804597167</v>
      </c>
      <c r="E198" t="str">
        <v>Kamal Kapri</v>
      </c>
      <c r="F198" t="str">
        <v>Mir Allah Bachayo</v>
      </c>
      <c r="G198" t="str">
        <v>Poultry Farm material</v>
      </c>
      <c r="H198">
        <v>35000</v>
      </c>
    </row>
    <row r="199">
      <c r="A199">
        <v>198</v>
      </c>
      <c r="B199" t="str">
        <v>Zareena</v>
      </c>
      <c r="C199" t="str">
        <v>Imam Din</v>
      </c>
      <c r="D199">
        <v>4110120856516</v>
      </c>
      <c r="E199" t="str">
        <v>Lakhano Mugheri</v>
      </c>
      <c r="F199" t="str">
        <v xml:space="preserve">Bakhur </v>
      </c>
      <c r="G199" t="str">
        <v>Moti work Handy craft</v>
      </c>
      <c r="H199">
        <v>35000</v>
      </c>
      <c r="I199">
        <v>6000</v>
      </c>
      <c r="J199" t="str">
        <v>2672</v>
      </c>
      <c r="K199">
        <v>46048</v>
      </c>
      <c r="L199" t="str">
        <v>0448201</v>
      </c>
      <c r="M199">
        <v>46048</v>
      </c>
      <c r="N199">
        <v>6000</v>
      </c>
    </row>
    <row r="200">
      <c r="A200">
        <v>199</v>
      </c>
      <c r="B200" t="str">
        <v>Zubaida</v>
      </c>
      <c r="C200" t="str">
        <v xml:space="preserve">Sher Muhmmad </v>
      </c>
      <c r="D200">
        <v>4410805976454</v>
      </c>
      <c r="E200" t="str">
        <v>khosa Paro</v>
      </c>
      <c r="F200" t="str">
        <v>Mir Allah Bachayo</v>
      </c>
      <c r="G200" t="str">
        <v>Handi Craft: Applique Work</v>
      </c>
      <c r="H200">
        <v>35000</v>
      </c>
    </row>
    <row r="201">
      <c r="A201">
        <v>200</v>
      </c>
      <c r="B201" t="str">
        <v>Zulfiquar Ali</v>
      </c>
      <c r="C201" t="str">
        <v>Sawan</v>
      </c>
      <c r="D201">
        <v>4410108858943</v>
      </c>
      <c r="E201" t="str">
        <v>Roshanabad</v>
      </c>
      <c r="F201" t="str">
        <v>Roshanabad</v>
      </c>
      <c r="G201" t="str">
        <v>FMCG: Grocery shop</v>
      </c>
      <c r="H201">
        <v>35000</v>
      </c>
    </row>
  </sheetData>
  <ignoredErrors>
    <ignoredError numberStoredAsText="1" sqref="A1:V2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  <c r="I5">
        <v>9000</v>
      </c>
      <c r="J5" t="str">
        <v>2531</v>
      </c>
      <c r="K5">
        <v>45997</v>
      </c>
      <c r="L5" t="str">
        <v>0497179</v>
      </c>
      <c r="M5">
        <v>46000</v>
      </c>
      <c r="N5">
        <v>39240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  <c r="I6">
        <v>3000</v>
      </c>
      <c r="J6" t="str">
        <v>2542</v>
      </c>
      <c r="K6">
        <v>45999</v>
      </c>
      <c r="L6" t="str">
        <v>0497189</v>
      </c>
      <c r="M6">
        <v>46000</v>
      </c>
      <c r="N6">
        <v>85040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  <c r="I7">
        <v>3000</v>
      </c>
      <c r="J7" t="str">
        <v>2554</v>
      </c>
      <c r="K7">
        <v>45999</v>
      </c>
      <c r="L7" t="str">
        <v>0497189</v>
      </c>
      <c r="M7">
        <v>46000</v>
      </c>
      <c r="N7">
        <v>85040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  <c r="I8">
        <v>6000</v>
      </c>
      <c r="J8" t="str">
        <v>2520</v>
      </c>
      <c r="K8">
        <v>45996</v>
      </c>
      <c r="L8" t="str">
        <v>0305460</v>
      </c>
      <c r="M8">
        <v>45996</v>
      </c>
      <c r="N8">
        <v>138700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  <c r="I10">
        <v>3000</v>
      </c>
      <c r="J10" t="str">
        <v>2543</v>
      </c>
      <c r="K10">
        <v>45999</v>
      </c>
      <c r="L10" t="str">
        <v>0497189</v>
      </c>
      <c r="M10">
        <v>46000</v>
      </c>
      <c r="N10">
        <v>85040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  <c r="I11">
        <v>6000</v>
      </c>
      <c r="J11" t="str">
        <v>1638</v>
      </c>
      <c r="K11">
        <v>45999</v>
      </c>
      <c r="L11" t="str">
        <v>0497189</v>
      </c>
      <c r="M11">
        <v>46000</v>
      </c>
      <c r="N11">
        <v>85040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  <c r="I14">
        <v>3000</v>
      </c>
      <c r="J14" t="str">
        <v>1582</v>
      </c>
      <c r="K14">
        <v>45994</v>
      </c>
      <c r="L14" t="str">
        <v>0497237</v>
      </c>
      <c r="M14">
        <v>45994</v>
      </c>
      <c r="N14">
        <v>65440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  <c r="I16">
        <v>3000</v>
      </c>
      <c r="J16" t="str">
        <v>2584</v>
      </c>
      <c r="K16">
        <v>46013</v>
      </c>
      <c r="L16" t="str">
        <v>0361633</v>
      </c>
      <c r="M16">
        <v>46013</v>
      </c>
      <c r="N16">
        <v>14080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  <c r="I21">
        <v>2040</v>
      </c>
      <c r="J21" t="str">
        <v>1596</v>
      </c>
      <c r="K21">
        <v>45995</v>
      </c>
      <c r="L21" t="str">
        <v>0497176</v>
      </c>
      <c r="M21">
        <v>45995</v>
      </c>
      <c r="N21">
        <v>105120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  <c r="I22">
        <v>3000</v>
      </c>
      <c r="J22" t="str">
        <v>1657</v>
      </c>
      <c r="K22">
        <v>46001</v>
      </c>
      <c r="L22" t="str">
        <v>0497193</v>
      </c>
      <c r="M22">
        <v>46002</v>
      </c>
      <c r="N22">
        <v>12000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  <c r="I23">
        <v>6000</v>
      </c>
      <c r="J23" t="str">
        <v>2592</v>
      </c>
      <c r="K23">
        <v>46015</v>
      </c>
      <c r="L23" t="str">
        <v>0304433</v>
      </c>
      <c r="M23">
        <v>46015</v>
      </c>
      <c r="N23">
        <v>20050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  <c r="I24">
        <v>3000</v>
      </c>
      <c r="J24" t="str">
        <v>2581</v>
      </c>
      <c r="K24">
        <v>46010</v>
      </c>
      <c r="L24" t="str">
        <v>0361629</v>
      </c>
      <c r="M24">
        <v>46010</v>
      </c>
      <c r="N24">
        <v>10080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  <c r="I25">
        <v>4080</v>
      </c>
      <c r="J25" t="str">
        <v>2544</v>
      </c>
      <c r="K25">
        <v>45999</v>
      </c>
      <c r="L25" t="str">
        <v>0497189</v>
      </c>
      <c r="M25">
        <v>46000</v>
      </c>
      <c r="N25">
        <v>85040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  <c r="I27">
        <v>6000</v>
      </c>
      <c r="J27" t="str">
        <v>1645</v>
      </c>
      <c r="K27">
        <v>46001</v>
      </c>
      <c r="L27" t="str">
        <v>0497247</v>
      </c>
      <c r="M27">
        <v>46001</v>
      </c>
      <c r="N27">
        <v>83520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  <c r="I30">
        <v>3000</v>
      </c>
      <c r="J30" t="str">
        <v>1653</v>
      </c>
      <c r="K30">
        <v>46001</v>
      </c>
      <c r="L30" t="str">
        <v>0497247</v>
      </c>
      <c r="M30">
        <v>46001</v>
      </c>
      <c r="N30">
        <v>83520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  <c r="I32">
        <v>2920</v>
      </c>
      <c r="J32" t="str">
        <v>2551</v>
      </c>
      <c r="K32">
        <v>45999</v>
      </c>
      <c r="L32" t="str">
        <v>0497189</v>
      </c>
      <c r="M32">
        <v>46000</v>
      </c>
      <c r="N32">
        <v>85040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  <c r="I33">
        <v>3000</v>
      </c>
      <c r="J33" t="str">
        <v>2549</v>
      </c>
      <c r="K33">
        <v>45999</v>
      </c>
      <c r="L33" t="str">
        <v>0497189</v>
      </c>
      <c r="M33">
        <v>46000</v>
      </c>
      <c r="N33">
        <v>85040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  <c r="I40">
        <v>2040</v>
      </c>
      <c r="J40" t="str">
        <v>1562</v>
      </c>
      <c r="K40">
        <v>45993</v>
      </c>
      <c r="L40" t="str">
        <v>0497229</v>
      </c>
      <c r="M40">
        <v>45993</v>
      </c>
      <c r="N40">
        <v>47570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  <c r="I42">
        <v>6000</v>
      </c>
      <c r="J42" t="str">
        <v>2508</v>
      </c>
      <c r="K42">
        <v>45996</v>
      </c>
      <c r="L42" t="str">
        <v>0305460</v>
      </c>
      <c r="M42">
        <v>45996</v>
      </c>
      <c r="N42">
        <v>138700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  <c r="I44">
        <v>12000</v>
      </c>
      <c r="J44" t="str">
        <v>2559</v>
      </c>
      <c r="K44">
        <v>46000</v>
      </c>
      <c r="L44" t="str">
        <v>0497260</v>
      </c>
      <c r="M44">
        <v>46001</v>
      </c>
      <c r="N44">
        <v>66760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  <c r="I45">
        <v>2040</v>
      </c>
      <c r="J45" t="str">
        <v>1563</v>
      </c>
      <c r="K45">
        <v>45993</v>
      </c>
      <c r="L45" t="str">
        <v>0497229</v>
      </c>
      <c r="M45">
        <v>45993</v>
      </c>
      <c r="N45">
        <v>47570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  <c r="I48">
        <v>2040</v>
      </c>
      <c r="J48" t="str">
        <v>2538</v>
      </c>
      <c r="K48">
        <v>45997</v>
      </c>
      <c r="L48" t="str">
        <v>0497179</v>
      </c>
      <c r="M48">
        <v>46000</v>
      </c>
      <c r="N48">
        <v>39240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  <c r="I49">
        <v>4100</v>
      </c>
      <c r="J49" t="str">
        <v>1623</v>
      </c>
      <c r="K49">
        <v>45989</v>
      </c>
      <c r="L49" t="str">
        <v>0305722</v>
      </c>
      <c r="M49">
        <v>45992</v>
      </c>
      <c r="N49">
        <v>10220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  <c r="I50">
        <v>3000</v>
      </c>
      <c r="J50" t="str">
        <v>1637</v>
      </c>
      <c r="K50">
        <v>45999</v>
      </c>
      <c r="L50" t="str">
        <v>0497189</v>
      </c>
      <c r="M50">
        <v>46000</v>
      </c>
      <c r="N50">
        <v>85040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  <c r="I51">
        <v>6000</v>
      </c>
      <c r="J51" t="str">
        <v>2518</v>
      </c>
      <c r="K51">
        <v>45996</v>
      </c>
      <c r="L51" t="str">
        <v>0305460</v>
      </c>
      <c r="M51">
        <v>45996</v>
      </c>
      <c r="N51">
        <v>138700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  <c r="I52">
        <v>3000</v>
      </c>
      <c r="J52" t="str">
        <v>1634</v>
      </c>
      <c r="K52">
        <v>45996</v>
      </c>
      <c r="L52" t="str">
        <v>0305460</v>
      </c>
      <c r="M52">
        <v>45996</v>
      </c>
      <c r="N52">
        <v>138700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  <c r="I53">
        <v>3000</v>
      </c>
      <c r="J53" t="str">
        <v>1640</v>
      </c>
      <c r="K53">
        <v>45999</v>
      </c>
      <c r="L53" t="str">
        <v>0497189</v>
      </c>
      <c r="M53">
        <v>46000</v>
      </c>
      <c r="N53">
        <v>85040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  <c r="I54">
        <v>10000</v>
      </c>
      <c r="J54" t="str">
        <v>1560</v>
      </c>
      <c r="K54">
        <v>45993</v>
      </c>
      <c r="L54" t="str">
        <v>0497229</v>
      </c>
      <c r="M54">
        <v>45993</v>
      </c>
      <c r="N54">
        <v>47570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  <c r="I55">
        <v>6000</v>
      </c>
      <c r="J55" t="str">
        <v>2507</v>
      </c>
      <c r="K55">
        <v>45995</v>
      </c>
      <c r="L55" t="str">
        <v>0497176</v>
      </c>
      <c r="M55">
        <v>45995</v>
      </c>
      <c r="N55">
        <v>105120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  <c r="I57">
        <v>4080</v>
      </c>
      <c r="J57" t="str">
        <v>1643</v>
      </c>
      <c r="K57">
        <v>46000</v>
      </c>
      <c r="L57" t="str">
        <v>0497260</v>
      </c>
      <c r="M57">
        <v>46001</v>
      </c>
      <c r="N57">
        <v>66760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  <c r="I58">
        <v>3000</v>
      </c>
      <c r="J58" t="str">
        <v>1649</v>
      </c>
      <c r="K58">
        <v>46001</v>
      </c>
      <c r="L58" t="str">
        <v>0497247</v>
      </c>
      <c r="M58">
        <v>46001</v>
      </c>
      <c r="N58">
        <v>83520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  <c r="I59">
        <v>5840</v>
      </c>
      <c r="J59" t="str">
        <v>1646</v>
      </c>
      <c r="K59">
        <v>46001</v>
      </c>
      <c r="L59" t="str">
        <v>0497247</v>
      </c>
      <c r="M59">
        <v>46001</v>
      </c>
      <c r="N59">
        <v>83520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  <c r="I60">
        <v>2100</v>
      </c>
      <c r="J60" t="str">
        <v>1648</v>
      </c>
      <c r="K60">
        <v>46001</v>
      </c>
      <c r="L60" t="str">
        <v>0497247</v>
      </c>
      <c r="M60">
        <v>46001</v>
      </c>
      <c r="N60">
        <v>83520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  <c r="I61">
        <v>2920</v>
      </c>
      <c r="J61" t="str">
        <v>2529</v>
      </c>
      <c r="K61">
        <v>45997</v>
      </c>
      <c r="L61" t="str">
        <v>0497179</v>
      </c>
      <c r="M61">
        <v>46000</v>
      </c>
      <c r="N61">
        <v>39240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  <c r="I63">
        <v>2050</v>
      </c>
      <c r="J63" t="str">
        <v>2591</v>
      </c>
      <c r="K63">
        <v>46015</v>
      </c>
      <c r="L63" t="str">
        <v>0304433</v>
      </c>
      <c r="M63">
        <v>46015</v>
      </c>
      <c r="N63">
        <v>20050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  <c r="I64">
        <v>2040</v>
      </c>
      <c r="J64" t="str">
        <v>1565</v>
      </c>
      <c r="K64">
        <v>45993</v>
      </c>
      <c r="L64" t="str">
        <v>0497229</v>
      </c>
      <c r="M64">
        <v>45993</v>
      </c>
      <c r="N64">
        <v>47570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  <c r="I65">
        <v>6000</v>
      </c>
      <c r="J65" t="str">
        <v>2561</v>
      </c>
      <c r="K65">
        <v>46000</v>
      </c>
      <c r="L65" t="str">
        <v>0497260</v>
      </c>
      <c r="M65">
        <v>46001</v>
      </c>
      <c r="N65">
        <v>66760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  <c r="I66">
        <v>4080</v>
      </c>
      <c r="J66" t="str">
        <v>2563</v>
      </c>
      <c r="K66">
        <v>46000</v>
      </c>
      <c r="L66" t="str">
        <v>0497260</v>
      </c>
      <c r="M66">
        <v>46001</v>
      </c>
      <c r="N66">
        <v>66760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  <c r="I68">
        <v>2040</v>
      </c>
      <c r="J68" t="str">
        <v>1564</v>
      </c>
      <c r="K68">
        <v>45993</v>
      </c>
      <c r="L68" t="str">
        <v>0497229</v>
      </c>
      <c r="M68">
        <v>45993</v>
      </c>
      <c r="N68">
        <v>47570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  <c r="I69">
        <v>6000</v>
      </c>
      <c r="J69" t="str">
        <v>2555</v>
      </c>
      <c r="K69">
        <v>46000</v>
      </c>
      <c r="L69" t="str">
        <v>0306521</v>
      </c>
      <c r="M69">
        <v>46000</v>
      </c>
      <c r="N69">
        <v>10080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  <c r="I71">
        <v>3000</v>
      </c>
      <c r="J71" t="str">
        <v>1583</v>
      </c>
      <c r="K71">
        <v>45994</v>
      </c>
      <c r="L71" t="str">
        <v>0497237</v>
      </c>
      <c r="M71">
        <v>45994</v>
      </c>
      <c r="N71">
        <v>65440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  <c r="I72">
        <v>9000</v>
      </c>
      <c r="J72" t="str">
        <v>2912</v>
      </c>
      <c r="K72">
        <v>46001</v>
      </c>
      <c r="L72" t="str">
        <v>0497247</v>
      </c>
      <c r="M72">
        <v>46001</v>
      </c>
      <c r="N72">
        <v>83520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  <c r="I76">
        <v>6000</v>
      </c>
      <c r="J76" t="str">
        <v>2514</v>
      </c>
      <c r="K76">
        <v>45996</v>
      </c>
      <c r="L76" t="str">
        <v>0305460</v>
      </c>
      <c r="M76">
        <v>45996</v>
      </c>
      <c r="N76">
        <v>138700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  <c r="I78">
        <v>4080</v>
      </c>
      <c r="J78" t="str">
        <v>2546</v>
      </c>
      <c r="K78">
        <v>45999</v>
      </c>
      <c r="L78" t="str">
        <v>0497189</v>
      </c>
      <c r="M78">
        <v>46000</v>
      </c>
      <c r="N78">
        <v>85040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  <c r="I79">
        <v>6000</v>
      </c>
      <c r="J79" t="str">
        <v>1591</v>
      </c>
      <c r="K79">
        <v>45995</v>
      </c>
      <c r="L79" t="str">
        <v>0497176</v>
      </c>
      <c r="M79">
        <v>45995</v>
      </c>
      <c r="N79">
        <v>105120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  <c r="I80">
        <v>2100</v>
      </c>
      <c r="J80" t="str">
        <v>1652</v>
      </c>
      <c r="K80">
        <v>46001</v>
      </c>
      <c r="L80" t="str">
        <v>0497247</v>
      </c>
      <c r="M80">
        <v>46001</v>
      </c>
      <c r="N80">
        <v>83520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  <c r="I83">
        <v>3000</v>
      </c>
      <c r="J83" t="str">
        <v>2534</v>
      </c>
      <c r="K83">
        <v>45997</v>
      </c>
      <c r="L83" t="str">
        <v>0497179</v>
      </c>
      <c r="M83">
        <v>46000</v>
      </c>
      <c r="N83">
        <v>39240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  <c r="I84">
        <v>3000</v>
      </c>
      <c r="J84" t="str">
        <v>2553</v>
      </c>
      <c r="K84">
        <v>45999</v>
      </c>
      <c r="L84" t="str">
        <v>0497189</v>
      </c>
      <c r="M84">
        <v>46000</v>
      </c>
      <c r="N84">
        <v>85040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  <c r="I85">
        <v>3000</v>
      </c>
      <c r="J85" t="str">
        <v>1651</v>
      </c>
      <c r="K85">
        <v>46001</v>
      </c>
      <c r="L85" t="str">
        <v>0497247</v>
      </c>
      <c r="M85">
        <v>46001</v>
      </c>
      <c r="N85">
        <v>83520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  <c r="I86">
        <v>3000</v>
      </c>
      <c r="J86" t="str">
        <v>1595</v>
      </c>
      <c r="K86">
        <v>45995</v>
      </c>
      <c r="L86" t="str">
        <v>0497176</v>
      </c>
      <c r="M86">
        <v>45995</v>
      </c>
      <c r="N86">
        <v>105120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  <c r="I93">
        <v>6000</v>
      </c>
      <c r="J93" t="str">
        <v>2590</v>
      </c>
      <c r="K93">
        <v>46015</v>
      </c>
      <c r="L93" t="str">
        <v>0304433</v>
      </c>
      <c r="M93">
        <v>46015</v>
      </c>
      <c r="N93">
        <v>20050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  <c r="I94">
        <v>3000</v>
      </c>
      <c r="J94" t="str">
        <v>2516</v>
      </c>
      <c r="K94">
        <v>45996</v>
      </c>
      <c r="L94" t="str">
        <v>0305460</v>
      </c>
      <c r="M94">
        <v>45996</v>
      </c>
      <c r="N94">
        <v>138700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  <c r="I95">
        <v>3000</v>
      </c>
      <c r="J95" t="str">
        <v>2503</v>
      </c>
      <c r="K95">
        <v>45995</v>
      </c>
      <c r="L95" t="str">
        <v>0497176</v>
      </c>
      <c r="M95">
        <v>45995</v>
      </c>
      <c r="N95">
        <v>105120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  <c r="I97">
        <v>3000</v>
      </c>
      <c r="J97" t="str">
        <v>2578</v>
      </c>
      <c r="K97">
        <v>46008</v>
      </c>
      <c r="L97" t="str">
        <v>0305466</v>
      </c>
      <c r="M97">
        <v>46008</v>
      </c>
      <c r="N97">
        <v>25460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  <c r="I99">
        <v>3000</v>
      </c>
      <c r="J99" t="str">
        <v>2533</v>
      </c>
      <c r="K99">
        <v>45997</v>
      </c>
      <c r="L99" t="str">
        <v>0497179</v>
      </c>
      <c r="M99">
        <v>46000</v>
      </c>
      <c r="N99">
        <v>39240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  <c r="I101">
        <v>3000</v>
      </c>
      <c r="J101" t="str">
        <v>1633</v>
      </c>
      <c r="K101">
        <v>45996</v>
      </c>
      <c r="L101" t="str">
        <v>0305460</v>
      </c>
      <c r="M101">
        <v>45996</v>
      </c>
      <c r="N101">
        <v>138700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  <c r="I102">
        <v>3000</v>
      </c>
      <c r="J102" t="str">
        <v>1636</v>
      </c>
      <c r="K102">
        <v>45999</v>
      </c>
      <c r="L102" t="str">
        <v>0497189</v>
      </c>
      <c r="M102">
        <v>46000</v>
      </c>
      <c r="N102">
        <v>85040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  <c r="I105">
        <v>6000</v>
      </c>
      <c r="J105" t="str">
        <v>2515</v>
      </c>
      <c r="K105">
        <v>45996</v>
      </c>
      <c r="L105" t="str">
        <v>0305460</v>
      </c>
      <c r="M105">
        <v>45996</v>
      </c>
      <c r="N105">
        <v>138700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  <c r="I106">
        <v>3000</v>
      </c>
      <c r="J106" t="str">
        <v>1632</v>
      </c>
      <c r="K106">
        <v>45996</v>
      </c>
      <c r="L106" t="str">
        <v>0305460</v>
      </c>
      <c r="M106">
        <v>45996</v>
      </c>
      <c r="N106">
        <v>138700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  <c r="I107">
        <v>2040</v>
      </c>
      <c r="J107" t="str">
        <v>2537</v>
      </c>
      <c r="K107">
        <v>45997</v>
      </c>
      <c r="L107" t="str">
        <v>0497179</v>
      </c>
      <c r="M107">
        <v>46000</v>
      </c>
      <c r="N107">
        <v>39240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  <c r="I108">
        <v>2920</v>
      </c>
      <c r="J108" t="str">
        <v>2569</v>
      </c>
      <c r="K108">
        <v>46006</v>
      </c>
      <c r="L108" t="str">
        <v>0497200</v>
      </c>
      <c r="M108">
        <v>46006</v>
      </c>
      <c r="N108">
        <v>21160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  <c r="I109">
        <v>8000</v>
      </c>
      <c r="J109" t="str">
        <v>1558</v>
      </c>
      <c r="K109">
        <v>45992</v>
      </c>
      <c r="L109" t="str">
        <v>0305723</v>
      </c>
      <c r="M109">
        <v>45992</v>
      </c>
      <c r="N109">
        <v>15190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  <c r="I115">
        <v>2500</v>
      </c>
      <c r="J115" t="str">
        <v>2552</v>
      </c>
      <c r="K115">
        <v>45999</v>
      </c>
      <c r="L115" t="str">
        <v>0497189</v>
      </c>
      <c r="M115">
        <v>46000</v>
      </c>
      <c r="N115">
        <v>85040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  <c r="I119">
        <v>3000</v>
      </c>
      <c r="J119" t="str">
        <v>1660</v>
      </c>
      <c r="K119">
        <v>46001</v>
      </c>
      <c r="L119" t="str">
        <v>0497193</v>
      </c>
      <c r="M119">
        <v>46002</v>
      </c>
      <c r="N119">
        <v>12000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  <c r="I120">
        <v>3000</v>
      </c>
      <c r="J120" t="str">
        <v>1581</v>
      </c>
      <c r="K120">
        <v>45994</v>
      </c>
      <c r="L120" t="str">
        <v>0497237</v>
      </c>
      <c r="M120">
        <v>45994</v>
      </c>
      <c r="N120">
        <v>65440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  <c r="I121">
        <v>4080</v>
      </c>
      <c r="J121" t="str">
        <v>1642</v>
      </c>
      <c r="K121">
        <v>46000</v>
      </c>
      <c r="L121" t="str">
        <v>0497260</v>
      </c>
      <c r="M121">
        <v>46001</v>
      </c>
      <c r="N121">
        <v>66760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  <c r="I124">
        <v>6000</v>
      </c>
      <c r="J124" t="str">
        <v>2571</v>
      </c>
      <c r="K124">
        <v>46006</v>
      </c>
      <c r="L124" t="str">
        <v>0304484</v>
      </c>
      <c r="M124">
        <v>46006</v>
      </c>
      <c r="N124">
        <v>6000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  <c r="I125">
        <v>2920</v>
      </c>
      <c r="J125" t="str">
        <v>2585</v>
      </c>
      <c r="K125">
        <v>46013</v>
      </c>
      <c r="L125" t="str">
        <v>0361633</v>
      </c>
      <c r="M125">
        <v>46013</v>
      </c>
      <c r="N125">
        <v>14080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  <c r="I126">
        <v>3000</v>
      </c>
      <c r="J126" t="str">
        <v>1570</v>
      </c>
      <c r="K126">
        <v>45993</v>
      </c>
      <c r="L126" t="str">
        <v>0497229</v>
      </c>
      <c r="M126">
        <v>45993</v>
      </c>
      <c r="N126">
        <v>47570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  <c r="I127">
        <v>3000</v>
      </c>
      <c r="J127" t="str">
        <v>2541</v>
      </c>
      <c r="K127">
        <v>45999</v>
      </c>
      <c r="L127" t="str">
        <v>0497189</v>
      </c>
      <c r="M127">
        <v>46000</v>
      </c>
      <c r="N127">
        <v>85040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  <c r="I128">
        <v>3000</v>
      </c>
      <c r="J128" t="str">
        <v>1571</v>
      </c>
      <c r="K128">
        <v>45993</v>
      </c>
      <c r="L128" t="str">
        <v>0497229</v>
      </c>
      <c r="M128">
        <v>45993</v>
      </c>
      <c r="N128">
        <v>47570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  <c r="I129">
        <v>6000</v>
      </c>
      <c r="J129" t="str">
        <v>2564</v>
      </c>
      <c r="K129">
        <v>46000</v>
      </c>
      <c r="L129" t="str">
        <v>0497260</v>
      </c>
      <c r="M129">
        <v>46001</v>
      </c>
      <c r="N129">
        <v>66760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  <c r="I131">
        <v>2920</v>
      </c>
      <c r="J131" t="str">
        <v>1577</v>
      </c>
      <c r="K131">
        <v>45994</v>
      </c>
      <c r="L131" t="str">
        <v>0497237</v>
      </c>
      <c r="M131">
        <v>45994</v>
      </c>
      <c r="N131">
        <v>65440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  <c r="I132">
        <v>4080</v>
      </c>
      <c r="J132" t="str">
        <v>2562</v>
      </c>
      <c r="K132">
        <v>46000</v>
      </c>
      <c r="L132" t="str">
        <v>0497260</v>
      </c>
      <c r="M132">
        <v>46001</v>
      </c>
      <c r="N132">
        <v>66760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  <c r="I133">
        <v>3000</v>
      </c>
      <c r="J133" t="str">
        <v>2509</v>
      </c>
      <c r="K133">
        <v>45996</v>
      </c>
      <c r="L133" t="str">
        <v>0305460</v>
      </c>
      <c r="M133">
        <v>45996</v>
      </c>
      <c r="N133">
        <v>138700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2040</v>
      </c>
      <c r="J136" t="str">
        <v>2588</v>
      </c>
      <c r="K136">
        <v>46013</v>
      </c>
      <c r="L136" t="str">
        <v>0304429</v>
      </c>
      <c r="M136">
        <v>46013</v>
      </c>
      <c r="N136">
        <v>2040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  <c r="I139">
        <v>6000</v>
      </c>
      <c r="J139" t="str">
        <v>2522</v>
      </c>
      <c r="K139">
        <v>45996</v>
      </c>
      <c r="L139" t="str">
        <v>0305460</v>
      </c>
      <c r="M139">
        <v>45996</v>
      </c>
      <c r="N139">
        <v>138700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  <c r="I140">
        <v>3000</v>
      </c>
      <c r="J140" t="str">
        <v>1557</v>
      </c>
      <c r="K140">
        <v>45992</v>
      </c>
      <c r="L140" t="str">
        <v>0305723</v>
      </c>
      <c r="M140">
        <v>45992</v>
      </c>
      <c r="N140">
        <v>15190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  <c r="I143">
        <v>5840</v>
      </c>
      <c r="J143" t="str">
        <v>1647</v>
      </c>
      <c r="K143">
        <v>46001</v>
      </c>
      <c r="L143" t="str">
        <v>0497247</v>
      </c>
      <c r="M143">
        <v>46001</v>
      </c>
      <c r="N143">
        <v>83520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  <c r="I144">
        <v>2500</v>
      </c>
      <c r="J144" t="str">
        <v>2505</v>
      </c>
      <c r="K144">
        <v>45995</v>
      </c>
      <c r="L144" t="str">
        <v>0497176</v>
      </c>
      <c r="M144">
        <v>45995</v>
      </c>
      <c r="N144">
        <v>105120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  <c r="I145">
        <v>6000</v>
      </c>
      <c r="J145" t="str">
        <v>2593</v>
      </c>
      <c r="K145">
        <v>46015</v>
      </c>
      <c r="L145" t="str">
        <v>0304433</v>
      </c>
      <c r="M145">
        <v>46015</v>
      </c>
      <c r="N145">
        <v>20050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  <c r="I146">
        <v>6000</v>
      </c>
      <c r="J146" t="str">
        <v>1639</v>
      </c>
      <c r="K146">
        <v>45999</v>
      </c>
      <c r="L146" t="str">
        <v>0497189</v>
      </c>
      <c r="M146">
        <v>46000</v>
      </c>
      <c r="N146">
        <v>85040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  <c r="I147">
        <v>3000</v>
      </c>
      <c r="J147" t="str">
        <v>1654</v>
      </c>
      <c r="K147">
        <v>46001</v>
      </c>
      <c r="L147" t="str">
        <v>0497247</v>
      </c>
      <c r="M147">
        <v>46001</v>
      </c>
      <c r="N147">
        <v>83520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  <c r="I148">
        <v>3000</v>
      </c>
      <c r="J148" t="str">
        <v>2530</v>
      </c>
      <c r="K148">
        <v>45997</v>
      </c>
      <c r="L148" t="str">
        <v>0497179</v>
      </c>
      <c r="M148">
        <v>46000</v>
      </c>
      <c r="N148">
        <v>39240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  <c r="I153">
        <v>4080</v>
      </c>
      <c r="J153" t="str">
        <v>2568</v>
      </c>
      <c r="K153">
        <v>46006</v>
      </c>
      <c r="L153" t="str">
        <v>0497200</v>
      </c>
      <c r="M153">
        <v>46006</v>
      </c>
      <c r="N153">
        <v>21160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  <c r="I155">
        <v>6000</v>
      </c>
      <c r="J155" t="str">
        <v>1573</v>
      </c>
      <c r="K155">
        <v>45994</v>
      </c>
      <c r="L155" t="str">
        <v>0497237</v>
      </c>
      <c r="M155">
        <v>45994</v>
      </c>
      <c r="N155">
        <v>65440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  <c r="I157">
        <v>6000</v>
      </c>
      <c r="J157" t="str">
        <v>1661</v>
      </c>
      <c r="K157">
        <v>46003</v>
      </c>
      <c r="L157" t="str">
        <v>0497196</v>
      </c>
      <c r="M157">
        <v>46006</v>
      </c>
      <c r="N157">
        <v>6000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  <c r="I158">
        <v>3000</v>
      </c>
      <c r="J158" t="str">
        <v>1658</v>
      </c>
      <c r="K158">
        <v>46001</v>
      </c>
      <c r="L158" t="str">
        <v>0497193</v>
      </c>
      <c r="M158">
        <v>46002</v>
      </c>
      <c r="N158">
        <v>12000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  <c r="I159">
        <v>4080</v>
      </c>
      <c r="J159" t="str">
        <v>1599</v>
      </c>
      <c r="K159">
        <v>45995</v>
      </c>
      <c r="L159" t="str">
        <v>0497176</v>
      </c>
      <c r="M159">
        <v>45995</v>
      </c>
      <c r="N159">
        <v>105120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  <c r="I161">
        <v>6000</v>
      </c>
      <c r="J161" t="str">
        <v>1630</v>
      </c>
      <c r="K161">
        <v>45996</v>
      </c>
      <c r="L161" t="str">
        <v>0305460</v>
      </c>
      <c r="M161">
        <v>45996</v>
      </c>
      <c r="N161">
        <v>138700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  <c r="I162">
        <v>3000</v>
      </c>
      <c r="J162" t="str">
        <v>1650</v>
      </c>
      <c r="K162">
        <v>46001</v>
      </c>
      <c r="L162" t="str">
        <v>0497247</v>
      </c>
      <c r="M162">
        <v>46001</v>
      </c>
      <c r="N162">
        <v>83520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  <c r="I163">
        <v>4080</v>
      </c>
      <c r="J163" t="str">
        <v>2547</v>
      </c>
      <c r="K163">
        <v>45999</v>
      </c>
      <c r="L163" t="str">
        <v>0497189</v>
      </c>
      <c r="M163">
        <v>46000</v>
      </c>
      <c r="N163">
        <v>85040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  <c r="I167">
        <v>3000</v>
      </c>
      <c r="J167" t="str">
        <v>1659</v>
      </c>
      <c r="K167">
        <v>46001</v>
      </c>
      <c r="L167" t="str">
        <v>0497193</v>
      </c>
      <c r="M167">
        <v>46002</v>
      </c>
      <c r="N167">
        <v>12000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  <c r="I168">
        <v>4100</v>
      </c>
      <c r="J168" t="str">
        <v>1594</v>
      </c>
      <c r="K168">
        <v>45995</v>
      </c>
      <c r="L168" t="str">
        <v>0497176</v>
      </c>
      <c r="M168">
        <v>45995</v>
      </c>
      <c r="N168">
        <v>105120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  <c r="I171">
        <v>6000</v>
      </c>
      <c r="J171" t="str">
        <v>2519</v>
      </c>
      <c r="K171">
        <v>45996</v>
      </c>
      <c r="L171" t="str">
        <v>0305460</v>
      </c>
      <c r="M171">
        <v>45996</v>
      </c>
      <c r="N171">
        <v>138700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  <c r="I175">
        <v>3000</v>
      </c>
      <c r="J175" t="str">
        <v>1556</v>
      </c>
      <c r="K175">
        <v>45992</v>
      </c>
      <c r="L175" t="str">
        <v>0305723</v>
      </c>
      <c r="M175">
        <v>45992</v>
      </c>
      <c r="N175">
        <v>15190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  <c r="I176">
        <v>6000</v>
      </c>
      <c r="J176" t="str">
        <v>2525</v>
      </c>
      <c r="K176">
        <v>45996</v>
      </c>
      <c r="L176" t="str">
        <v>0305460</v>
      </c>
      <c r="M176">
        <v>45996</v>
      </c>
      <c r="N176">
        <v>138700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  <c r="I183">
        <v>2050</v>
      </c>
      <c r="J183" t="str">
        <v>1569</v>
      </c>
      <c r="K183">
        <v>45993</v>
      </c>
      <c r="L183" t="str">
        <v>0497229</v>
      </c>
      <c r="M183">
        <v>45993</v>
      </c>
      <c r="N183">
        <v>47570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  <c r="I184">
        <v>2100</v>
      </c>
      <c r="J184" t="str">
        <v>1559</v>
      </c>
      <c r="K184">
        <v>45992</v>
      </c>
      <c r="L184" t="str">
        <v>0305723</v>
      </c>
      <c r="M184">
        <v>45992</v>
      </c>
      <c r="N184">
        <v>15190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  <c r="I185">
        <v>6000</v>
      </c>
      <c r="J185" t="str">
        <v>1641</v>
      </c>
      <c r="K185">
        <v>46000</v>
      </c>
      <c r="L185" t="str">
        <v>0497260</v>
      </c>
      <c r="M185">
        <v>46001</v>
      </c>
      <c r="N185">
        <v>66760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  <c r="I188">
        <v>6000</v>
      </c>
      <c r="J188" t="str">
        <v>2517</v>
      </c>
      <c r="K188">
        <v>45996</v>
      </c>
      <c r="L188" t="str">
        <v>0305460</v>
      </c>
      <c r="M188">
        <v>45996</v>
      </c>
      <c r="N188">
        <v>138700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  <c r="I189">
        <v>6000</v>
      </c>
      <c r="J189" t="str">
        <v>2521</v>
      </c>
      <c r="K189">
        <v>45996</v>
      </c>
      <c r="L189" t="str">
        <v>0305460</v>
      </c>
      <c r="M189">
        <v>45996</v>
      </c>
      <c r="N189">
        <v>138700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  <c r="I190">
        <v>6000</v>
      </c>
      <c r="J190" t="str">
        <v>2513</v>
      </c>
      <c r="K190">
        <v>45996</v>
      </c>
      <c r="L190" t="str">
        <v>0305460</v>
      </c>
      <c r="M190">
        <v>45996</v>
      </c>
      <c r="N190">
        <v>138700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  <c r="I194">
        <v>3000</v>
      </c>
      <c r="J194" t="str">
        <v>1566</v>
      </c>
      <c r="K194">
        <v>45993</v>
      </c>
      <c r="L194" t="str">
        <v>0497229</v>
      </c>
      <c r="M194">
        <v>45993</v>
      </c>
      <c r="N194">
        <v>47570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  <c r="I195">
        <v>5920</v>
      </c>
      <c r="J195" t="str">
        <v>1644</v>
      </c>
      <c r="K195">
        <v>46001</v>
      </c>
      <c r="L195" t="str">
        <v>0497247</v>
      </c>
      <c r="M195">
        <v>46001</v>
      </c>
      <c r="N195">
        <v>83520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  <c r="I197">
        <v>6000</v>
      </c>
      <c r="J197" t="str">
        <v>2512</v>
      </c>
      <c r="K197">
        <v>45996</v>
      </c>
      <c r="L197" t="str">
        <v>0305460</v>
      </c>
      <c r="M197">
        <v>45996</v>
      </c>
      <c r="N197">
        <v>138700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  <c r="I201">
        <v>6000</v>
      </c>
      <c r="J201" t="str">
        <v>2526</v>
      </c>
      <c r="K201">
        <v>45996</v>
      </c>
      <c r="L201" t="str">
        <v>0305460</v>
      </c>
      <c r="M201">
        <v>45996</v>
      </c>
      <c r="N201">
        <v>138700</v>
      </c>
    </row>
  </sheetData>
  <pageMargins left="0.7" right="0.7" top="0.75" bottom="0.75" header="0.3" footer="0.3"/>
  <ignoredErrors>
    <ignoredError numberStoredAsText="1" sqref="A1:O20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  <c r="I2">
        <v>3000</v>
      </c>
      <c r="J2" t="str">
        <v>1516</v>
      </c>
      <c r="K2">
        <v>45973</v>
      </c>
      <c r="L2" t="str">
        <v>0497489</v>
      </c>
      <c r="M2">
        <v>45973</v>
      </c>
      <c r="N2">
        <v>37480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  <c r="I4">
        <v>3000</v>
      </c>
      <c r="J4" t="str">
        <v>1517</v>
      </c>
      <c r="K4">
        <v>45973</v>
      </c>
      <c r="L4" t="str">
        <v>0497489</v>
      </c>
      <c r="M4">
        <v>45973</v>
      </c>
      <c r="N4">
        <v>37480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  <c r="I14">
        <v>2920</v>
      </c>
      <c r="J14" t="str">
        <v>1618</v>
      </c>
      <c r="K14">
        <v>45966</v>
      </c>
      <c r="L14" t="str">
        <v>0497451</v>
      </c>
      <c r="M14">
        <v>45967</v>
      </c>
      <c r="N14">
        <v>32360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  <c r="I17">
        <v>3000</v>
      </c>
      <c r="J17" t="str">
        <v>1504</v>
      </c>
      <c r="K17">
        <v>45972</v>
      </c>
      <c r="L17" t="str">
        <v>0497481</v>
      </c>
      <c r="M17">
        <v>45972</v>
      </c>
      <c r="N17">
        <v>28340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  <c r="I21">
        <v>2040</v>
      </c>
      <c r="J21" t="str">
        <v>1473</v>
      </c>
      <c r="K21">
        <v>45965</v>
      </c>
      <c r="L21" t="str">
        <v>0497057</v>
      </c>
      <c r="M21">
        <v>45965</v>
      </c>
      <c r="N21">
        <v>44640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  <c r="I24">
        <v>3000</v>
      </c>
      <c r="J24" t="str">
        <v>1529</v>
      </c>
      <c r="K24">
        <v>45975</v>
      </c>
      <c r="L24" t="str">
        <v>0305553</v>
      </c>
      <c r="M24">
        <v>45975</v>
      </c>
      <c r="N24">
        <v>26400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  <c r="I28">
        <v>3000</v>
      </c>
      <c r="J28" t="str">
        <v>1505</v>
      </c>
      <c r="K28">
        <v>45972</v>
      </c>
      <c r="L28" t="str">
        <v>0497481</v>
      </c>
      <c r="M28">
        <v>45972</v>
      </c>
      <c r="N28">
        <v>28340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  <c r="I30">
        <v>2950</v>
      </c>
      <c r="J30" t="str">
        <v>1521</v>
      </c>
      <c r="K30">
        <v>45973</v>
      </c>
      <c r="L30" t="str">
        <v>0497490</v>
      </c>
      <c r="M30">
        <v>45973</v>
      </c>
      <c r="N30">
        <v>15100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  <c r="I32">
        <v>2920</v>
      </c>
      <c r="J32" t="str">
        <v>1489</v>
      </c>
      <c r="K32">
        <v>45969</v>
      </c>
      <c r="L32" t="str">
        <v>0305584</v>
      </c>
      <c r="M32">
        <v>45971</v>
      </c>
      <c r="N32">
        <v>7460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  <c r="I33">
        <v>3000</v>
      </c>
      <c r="J33" t="str">
        <v>1503</v>
      </c>
      <c r="K33">
        <v>45972</v>
      </c>
      <c r="L33" t="str">
        <v>0497478</v>
      </c>
      <c r="M33">
        <v>45972</v>
      </c>
      <c r="N33">
        <v>20300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  <c r="I36">
        <v>2050</v>
      </c>
      <c r="J36" t="str">
        <v>1552</v>
      </c>
      <c r="K36">
        <v>45988</v>
      </c>
      <c r="L36" t="str">
        <v>0305575</v>
      </c>
      <c r="M36">
        <v>45988</v>
      </c>
      <c r="N36">
        <v>8180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  <c r="I40">
        <v>2040</v>
      </c>
      <c r="J40" t="str">
        <v>1446</v>
      </c>
      <c r="K40">
        <v>45964</v>
      </c>
      <c r="L40" t="str">
        <v>0361514</v>
      </c>
      <c r="M40">
        <v>45964</v>
      </c>
      <c r="N40">
        <v>47600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  <c r="I45">
        <v>2040</v>
      </c>
      <c r="J45" t="str">
        <v>1443</v>
      </c>
      <c r="K45">
        <v>45964</v>
      </c>
      <c r="L45" t="str">
        <v>0361514</v>
      </c>
      <c r="M45">
        <v>45964</v>
      </c>
      <c r="N45">
        <v>47600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  <c r="I50">
        <v>3000</v>
      </c>
      <c r="J50" t="str">
        <v>1527</v>
      </c>
      <c r="K50">
        <v>45975</v>
      </c>
      <c r="L50" t="str">
        <v>0305553</v>
      </c>
      <c r="M50">
        <v>45975</v>
      </c>
      <c r="N50">
        <v>26400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  <c r="I52">
        <v>2920</v>
      </c>
      <c r="J52" t="str">
        <v>1468</v>
      </c>
      <c r="K52">
        <v>45965</v>
      </c>
      <c r="L52" t="str">
        <v>0497057</v>
      </c>
      <c r="M52">
        <v>45965</v>
      </c>
      <c r="N52">
        <v>44640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  <c r="I53">
        <v>3000</v>
      </c>
      <c r="J53" t="str">
        <v>1496</v>
      </c>
      <c r="K53">
        <v>45971</v>
      </c>
      <c r="L53" t="str">
        <v>0497468</v>
      </c>
      <c r="M53">
        <v>45971</v>
      </c>
      <c r="N53">
        <v>23400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  <c r="I54">
        <v>3000</v>
      </c>
      <c r="J54" t="str">
        <v>1534</v>
      </c>
      <c r="K54">
        <v>45980</v>
      </c>
      <c r="L54" t="str">
        <v>0305557</v>
      </c>
      <c r="M54">
        <v>45980</v>
      </c>
      <c r="N54">
        <v>27500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  <c r="I58">
        <v>3000</v>
      </c>
      <c r="J58" t="str">
        <v>1522</v>
      </c>
      <c r="K58">
        <v>45973</v>
      </c>
      <c r="L58" t="str">
        <v>0497490</v>
      </c>
      <c r="M58">
        <v>45973</v>
      </c>
      <c r="N58">
        <v>15100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  <c r="I60">
        <v>2050</v>
      </c>
      <c r="J60" t="str">
        <v>1519</v>
      </c>
      <c r="K60">
        <v>45973</v>
      </c>
      <c r="L60" t="str">
        <v>0497490</v>
      </c>
      <c r="M60">
        <v>45973</v>
      </c>
      <c r="N60">
        <v>15100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  <c r="I61">
        <v>2920</v>
      </c>
      <c r="J61" t="str">
        <v>1463</v>
      </c>
      <c r="K61">
        <v>45965</v>
      </c>
      <c r="L61" t="str">
        <v>0497057</v>
      </c>
      <c r="M61">
        <v>45965</v>
      </c>
      <c r="N61">
        <v>44640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  <c r="I63">
        <v>2050</v>
      </c>
      <c r="J63" t="str">
        <v>1551</v>
      </c>
      <c r="K63">
        <v>45988</v>
      </c>
      <c r="L63" t="str">
        <v>0305575</v>
      </c>
      <c r="M63">
        <v>45988</v>
      </c>
      <c r="N63">
        <v>8180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  <c r="I64">
        <v>2040</v>
      </c>
      <c r="J64" t="str">
        <v>1445</v>
      </c>
      <c r="K64">
        <v>45964</v>
      </c>
      <c r="L64" t="str">
        <v>0361514</v>
      </c>
      <c r="M64">
        <v>45964</v>
      </c>
      <c r="N64">
        <v>47600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  <c r="I68">
        <v>2040</v>
      </c>
      <c r="J68" t="str">
        <v>1444</v>
      </c>
      <c r="K68">
        <v>45964</v>
      </c>
      <c r="L68" t="str">
        <v>0361514</v>
      </c>
      <c r="M68">
        <v>45964</v>
      </c>
      <c r="N68">
        <v>47600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  <c r="I71">
        <v>2920</v>
      </c>
      <c r="J71" t="str">
        <v>1471</v>
      </c>
      <c r="K71">
        <v>45965</v>
      </c>
      <c r="L71" t="str">
        <v>0497057</v>
      </c>
      <c r="M71">
        <v>45965</v>
      </c>
      <c r="N71">
        <v>44640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  <c r="I73">
        <v>8760</v>
      </c>
      <c r="J73" t="str">
        <v>1447</v>
      </c>
      <c r="K73">
        <v>45964</v>
      </c>
      <c r="L73" t="str">
        <v>0361514</v>
      </c>
      <c r="M73">
        <v>45964</v>
      </c>
      <c r="N73">
        <v>47600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  <c r="I75">
        <v>3000</v>
      </c>
      <c r="J75" t="str">
        <v>1547</v>
      </c>
      <c r="K75">
        <v>45987</v>
      </c>
      <c r="L75" t="str">
        <v>0305570</v>
      </c>
      <c r="M75">
        <v>45987</v>
      </c>
      <c r="N75">
        <v>6000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  <c r="I80">
        <v>2050</v>
      </c>
      <c r="J80" t="str">
        <v>1518</v>
      </c>
      <c r="K80">
        <v>45973</v>
      </c>
      <c r="L80" t="str">
        <v>0497490</v>
      </c>
      <c r="M80">
        <v>45973</v>
      </c>
      <c r="N80">
        <v>15100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  <c r="I81">
        <v>2040</v>
      </c>
      <c r="J81" t="str">
        <v>1550</v>
      </c>
      <c r="K81">
        <v>45987</v>
      </c>
      <c r="L81" t="str">
        <v>0305717</v>
      </c>
      <c r="M81">
        <v>45987</v>
      </c>
      <c r="N81">
        <v>7960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  <c r="I83">
        <v>2920</v>
      </c>
      <c r="J83" t="str">
        <v>1483</v>
      </c>
      <c r="K83">
        <v>45967</v>
      </c>
      <c r="L83" t="str">
        <v>0497455</v>
      </c>
      <c r="M83">
        <v>45967</v>
      </c>
      <c r="N83">
        <v>15760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  <c r="I85">
        <v>3000</v>
      </c>
      <c r="J85" t="str">
        <v>1523</v>
      </c>
      <c r="K85">
        <v>45973</v>
      </c>
      <c r="L85" t="str">
        <v>0497490</v>
      </c>
      <c r="M85">
        <v>45973</v>
      </c>
      <c r="N85">
        <v>15100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  <c r="I86">
        <v>2920</v>
      </c>
      <c r="J86" t="str">
        <v>1472</v>
      </c>
      <c r="K86">
        <v>45965</v>
      </c>
      <c r="L86" t="str">
        <v>0497057</v>
      </c>
      <c r="M86">
        <v>45965</v>
      </c>
      <c r="N86">
        <v>44640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  <c r="I89">
        <v>3000</v>
      </c>
      <c r="J89" t="str">
        <v>1506</v>
      </c>
      <c r="K89">
        <v>45972</v>
      </c>
      <c r="L89" t="str">
        <v>0497481</v>
      </c>
      <c r="M89">
        <v>45972</v>
      </c>
      <c r="N89">
        <v>28340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  <c r="I90">
        <v>3000</v>
      </c>
      <c r="J90" t="str">
        <v>1546</v>
      </c>
      <c r="K90">
        <v>45987</v>
      </c>
      <c r="L90" t="str">
        <v>0305570</v>
      </c>
      <c r="M90">
        <v>45987</v>
      </c>
      <c r="N90">
        <v>6000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  <c r="I91">
        <v>2050</v>
      </c>
      <c r="J91" t="str">
        <v>1520</v>
      </c>
      <c r="K91">
        <v>45973</v>
      </c>
      <c r="L91" t="str">
        <v>0497490</v>
      </c>
      <c r="M91">
        <v>45973</v>
      </c>
      <c r="N91">
        <v>15100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  <c r="I98">
        <v>2920</v>
      </c>
      <c r="J98" t="str">
        <v>1549</v>
      </c>
      <c r="K98">
        <v>45987</v>
      </c>
      <c r="L98" t="str">
        <v>0305717</v>
      </c>
      <c r="M98">
        <v>45987</v>
      </c>
      <c r="N98">
        <v>7960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  <c r="I99">
        <v>2920</v>
      </c>
      <c r="J99" t="str">
        <v>1482</v>
      </c>
      <c r="K99">
        <v>45967</v>
      </c>
      <c r="L99" t="str">
        <v>0497455</v>
      </c>
      <c r="M99">
        <v>45967</v>
      </c>
      <c r="N99">
        <v>15760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  <c r="I101">
        <v>2920</v>
      </c>
      <c r="J101" t="str">
        <v>1469</v>
      </c>
      <c r="K101">
        <v>45965</v>
      </c>
      <c r="L101" t="str">
        <v>0497057</v>
      </c>
      <c r="M101">
        <v>45965</v>
      </c>
      <c r="N101">
        <v>44640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  <c r="I106">
        <v>2920</v>
      </c>
      <c r="J106" t="str">
        <v>1478</v>
      </c>
      <c r="K106">
        <v>45966</v>
      </c>
      <c r="L106" t="str">
        <v>0497451</v>
      </c>
      <c r="M106">
        <v>45967</v>
      </c>
      <c r="N106">
        <v>32360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  <c r="I109">
        <v>2920</v>
      </c>
      <c r="J109" t="str">
        <v>1465</v>
      </c>
      <c r="K109">
        <v>45965</v>
      </c>
      <c r="L109" t="str">
        <v>0497057</v>
      </c>
      <c r="M109">
        <v>45965</v>
      </c>
      <c r="N109">
        <v>44640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  <c r="I114">
        <v>2040</v>
      </c>
      <c r="J114" t="str">
        <v>1510</v>
      </c>
      <c r="K114">
        <v>45972</v>
      </c>
      <c r="L114" t="str">
        <v>0497481</v>
      </c>
      <c r="M114">
        <v>45972</v>
      </c>
      <c r="N114">
        <v>28340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  <c r="I115">
        <v>2500</v>
      </c>
      <c r="J115" t="str">
        <v>1490</v>
      </c>
      <c r="K115">
        <v>45969</v>
      </c>
      <c r="L115" t="str">
        <v>0305584</v>
      </c>
      <c r="M115">
        <v>45971</v>
      </c>
      <c r="N115">
        <v>7460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  <c r="I117">
        <v>2040</v>
      </c>
      <c r="J117" t="str">
        <v>1508</v>
      </c>
      <c r="K117">
        <v>45972</v>
      </c>
      <c r="L117" t="str">
        <v>0497481</v>
      </c>
      <c r="M117">
        <v>45972</v>
      </c>
      <c r="N117">
        <v>28340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  <c r="I120">
        <v>2920</v>
      </c>
      <c r="J120" t="str">
        <v>1484</v>
      </c>
      <c r="K120">
        <v>45967</v>
      </c>
      <c r="L120" t="str">
        <v>0497455</v>
      </c>
      <c r="M120">
        <v>45967</v>
      </c>
      <c r="N120">
        <v>15760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  <c r="I122">
        <v>4080</v>
      </c>
      <c r="J122" t="str">
        <v>1487</v>
      </c>
      <c r="K122">
        <v>45968</v>
      </c>
      <c r="L122" t="str">
        <v>0305578</v>
      </c>
      <c r="M122">
        <v>45968</v>
      </c>
      <c r="N122">
        <v>4080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  <c r="I123">
        <v>3000</v>
      </c>
      <c r="J123" t="str">
        <v>1548</v>
      </c>
      <c r="K123">
        <v>45987</v>
      </c>
      <c r="L123" t="str">
        <v>0305717</v>
      </c>
      <c r="M123">
        <v>45987</v>
      </c>
      <c r="N123">
        <v>7960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  <c r="I126">
        <v>2920</v>
      </c>
      <c r="J126" t="str">
        <v>1485</v>
      </c>
      <c r="K126">
        <v>45967</v>
      </c>
      <c r="L126" t="str">
        <v>0497455</v>
      </c>
      <c r="M126">
        <v>45967</v>
      </c>
      <c r="N126">
        <v>15760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  <c r="I133">
        <v>2920</v>
      </c>
      <c r="J133" t="str">
        <v>1470</v>
      </c>
      <c r="K133">
        <v>45965</v>
      </c>
      <c r="L133" t="str">
        <v>0497057</v>
      </c>
      <c r="M133">
        <v>45965</v>
      </c>
      <c r="N133">
        <v>44640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  <c r="I134">
        <v>5000</v>
      </c>
      <c r="J134" t="str">
        <v>1539</v>
      </c>
      <c r="K134">
        <v>45982</v>
      </c>
      <c r="L134" t="str">
        <v>0305714</v>
      </c>
      <c r="M134">
        <v>45982</v>
      </c>
      <c r="N134">
        <v>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2040</v>
      </c>
      <c r="J136" t="str">
        <v>1540</v>
      </c>
      <c r="K136">
        <v>45985</v>
      </c>
      <c r="L136" t="str">
        <v>0305564</v>
      </c>
      <c r="M136">
        <v>45985</v>
      </c>
      <c r="N136">
        <v>31700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  <c r="I147">
        <v>3000</v>
      </c>
      <c r="J147" t="str">
        <v>1515</v>
      </c>
      <c r="K147">
        <v>45973</v>
      </c>
      <c r="L147" t="str">
        <v>0497489</v>
      </c>
      <c r="M147">
        <v>45973</v>
      </c>
      <c r="N147">
        <v>37480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  <c r="I148">
        <v>2920</v>
      </c>
      <c r="J148" t="str">
        <v>1467</v>
      </c>
      <c r="K148">
        <v>45965</v>
      </c>
      <c r="L148" t="str">
        <v>0497057</v>
      </c>
      <c r="M148">
        <v>45965</v>
      </c>
      <c r="N148">
        <v>44640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  <c r="I156">
        <v>2040</v>
      </c>
      <c r="J156" t="str">
        <v>1509</v>
      </c>
      <c r="K156">
        <v>45972</v>
      </c>
      <c r="L156" t="str">
        <v>0497481</v>
      </c>
      <c r="M156">
        <v>45972</v>
      </c>
      <c r="N156">
        <v>28340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  <c r="I170">
        <v>6000</v>
      </c>
      <c r="J170" t="str">
        <v>1474</v>
      </c>
      <c r="K170">
        <v>45965</v>
      </c>
      <c r="L170" t="str">
        <v>0497057</v>
      </c>
      <c r="M170">
        <v>45965</v>
      </c>
      <c r="N170">
        <v>44640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  <c r="I174">
        <v>6000</v>
      </c>
      <c r="J174" t="str">
        <v>1514</v>
      </c>
      <c r="K174">
        <v>45973</v>
      </c>
      <c r="L174" t="str">
        <v>0497489</v>
      </c>
      <c r="M174">
        <v>45973</v>
      </c>
      <c r="N174">
        <v>37480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  <c r="I179">
        <v>3000</v>
      </c>
      <c r="J179" t="str">
        <v>1507</v>
      </c>
      <c r="K179">
        <v>45972</v>
      </c>
      <c r="L179" t="str">
        <v>0497481</v>
      </c>
      <c r="M179">
        <v>45972</v>
      </c>
      <c r="N179">
        <v>28340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  <c r="I183">
        <v>2040</v>
      </c>
      <c r="J183" t="str">
        <v>1459</v>
      </c>
      <c r="K183">
        <v>45964</v>
      </c>
      <c r="L183" t="str">
        <v>0361514</v>
      </c>
      <c r="M183">
        <v>45964</v>
      </c>
      <c r="N183">
        <v>47600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  <c r="I186">
        <v>3000</v>
      </c>
      <c r="J186" t="str">
        <v>1502</v>
      </c>
      <c r="K186">
        <v>45972</v>
      </c>
      <c r="L186" t="str">
        <v>0497478</v>
      </c>
      <c r="M186">
        <v>45972</v>
      </c>
      <c r="N186">
        <v>20300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</row>
  </sheetData>
  <pageMargins left="0.7" right="0.7" top="0.75" bottom="0.75" header="0.3" footer="0.3"/>
  <ignoredErrors>
    <ignoredError numberStoredAsText="1" sqref="A1:O20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O202"/>
  <sheetViews>
    <sheetView workbookViewId="0" rightToLeft="0"/>
  </sheetViews>
  <sheetData>
    <row r="1">
      <c r="A1" t="str">
        <v>S.#</v>
      </c>
      <c r="B1" t="str">
        <v>Full Name</v>
      </c>
      <c r="C1" t="str">
        <v xml:space="preserve">Father's/Husband’s Name </v>
      </c>
      <c r="D1" t="str">
        <v>CNIC Number</v>
      </c>
      <c r="E1" t="str">
        <v>Village Name</v>
      </c>
      <c r="F1" t="str">
        <v>Union Council Name</v>
      </c>
      <c r="G1" t="str">
        <v>Investment (Business Plan)</v>
      </c>
      <c r="H1" t="str">
        <v>Amount</v>
      </c>
      <c r="I1" t="str">
        <v>Recovery Amount</v>
      </c>
      <c r="J1" t="str">
        <v>Receipt no</v>
      </c>
      <c r="K1" t="str">
        <v>Date</v>
      </c>
      <c r="L1" t="str">
        <v xml:space="preserve">Deposit Slip Number </v>
      </c>
      <c r="M1" t="str">
        <v xml:space="preserve">Deposit date </v>
      </c>
      <c r="N1" t="str">
        <v xml:space="preserve">Deposit Amount </v>
      </c>
      <c r="O1" t="str">
        <v>Beneficary Status</v>
      </c>
    </row>
    <row r="2">
      <c r="A2">
        <v>1</v>
      </c>
      <c r="B2" t="str">
        <f>'Master Database'!B2</f>
        <v>Abdul Kareem</v>
      </c>
      <c r="C2" t="str">
        <f>'Master Database'!C2</f>
        <v xml:space="preserve">Jumu khan </v>
      </c>
      <c r="D2">
        <f>'Master Database'!D2</f>
        <v>4410803433861</v>
      </c>
      <c r="E2" t="str">
        <f>'Master Database'!F2</f>
        <v xml:space="preserve">Juman Kapri </v>
      </c>
      <c r="F2" t="str">
        <f>'Master Database'!G2</f>
        <v>Khuda Bux2</v>
      </c>
      <c r="G2" t="str">
        <f>'Master Database'!H2</f>
        <v>Motor/Vehicles: Tyre Puncture shop</v>
      </c>
      <c r="H2">
        <v>35000</v>
      </c>
    </row>
    <row r="3">
      <c r="A3">
        <v>2</v>
      </c>
      <c r="B3" t="str">
        <f>'Master Database'!B3</f>
        <v>Abdul Malik</v>
      </c>
      <c r="C3" t="str">
        <f>'Master Database'!C3</f>
        <v>Ghulam Farid</v>
      </c>
      <c r="D3">
        <f>'Master Database'!D3</f>
        <v>4410803567036</v>
      </c>
      <c r="E3" t="str">
        <f>'Master Database'!F3</f>
        <v>Village: Niaz Kapri</v>
      </c>
      <c r="F3" t="str">
        <f>'Master Database'!G3</f>
        <v>Mir Allah Bachayuo</v>
      </c>
      <c r="G3" t="str">
        <f>'Master Database'!H3</f>
        <v>Trading: Vegetable Cart</v>
      </c>
      <c r="H3">
        <v>35000</v>
      </c>
    </row>
    <row r="4">
      <c r="A4">
        <v>3</v>
      </c>
      <c r="B4" t="str">
        <f>'Master Database'!B4</f>
        <v>Abdul Waheed</v>
      </c>
      <c r="C4" t="str">
        <f>'Master Database'!C4</f>
        <v>Muhammad Hashim</v>
      </c>
      <c r="D4">
        <f>'Master Database'!D4</f>
        <v>4410803837445</v>
      </c>
      <c r="E4" t="str">
        <f>'Master Database'!F4</f>
        <v xml:space="preserve">Juman Kapri </v>
      </c>
      <c r="F4" t="str">
        <f>'Master Database'!G4</f>
        <v>Khuda Bux2</v>
      </c>
      <c r="G4" t="str">
        <f>'Master Database'!H4</f>
        <v>FMCG: Grocery shop</v>
      </c>
      <c r="H4">
        <v>35000</v>
      </c>
    </row>
    <row r="5">
      <c r="A5">
        <v>4</v>
      </c>
      <c r="B5" t="str">
        <f>'Master Database'!B5</f>
        <v xml:space="preserve">Aisha </v>
      </c>
      <c r="C5" t="str">
        <f>'Master Database'!C5</f>
        <v>Muhmmad Iqbal</v>
      </c>
      <c r="D5">
        <f>'Master Database'!D5</f>
        <v>4410179562290</v>
      </c>
      <c r="E5" t="str">
        <f>'Master Database'!F5</f>
        <v>Noor m Laghari</v>
      </c>
      <c r="F5" t="str">
        <f>'Master Database'!G5</f>
        <v>Mir Allah Bachayuo</v>
      </c>
      <c r="G5" t="str">
        <f>'Master Database'!H5</f>
        <v>Stitching/Garments: Dress making and sale</v>
      </c>
      <c r="H5">
        <v>35000</v>
      </c>
    </row>
    <row r="6">
      <c r="A6">
        <v>5</v>
      </c>
      <c r="B6" t="str">
        <f>'Master Database'!B6</f>
        <v>Ajeemat</v>
      </c>
      <c r="C6" t="str">
        <f>'Master Database'!C6</f>
        <v>Jumu</v>
      </c>
      <c r="D6">
        <f>'Master Database'!D6</f>
        <v>4410163596436</v>
      </c>
      <c r="E6" t="str">
        <f>'Master Database'!F6</f>
        <v xml:space="preserve">Hashim colony </v>
      </c>
      <c r="F6" t="str">
        <f>'Master Database'!G6</f>
        <v>Mir Allah Bachayuo</v>
      </c>
      <c r="G6" t="str">
        <f>'Master Database'!H6</f>
        <v>Handicraft: Applique and Rilli Work</v>
      </c>
      <c r="H6">
        <v>35000</v>
      </c>
    </row>
    <row r="7">
      <c r="A7">
        <v>6</v>
      </c>
      <c r="B7" t="str">
        <f>'Master Database'!B7</f>
        <v>Ajhee</v>
      </c>
      <c r="C7" t="str">
        <f>'Master Database'!C7</f>
        <v xml:space="preserve">Faqeero </v>
      </c>
      <c r="D7">
        <f>'Master Database'!D7</f>
        <v>4410188891304</v>
      </c>
      <c r="E7" t="str">
        <f>'Master Database'!F7</f>
        <v xml:space="preserve">Bhatti Paro </v>
      </c>
      <c r="F7" t="str">
        <f>'Master Database'!G7</f>
        <v>Jhuddo</v>
      </c>
      <c r="G7" t="str">
        <f>'Master Database'!H7</f>
        <v>Textile: Garments Shop</v>
      </c>
      <c r="H7">
        <v>35000</v>
      </c>
    </row>
    <row r="8">
      <c r="A8">
        <v>7</v>
      </c>
      <c r="B8" t="str">
        <f>'Master Database'!B8</f>
        <v xml:space="preserve">Akhtar Ali </v>
      </c>
      <c r="C8" t="str">
        <f>'Master Database'!C8</f>
        <v>Sultan</v>
      </c>
      <c r="D8">
        <f>'Master Database'!D8</f>
        <v>4410803524429</v>
      </c>
      <c r="E8" t="str">
        <f>'Master Database'!F8</f>
        <v>Mir Ghulam Mustafa</v>
      </c>
      <c r="F8" t="str">
        <f>'Master Database'!G8</f>
        <v>Roshanabad</v>
      </c>
      <c r="G8" t="str">
        <f>'Master Database'!H8</f>
        <v xml:space="preserve">Beverages: Cold Drink </v>
      </c>
      <c r="H8">
        <v>35000</v>
      </c>
    </row>
    <row r="9">
      <c r="A9">
        <v>8</v>
      </c>
      <c r="B9" t="str">
        <f>'Master Database'!B9</f>
        <v>Ali Nawaz</v>
      </c>
      <c r="C9" t="str">
        <f>'Master Database'!C9</f>
        <v>Nazar Hussain</v>
      </c>
      <c r="D9">
        <f>'Master Database'!D9</f>
        <v>4410170140299</v>
      </c>
      <c r="E9" t="str">
        <f>'Master Database'!F9</f>
        <v>Kot Mir Jan Muhmmad</v>
      </c>
      <c r="F9" t="str">
        <f>'Master Database'!G9</f>
        <v>Roshanabad</v>
      </c>
      <c r="G9" t="str">
        <f>'Master Database'!H9</f>
        <v>Service: Plumber, Hardware repair,maintenance and material Selling</v>
      </c>
      <c r="H9">
        <v>35000</v>
      </c>
    </row>
    <row r="10">
      <c r="A10">
        <v>9</v>
      </c>
      <c r="B10" t="str">
        <f>'Master Database'!B10</f>
        <v>Allahwasai</v>
      </c>
      <c r="C10" t="str">
        <f>'Master Database'!C10</f>
        <v>Rasool Bux</v>
      </c>
      <c r="D10">
        <f>'Master Database'!D10</f>
        <v>4410185874436</v>
      </c>
      <c r="E10" t="str">
        <f>'Master Database'!F10</f>
        <v xml:space="preserve">Hashim colony </v>
      </c>
      <c r="F10" t="str">
        <f>'Master Database'!G10</f>
        <v>Mir Allah Bachayuo</v>
      </c>
      <c r="G10" t="str">
        <f>'Master Database'!H10</f>
        <v>Handicraft: Applique and Rilli Work</v>
      </c>
      <c r="H10">
        <v>35000</v>
      </c>
    </row>
    <row r="11">
      <c r="A11">
        <v>10</v>
      </c>
      <c r="B11" t="str">
        <f>'Master Database'!B11</f>
        <v>Ameena</v>
      </c>
      <c r="C11" t="str">
        <f>'Master Database'!C11</f>
        <v>Abdul Naeem</v>
      </c>
      <c r="D11">
        <f>'Master Database'!D11</f>
        <v>4410166835920</v>
      </c>
      <c r="E11" t="str">
        <f>'Master Database'!F11</f>
        <v>Noor m Laghari</v>
      </c>
      <c r="F11" t="str">
        <f>'Master Database'!G11</f>
        <v>Mir Allah Bachayuo</v>
      </c>
      <c r="G11" t="str">
        <f>'Master Database'!H11</f>
        <v>Personal Care: Cosmetic and Material</v>
      </c>
      <c r="H11">
        <v>35000</v>
      </c>
    </row>
    <row r="12">
      <c r="A12">
        <v>11</v>
      </c>
      <c r="B12" t="str">
        <f>'Master Database'!B12</f>
        <v>Ameena</v>
      </c>
      <c r="C12" t="str">
        <f>'Master Database'!C12</f>
        <v>Ghulam Hussain</v>
      </c>
      <c r="D12">
        <f>'Master Database'!D12</f>
        <v>4410135147902</v>
      </c>
      <c r="E12" t="str">
        <f>'Master Database'!F12</f>
        <v>Khosa Paro</v>
      </c>
      <c r="F12" t="str">
        <f>'Master Database'!G12</f>
        <v>Mir Allah Bachayuo</v>
      </c>
      <c r="G12" t="str">
        <f>'Master Database'!H12</f>
        <v>Handicraft: Aar and Muka Work</v>
      </c>
      <c r="H12">
        <v>35000</v>
      </c>
    </row>
    <row r="13">
      <c r="A13">
        <v>12</v>
      </c>
      <c r="B13" t="str">
        <f>'Master Database'!B13</f>
        <v xml:space="preserve">Ameer Hassan </v>
      </c>
      <c r="C13" t="str">
        <f>'Master Database'!C13</f>
        <v>Sohrab Khan</v>
      </c>
      <c r="D13">
        <f>'Master Database'!D13</f>
        <v>4410171906539</v>
      </c>
      <c r="E13" t="str">
        <f>'Master Database'!F13</f>
        <v>Peer Bux Khoso</v>
      </c>
      <c r="F13" t="str">
        <f>'Master Database'!G13</f>
        <v>Mir Allah Bachayuo</v>
      </c>
      <c r="G13" t="str">
        <f>'Master Database'!H13</f>
        <v>Food: Chicken shop</v>
      </c>
      <c r="H13">
        <v>35000</v>
      </c>
    </row>
    <row r="14">
      <c r="A14">
        <v>13</v>
      </c>
      <c r="B14" t="str">
        <f>'Master Database'!B14</f>
        <v xml:space="preserve">Amina </v>
      </c>
      <c r="C14" t="str">
        <f>'Master Database'!C14</f>
        <v>Sabir Ali</v>
      </c>
      <c r="D14">
        <f>'Master Database'!D14</f>
        <v>4410176001664</v>
      </c>
      <c r="E14" t="str">
        <f>'Master Database'!F14</f>
        <v>Kot Mir Jan Muhmmad</v>
      </c>
      <c r="F14" t="str">
        <f>'Master Database'!G14</f>
        <v>Roshanabad</v>
      </c>
      <c r="G14" t="str">
        <f>'Master Database'!H14</f>
        <v>Stitching/Garments: Dress making and sale ( Ladies and Kids)</v>
      </c>
      <c r="H14">
        <v>35000</v>
      </c>
    </row>
    <row r="15">
      <c r="A15">
        <v>14</v>
      </c>
      <c r="B15" t="str">
        <f>'Master Database'!B15</f>
        <v>Aneeta</v>
      </c>
      <c r="C15" t="str">
        <f>'Master Database'!C15</f>
        <v>Ghulam Qadir</v>
      </c>
      <c r="D15">
        <f>'Master Database'!D15</f>
        <v>4410805907104</v>
      </c>
      <c r="E15" t="str">
        <f>'Master Database'!F15</f>
        <v>Khosa Paro</v>
      </c>
      <c r="F15" t="str">
        <f>'Master Database'!G15</f>
        <v>Mir Allah Bachayuo</v>
      </c>
      <c r="G15" t="str">
        <f>'Master Database'!H15</f>
        <v>Garments and Hand Embroidery</v>
      </c>
      <c r="H15">
        <v>35000</v>
      </c>
    </row>
    <row r="16">
      <c r="A16">
        <v>15</v>
      </c>
      <c r="B16" t="str">
        <f>'Master Database'!B16</f>
        <v xml:space="preserve">Anila Gul </v>
      </c>
      <c r="C16" t="str">
        <f>'Master Database'!C16</f>
        <v xml:space="preserve">Darya Khan </v>
      </c>
      <c r="D16">
        <f>'Master Database'!D16</f>
        <v>4310805985224</v>
      </c>
      <c r="E16" t="str">
        <f>'Master Database'!F16</f>
        <v>Sagheer Colony</v>
      </c>
      <c r="F16" t="str">
        <f>'Master Database'!G16</f>
        <v>Jhuddo</v>
      </c>
      <c r="G16" t="str">
        <f>'Master Database'!H16</f>
        <v xml:space="preserve">Beauty Parlor </v>
      </c>
      <c r="H16">
        <v>35000</v>
      </c>
    </row>
    <row r="17">
      <c r="A17">
        <v>16</v>
      </c>
      <c r="B17" t="str">
        <f>'Master Database'!B17</f>
        <v>Arshad</v>
      </c>
      <c r="C17" t="str">
        <f>'Master Database'!C17</f>
        <v>Niaz Muhammad</v>
      </c>
      <c r="D17">
        <f>'Master Database'!D17</f>
        <v>4410108773357</v>
      </c>
      <c r="E17" t="str">
        <f>'Master Database'!F17</f>
        <v>Ghoram Bhatti</v>
      </c>
      <c r="F17" t="str">
        <f>'Master Database'!G17</f>
        <v>Khuda Bux2</v>
      </c>
      <c r="G17" t="str">
        <f>'Master Database'!H17</f>
        <v>Transport: Rickshaw Riding</v>
      </c>
      <c r="H17">
        <v>35000</v>
      </c>
    </row>
    <row r="18">
      <c r="A18">
        <v>17</v>
      </c>
      <c r="B18" t="str">
        <f>'Master Database'!B18</f>
        <v>Ashok</v>
      </c>
      <c r="C18" t="str">
        <f>'Master Database'!C18</f>
        <v>premu</v>
      </c>
      <c r="D18">
        <f>'Master Database'!D18</f>
        <v>4410804423273</v>
      </c>
      <c r="E18" t="str">
        <f>'Master Database'!F18</f>
        <v>Qurban Rind</v>
      </c>
      <c r="F18" t="str">
        <f>'Master Database'!G18</f>
        <v>Roshanabad</v>
      </c>
      <c r="G18" t="str">
        <f>'Master Database'!H18</f>
        <v>Garments: Tailor and material</v>
      </c>
      <c r="H18">
        <v>35000</v>
      </c>
    </row>
    <row r="19">
      <c r="A19">
        <v>18</v>
      </c>
      <c r="B19" t="str">
        <f>'Master Database'!B19</f>
        <v>Ashok Kumar</v>
      </c>
      <c r="C19" t="str">
        <f>'Master Database'!C19</f>
        <v>Ladho</v>
      </c>
      <c r="D19">
        <f>'Master Database'!D19</f>
        <v>4410160428719</v>
      </c>
      <c r="E19" t="str">
        <f>'Master Database'!F19</f>
        <v>Harijan Coloney</v>
      </c>
      <c r="F19" t="str">
        <f>'Master Database'!G19</f>
        <v>Mir Allah Bachayo</v>
      </c>
      <c r="G19" t="str">
        <f>'Master Database'!H19</f>
        <v>Garments: Tailoring Material Sell for a Tailoring shop</v>
      </c>
      <c r="H19">
        <v>35000</v>
      </c>
    </row>
    <row r="20">
      <c r="A20">
        <v>19</v>
      </c>
      <c r="B20" t="str">
        <f>'Master Database'!B20</f>
        <v xml:space="preserve">Azeem </v>
      </c>
      <c r="C20" t="str">
        <f>'Master Database'!C20</f>
        <v xml:space="preserve">Tharo </v>
      </c>
      <c r="D20">
        <f>'Master Database'!D20</f>
        <v>4410155554243</v>
      </c>
      <c r="E20" t="str">
        <f>'Master Database'!F20</f>
        <v xml:space="preserve">Tando kolachi </v>
      </c>
      <c r="F20" t="str">
        <f>'Master Database'!G20</f>
        <v xml:space="preserve">Ahori </v>
      </c>
      <c r="G20" t="str">
        <f>'Master Database'!H20</f>
        <v xml:space="preserve">Beverages: Cold Drink </v>
      </c>
      <c r="H20">
        <v>35000</v>
      </c>
    </row>
    <row r="21">
      <c r="A21">
        <v>20</v>
      </c>
      <c r="B21" t="str">
        <f>'Master Database'!B21</f>
        <v>Azeema</v>
      </c>
      <c r="C21" t="str">
        <f>'Master Database'!C21</f>
        <v>Nabi Bux</v>
      </c>
      <c r="D21">
        <f>'Master Database'!D21</f>
        <v>4410805746494</v>
      </c>
      <c r="E21" t="str">
        <f>'Master Database'!F21</f>
        <v>Khuda Bux Lashari</v>
      </c>
      <c r="F21" t="str">
        <f>'Master Database'!G21</f>
        <v xml:space="preserve">Bakhur </v>
      </c>
      <c r="G21" t="str">
        <f>'Master Database'!H21</f>
        <v xml:space="preserve">Sewing machine and sewing material purchase </v>
      </c>
      <c r="H21">
        <v>35000</v>
      </c>
    </row>
    <row r="22">
      <c r="A22">
        <v>21</v>
      </c>
      <c r="B22" t="str">
        <f>'Master Database'!B22</f>
        <v>Azeeman</v>
      </c>
      <c r="C22" t="str">
        <f>'Master Database'!C22</f>
        <v>Abdul Rehman</v>
      </c>
      <c r="D22">
        <f>'Master Database'!D22</f>
        <v>4410198756798</v>
      </c>
      <c r="E22" t="str">
        <f>'Master Database'!F22</f>
        <v>khosa Paro</v>
      </c>
      <c r="F22" t="str">
        <f>'Master Database'!G22</f>
        <v>Mir Allah Bachayo</v>
      </c>
      <c r="G22" t="str">
        <f>'Master Database'!H22</f>
        <v>Handicraft: Applique Work</v>
      </c>
      <c r="H22">
        <v>35000</v>
      </c>
    </row>
    <row r="23">
      <c r="A23">
        <v>22</v>
      </c>
      <c r="B23" t="str">
        <f>'Master Database'!B23</f>
        <v xml:space="preserve">Bachlan </v>
      </c>
      <c r="C23" t="str">
        <f>'Master Database'!C23</f>
        <v>Javed</v>
      </c>
      <c r="D23">
        <f>'Master Database'!D23</f>
        <v>4410163856558</v>
      </c>
      <c r="E23" t="str">
        <f>'Master Database'!F23</f>
        <v>Moula Bux Rind</v>
      </c>
      <c r="F23" t="str">
        <f>'Master Database'!G23</f>
        <v>Roshanabad</v>
      </c>
      <c r="G23" t="str">
        <f>'Master Database'!H23</f>
        <v>Handicraft: Rillie Work</v>
      </c>
      <c r="H23">
        <v>35000</v>
      </c>
    </row>
    <row r="24">
      <c r="A24">
        <v>23</v>
      </c>
      <c r="B24" t="str">
        <f>'Master Database'!B24</f>
        <v>Bakh</v>
      </c>
      <c r="C24" t="str">
        <f>'Master Database'!C24</f>
        <v>Ikhtiar Ali</v>
      </c>
      <c r="D24">
        <f>'Master Database'!D24</f>
        <v>4410806078886</v>
      </c>
      <c r="E24" t="str">
        <f>'Master Database'!F24</f>
        <v>Noor m laghari</v>
      </c>
      <c r="F24" t="str">
        <f>'Master Database'!G24</f>
        <v>Mir Allah Bachayo</v>
      </c>
      <c r="G24" t="str">
        <f>'Master Database'!H24</f>
        <v>Cosmetics/Beauty: Parlor and Beauti essentials</v>
      </c>
      <c r="H24">
        <v>35000</v>
      </c>
    </row>
    <row r="25">
      <c r="A25">
        <v>24</v>
      </c>
      <c r="B25" t="str">
        <f>'Master Database'!B25</f>
        <v>Basheeran</v>
      </c>
      <c r="C25" t="str">
        <f>'Master Database'!C25</f>
        <v>Anwar Ali</v>
      </c>
      <c r="D25">
        <f>'Master Database'!D25</f>
        <v>4410109674668</v>
      </c>
      <c r="E25" t="str">
        <f>'Master Database'!F25</f>
        <v>Mir Allahbachayo</v>
      </c>
      <c r="F25" t="str">
        <f>'Master Database'!G25</f>
        <v>Mir Allah Bachayo</v>
      </c>
      <c r="G25" t="str">
        <f>'Master Database'!H25</f>
        <v>Ladies and gents garments</v>
      </c>
      <c r="H25">
        <v>35000</v>
      </c>
    </row>
    <row r="26">
      <c r="A26">
        <v>25</v>
      </c>
      <c r="B26" t="str">
        <f>'Master Database'!B26</f>
        <v xml:space="preserve">Begum </v>
      </c>
      <c r="C26" t="str">
        <f>'Master Database'!C26</f>
        <v>Ameer Bux</v>
      </c>
      <c r="D26">
        <f>'Master Database'!D26</f>
        <v>4410159734704</v>
      </c>
      <c r="E26" t="str">
        <f>'Master Database'!F26</f>
        <v>Village Kamal Khan Pitafi</v>
      </c>
      <c r="F26" t="str">
        <f>'Master Database'!G26</f>
        <v>Mir Allah Bachayo</v>
      </c>
      <c r="G26" t="str">
        <f>'Master Database'!H26</f>
        <v>Handicraft: Hair Catcher and Nara making</v>
      </c>
      <c r="H26">
        <v>35000</v>
      </c>
    </row>
    <row r="27">
      <c r="A27">
        <v>26</v>
      </c>
      <c r="B27" t="str">
        <f>'Master Database'!B27</f>
        <v>Bhagi</v>
      </c>
      <c r="C27" t="str">
        <f>'Master Database'!C27</f>
        <v>Manzoor Ali</v>
      </c>
      <c r="D27">
        <f>'Master Database'!D27</f>
        <v>4410192050150</v>
      </c>
      <c r="E27" t="str">
        <f>'Master Database'!F27</f>
        <v>Ghanwar Khan Pitafi</v>
      </c>
      <c r="F27" t="str">
        <f>'Master Database'!G27</f>
        <v>Mir Allah Bachayo</v>
      </c>
      <c r="G27" t="str">
        <f>'Master Database'!H27</f>
        <v>Cosmetics</v>
      </c>
      <c r="H27">
        <v>35000</v>
      </c>
    </row>
    <row r="28">
      <c r="A28">
        <v>27</v>
      </c>
      <c r="B28" t="str">
        <f>'Master Database'!B28</f>
        <v>Bhomo</v>
      </c>
      <c r="C28" t="str">
        <f>'Master Database'!C28</f>
        <v>Ramsingh</v>
      </c>
      <c r="D28">
        <f>'Master Database'!D28</f>
        <v>4410803588337</v>
      </c>
      <c r="E28" t="str">
        <f>'Master Database'!F28</f>
        <v>Ghoram Bhatti</v>
      </c>
      <c r="F28" t="str">
        <f>'Master Database'!G28</f>
        <v>Khuda Bux2</v>
      </c>
      <c r="G28" t="str">
        <f>'Master Database'!H28</f>
        <v>Transport: Rickshaw Riding</v>
      </c>
      <c r="H28">
        <v>35000</v>
      </c>
    </row>
    <row r="29">
      <c r="A29">
        <v>28</v>
      </c>
      <c r="B29" t="str">
        <f>'Master Database'!B29</f>
        <v xml:space="preserve">Chetan </v>
      </c>
      <c r="C29" t="str">
        <f>'Master Database'!C29</f>
        <v>Narain</v>
      </c>
      <c r="D29">
        <f>'Master Database'!D29</f>
        <v>4410167312619</v>
      </c>
      <c r="E29" t="str">
        <f>'Master Database'!F29</f>
        <v xml:space="preserve"> Riaz Arain</v>
      </c>
      <c r="F29" t="str">
        <f>'Master Database'!G29</f>
        <v>Mir Allah Bachayo</v>
      </c>
      <c r="G29" t="str">
        <f>'Master Database'!H29</f>
        <v>Food: Fruit Cart</v>
      </c>
      <c r="H29">
        <v>35000</v>
      </c>
    </row>
    <row r="30">
      <c r="A30">
        <v>29</v>
      </c>
      <c r="B30" t="str">
        <f>'Master Database'!B30</f>
        <v xml:space="preserve">Dahi </v>
      </c>
      <c r="C30" t="str">
        <f>'Master Database'!C30</f>
        <v xml:space="preserve">Hameer </v>
      </c>
      <c r="D30">
        <f>'Master Database'!D30</f>
        <v>4410805788382</v>
      </c>
      <c r="E30" t="str">
        <f>'Master Database'!F30</f>
        <v xml:space="preserve">Juman Kapri </v>
      </c>
      <c r="F30" t="str">
        <f>'Master Database'!G30</f>
        <v>Khuda Bux2</v>
      </c>
      <c r="G30" t="str">
        <f>'Master Database'!H30</f>
        <v>Feed for Buffaloes (khar,Chuno,turi,) enhance milking</v>
      </c>
      <c r="H30">
        <v>35000</v>
      </c>
    </row>
    <row r="31">
      <c r="A31">
        <v>30</v>
      </c>
      <c r="B31" t="str">
        <f>'Master Database'!B31</f>
        <v>Darya Khatoon</v>
      </c>
      <c r="C31" t="str">
        <f>'Master Database'!C31</f>
        <v>Mehrab</v>
      </c>
      <c r="D31">
        <f>'Master Database'!D31</f>
        <v>4110476529266</v>
      </c>
      <c r="E31" t="str">
        <f>'Master Database'!F31</f>
        <v>Ghoram Bhatti</v>
      </c>
      <c r="F31" t="str">
        <f>'Master Database'!G31</f>
        <v>Khuda Bux2</v>
      </c>
      <c r="G31" t="str">
        <f>'Master Database'!H31</f>
        <v>Surf Soap Shop</v>
      </c>
      <c r="H31">
        <v>35000</v>
      </c>
    </row>
    <row r="32">
      <c r="A32">
        <v>31</v>
      </c>
      <c r="B32" t="str">
        <f>'Master Database'!B32</f>
        <v xml:space="preserve">Dhani Bux </v>
      </c>
      <c r="C32" t="str">
        <f>'Master Database'!C32</f>
        <v xml:space="preserve">Khuda Bux </v>
      </c>
      <c r="D32">
        <f>'Master Database'!D32</f>
        <v>4410803474239</v>
      </c>
      <c r="E32" t="str">
        <f>'Master Database'!F32</f>
        <v>Shahjan Shah</v>
      </c>
      <c r="F32" t="str">
        <f>'Master Database'!G32</f>
        <v xml:space="preserve">Bakhur </v>
      </c>
      <c r="G32" t="str">
        <f>'Master Database'!H32</f>
        <v>Vegetable, Fruit and food items sale on bike</v>
      </c>
      <c r="H32">
        <v>35000</v>
      </c>
    </row>
    <row r="33">
      <c r="A33">
        <v>32</v>
      </c>
      <c r="B33" t="str">
        <f>'Master Database'!B33</f>
        <v>Dilber Ali</v>
      </c>
      <c r="C33" t="str">
        <f>'Master Database'!C33</f>
        <v>Dost Ali</v>
      </c>
      <c r="D33">
        <f>'Master Database'!D33</f>
        <v>4410804084525</v>
      </c>
      <c r="E33" t="str">
        <f>'Master Database'!F33</f>
        <v xml:space="preserve">Juman Kapri </v>
      </c>
      <c r="F33" t="str">
        <f>'Master Database'!G33</f>
        <v>Khuda Bux2</v>
      </c>
      <c r="G33" t="str">
        <f>'Master Database'!H33</f>
        <v>Motor/Vehicles: Puncture and Spare Parts</v>
      </c>
      <c r="H33">
        <v>35000</v>
      </c>
    </row>
    <row r="34">
      <c r="A34">
        <v>33</v>
      </c>
      <c r="B34" t="str">
        <f>'Master Database'!B34</f>
        <v>Dilshad Ali</v>
      </c>
      <c r="C34" t="str">
        <f>'Master Database'!C34</f>
        <v xml:space="preserve">Yaar Muhammad </v>
      </c>
      <c r="D34">
        <f>'Master Database'!D34</f>
        <v>4410803907809</v>
      </c>
      <c r="E34" t="str">
        <f>'Master Database'!F34</f>
        <v>Rebari Badho</v>
      </c>
      <c r="F34" t="str">
        <f>'Master Database'!G34</f>
        <v>Mir Allah Bachayo</v>
      </c>
      <c r="G34" t="str">
        <f>'Master Database'!H34</f>
        <v>Hotel material</v>
      </c>
      <c r="H34">
        <v>35000</v>
      </c>
    </row>
    <row r="35">
      <c r="A35">
        <v>34</v>
      </c>
      <c r="B35" t="str">
        <f>'Master Database'!B35</f>
        <v xml:space="preserve">Faiz Muhmmad </v>
      </c>
      <c r="C35" t="str">
        <f>'Master Database'!C35</f>
        <v xml:space="preserve">Lal Khan </v>
      </c>
      <c r="D35">
        <f>'Master Database'!D35</f>
        <v>4410137427279</v>
      </c>
      <c r="E35" t="str">
        <f>'Master Database'!F35</f>
        <v>Allah Bachayo Kapri</v>
      </c>
      <c r="F35" t="str">
        <f>'Master Database'!G35</f>
        <v>Mir Allah Bachayo</v>
      </c>
      <c r="G35" t="str">
        <f>'Master Database'!H35</f>
        <v>Fruit sale on Rikshaw</v>
      </c>
      <c r="H35">
        <v>35000</v>
      </c>
    </row>
    <row r="36">
      <c r="A36">
        <v>35</v>
      </c>
      <c r="B36" t="str">
        <f>'Master Database'!B36</f>
        <v>Fareeda</v>
      </c>
      <c r="C36" t="str">
        <f>'Master Database'!C36</f>
        <v>Inayat Ali</v>
      </c>
      <c r="D36">
        <f>'Master Database'!D36</f>
        <v>4410805805224</v>
      </c>
      <c r="E36" t="str">
        <f>'Master Database'!F36</f>
        <v xml:space="preserve">Juman Kapri </v>
      </c>
      <c r="F36" t="str">
        <f>'Master Database'!G36</f>
        <v>Khuda Bux2</v>
      </c>
      <c r="G36" t="str">
        <f>'Master Database'!H36</f>
        <v>Tailoring machine and material</v>
      </c>
      <c r="H36">
        <v>35000</v>
      </c>
    </row>
    <row r="37">
      <c r="A37">
        <v>36</v>
      </c>
      <c r="B37" t="str">
        <f>'Master Database'!B37</f>
        <v>Farzana</v>
      </c>
      <c r="C37" t="str">
        <f>'Master Database'!C37</f>
        <v>Muhmmad Tasleem</v>
      </c>
      <c r="D37">
        <f>'Master Database'!D37</f>
        <v>4410388798542</v>
      </c>
      <c r="E37" t="str">
        <f>'Master Database'!F37</f>
        <v>Sagheer Colony</v>
      </c>
      <c r="F37" t="str">
        <f>'Master Database'!G37</f>
        <v>jhuddo</v>
      </c>
      <c r="G37" t="str">
        <f>'Master Database'!H37</f>
        <v>Papar making and tuck shop</v>
      </c>
      <c r="H37">
        <v>35000</v>
      </c>
    </row>
    <row r="38">
      <c r="A38">
        <v>37</v>
      </c>
      <c r="B38" t="str">
        <f>'Master Database'!B38</f>
        <v>Fiza Gul</v>
      </c>
      <c r="C38" t="str">
        <f>'Master Database'!C38</f>
        <v>Bilawal</v>
      </c>
      <c r="D38">
        <f>'Master Database'!D38</f>
        <v>4410806172880</v>
      </c>
      <c r="E38" t="str">
        <f>'Master Database'!F38</f>
        <v>Village Kamal Khan Pitafi</v>
      </c>
      <c r="F38" t="str">
        <f>'Master Database'!G38</f>
        <v>Mir Allah Bachayo</v>
      </c>
      <c r="G38" t="str">
        <f>'Master Database'!H38</f>
        <v>Poultry</v>
      </c>
      <c r="H38">
        <v>35000</v>
      </c>
    </row>
    <row r="39">
      <c r="A39">
        <v>38</v>
      </c>
      <c r="B39" t="str">
        <f>'Master Database'!B39</f>
        <v xml:space="preserve">Fozia </v>
      </c>
      <c r="C39" t="str">
        <f>'Master Database'!C39</f>
        <v>Mihmmad Sulaiman</v>
      </c>
      <c r="D39">
        <f>'Master Database'!D39</f>
        <v>4410155177916</v>
      </c>
      <c r="E39" t="str">
        <f>'Master Database'!F39</f>
        <v>Saein Dad Aliani</v>
      </c>
      <c r="F39" t="str">
        <f>'Master Database'!G39</f>
        <v>Roshanabad</v>
      </c>
      <c r="G39" t="str">
        <f>'Master Database'!H39</f>
        <v>Handicraft: Rillie Work</v>
      </c>
      <c r="H39">
        <v>35000</v>
      </c>
    </row>
    <row r="40">
      <c r="A40">
        <v>39</v>
      </c>
      <c r="B40" t="str">
        <f>'Master Database'!B40</f>
        <v xml:space="preserve">Geeta </v>
      </c>
      <c r="C40" t="str">
        <f>'Master Database'!C40</f>
        <v>Kirshan</v>
      </c>
      <c r="D40">
        <f>'Master Database'!D40</f>
        <v>4140604813660</v>
      </c>
      <c r="E40" t="str">
        <f>'Master Database'!F40</f>
        <v>Shahjan Shah</v>
      </c>
      <c r="F40" t="str">
        <f>'Master Database'!G40</f>
        <v>Roshanabad</v>
      </c>
      <c r="G40" t="str">
        <f>'Master Database'!H40</f>
        <v>Crokery and Lady garments sale</v>
      </c>
      <c r="H40">
        <v>35000</v>
      </c>
    </row>
    <row r="41">
      <c r="A41">
        <v>40</v>
      </c>
      <c r="B41" t="str">
        <f>'Master Database'!B41</f>
        <v>Ghaman</v>
      </c>
      <c r="C41" t="str">
        <f>'Master Database'!C41</f>
        <v>khamiso</v>
      </c>
      <c r="D41">
        <f>'Master Database'!D41</f>
        <v>4410803692337</v>
      </c>
      <c r="E41" t="str">
        <f>'Master Database'!F41</f>
        <v>Ghulam Muhammad Lashari</v>
      </c>
      <c r="F41" t="str">
        <f>'Master Database'!G41</f>
        <v>Bakhur</v>
      </c>
      <c r="G41" t="str">
        <f>'Master Database'!H41</f>
        <v>Mobile Phone Shop ( Accessories and Repair and Maintenance)</v>
      </c>
      <c r="H41">
        <v>35000</v>
      </c>
    </row>
    <row r="42">
      <c r="A42">
        <v>41</v>
      </c>
      <c r="B42" t="str">
        <f>'Master Database'!B42</f>
        <v>Ghulam Hussain</v>
      </c>
      <c r="C42" t="str">
        <f>'Master Database'!C42</f>
        <v>Ramzan</v>
      </c>
      <c r="D42">
        <f>'Master Database'!D42</f>
        <v>4410127018829</v>
      </c>
      <c r="E42" t="str">
        <f>'Master Database'!F42</f>
        <v>Muhmmad Ali Buxi ghoth</v>
      </c>
      <c r="F42" t="str">
        <f>'Master Database'!G42</f>
        <v>Khuda Bux2</v>
      </c>
      <c r="G42" t="str">
        <f>'Master Database'!H42</f>
        <v>Mobile Cart business for Sales of Pots</v>
      </c>
      <c r="H42">
        <v>35000</v>
      </c>
    </row>
    <row r="43">
      <c r="A43">
        <v>42</v>
      </c>
      <c r="B43" t="str">
        <f>'Master Database'!B43</f>
        <v>Girdari</v>
      </c>
      <c r="C43" t="str">
        <f>'Master Database'!C43</f>
        <v>Jado</v>
      </c>
      <c r="D43">
        <f>'Master Database'!D43</f>
        <v>4410101942639</v>
      </c>
      <c r="E43" t="str">
        <f>'Master Database'!F43</f>
        <v>Roshanabad</v>
      </c>
      <c r="F43" t="str">
        <f>'Master Database'!G43</f>
        <v>Roshanabad</v>
      </c>
      <c r="G43" t="str">
        <f>'Master Database'!H43</f>
        <v>Selling Material of tailoring</v>
      </c>
      <c r="H43">
        <v>35000</v>
      </c>
    </row>
    <row r="44">
      <c r="A44">
        <v>43</v>
      </c>
      <c r="B44" t="str">
        <f>'Master Database'!B44</f>
        <v>Govind Kumar</v>
      </c>
      <c r="C44" t="str">
        <f>'Master Database'!C44</f>
        <v>Chana Ram</v>
      </c>
      <c r="D44">
        <f>'Master Database'!D44</f>
        <v>4410124202575</v>
      </c>
      <c r="E44" t="str">
        <f>'Master Database'!F44</f>
        <v>Kheeraj Kolhi</v>
      </c>
      <c r="F44" t="str">
        <f>'Master Database'!G44</f>
        <v>Khuda Bux2</v>
      </c>
      <c r="G44" t="str">
        <f>'Master Database'!H44</f>
        <v>Fruit cart</v>
      </c>
      <c r="H44">
        <v>35000</v>
      </c>
    </row>
    <row r="45">
      <c r="A45">
        <v>44</v>
      </c>
      <c r="B45" t="str">
        <f>'Master Database'!B45</f>
        <v>Gudi</v>
      </c>
      <c r="C45" t="str">
        <f>'Master Database'!C45</f>
        <v>jeovan</v>
      </c>
      <c r="D45">
        <f>'Master Database'!D45</f>
        <v>4430373005794</v>
      </c>
      <c r="E45" t="str">
        <f>'Master Database'!F45</f>
        <v>Shahjan Shah</v>
      </c>
      <c r="F45" t="str">
        <f>'Master Database'!G45</f>
        <v>Roshanabad</v>
      </c>
      <c r="G45" t="str">
        <f>'Master Database'!H45</f>
        <v>Crokery and Lady garments sale</v>
      </c>
      <c r="H45">
        <v>35000</v>
      </c>
    </row>
    <row r="46">
      <c r="A46">
        <v>45</v>
      </c>
      <c r="B46" t="str">
        <f>'Master Database'!B46</f>
        <v xml:space="preserve">Gul Khatoon </v>
      </c>
      <c r="C46" t="str">
        <f>'Master Database'!C46</f>
        <v>Rasool Bux</v>
      </c>
      <c r="D46">
        <f>'Master Database'!D46</f>
        <v>4410113728388</v>
      </c>
      <c r="E46" t="str">
        <f>'Master Database'!F46</f>
        <v>Allah Bachayo Kapri</v>
      </c>
      <c r="F46" t="str">
        <f>'Master Database'!G46</f>
        <v>Mir Allah Bachayo</v>
      </c>
      <c r="G46" t="str">
        <f>'Master Database'!H46</f>
        <v xml:space="preserve">ladies  Garments </v>
      </c>
      <c r="H46">
        <v>35000</v>
      </c>
    </row>
    <row r="47">
      <c r="A47">
        <v>46</v>
      </c>
      <c r="B47" t="str">
        <f>'Master Database'!B47</f>
        <v>Gul Zaman</v>
      </c>
      <c r="C47" t="str">
        <f>'Master Database'!C47</f>
        <v>Akber khan</v>
      </c>
      <c r="D47">
        <f>'Master Database'!D47</f>
        <v>4410803623987</v>
      </c>
      <c r="E47" t="str">
        <f>'Master Database'!F47</f>
        <v>Jhuddo City</v>
      </c>
      <c r="F47" t="str">
        <f>'Master Database'!G47</f>
        <v>Jhuddo</v>
      </c>
      <c r="G47" t="str">
        <f>'Master Database'!H47</f>
        <v>Garments: Stitching  Clothes</v>
      </c>
      <c r="H47">
        <v>35000</v>
      </c>
    </row>
    <row r="48">
      <c r="A48">
        <v>47</v>
      </c>
      <c r="B48" t="str">
        <f>'Master Database'!B48</f>
        <v>Gulshan</v>
      </c>
      <c r="C48" t="str">
        <f>'Master Database'!C48</f>
        <v>Wahid Ali</v>
      </c>
      <c r="D48">
        <f>'Master Database'!D48</f>
        <v>4410805749048</v>
      </c>
      <c r="E48" t="str">
        <f>'Master Database'!F48</f>
        <v>Moula Bux Rind</v>
      </c>
      <c r="F48" t="str">
        <f>'Master Database'!G48</f>
        <v>Roshanabad</v>
      </c>
      <c r="G48" t="str">
        <f>'Master Database'!H48</f>
        <v>Ladies Garments</v>
      </c>
      <c r="H48">
        <v>35000</v>
      </c>
    </row>
    <row r="49">
      <c r="A49">
        <v>48</v>
      </c>
      <c r="B49" t="str">
        <f>'Master Database'!B49</f>
        <v>Hakeema</v>
      </c>
      <c r="C49" t="str">
        <f>'Master Database'!C49</f>
        <v>Mubark</v>
      </c>
      <c r="D49">
        <f>'Master Database'!D49</f>
        <v>4410124101914</v>
      </c>
      <c r="E49" t="str">
        <f>'Master Database'!F49</f>
        <v xml:space="preserve">Ch Muhmmad Ali Buxi </v>
      </c>
      <c r="F49" t="str">
        <f>'Master Database'!G49</f>
        <v>Khuda Bux2</v>
      </c>
      <c r="G49" t="str">
        <f>'Master Database'!H49</f>
        <v>FMCG: Grocery shop</v>
      </c>
      <c r="H49">
        <v>35000</v>
      </c>
    </row>
    <row r="50">
      <c r="A50">
        <v>49</v>
      </c>
      <c r="B50" t="str">
        <f>'Master Database'!B50</f>
        <v>Hakimzadi</v>
      </c>
      <c r="C50" t="str">
        <f>'Master Database'!C50</f>
        <v>Bilawal</v>
      </c>
      <c r="D50">
        <f>'Master Database'!D50</f>
        <v>4410805659922</v>
      </c>
      <c r="E50" t="str">
        <f>'Master Database'!F50</f>
        <v>Noor m laghari</v>
      </c>
      <c r="F50" t="str">
        <f>'Master Database'!G50</f>
        <v>Mir Allah Bachayo</v>
      </c>
      <c r="G50" t="str">
        <f>'Master Database'!H50</f>
        <v>Handicraft: Rillie Work</v>
      </c>
      <c r="H50">
        <v>35000</v>
      </c>
    </row>
    <row r="51">
      <c r="A51">
        <v>50</v>
      </c>
      <c r="B51" t="str">
        <f>'Master Database'!B51</f>
        <v>Haleema</v>
      </c>
      <c r="C51" t="str">
        <f>'Master Database'!C51</f>
        <v>Wali Bux</v>
      </c>
      <c r="D51">
        <f>'Master Database'!D51</f>
        <v>4410112312070</v>
      </c>
      <c r="E51" t="str">
        <f>'Master Database'!F51</f>
        <v>Mir Mustafa</v>
      </c>
      <c r="F51" t="str">
        <f>'Master Database'!G51</f>
        <v>Roshanabad</v>
      </c>
      <c r="G51" t="str">
        <f>'Master Database'!H51</f>
        <v>Garments Sale</v>
      </c>
      <c r="H51">
        <v>35000</v>
      </c>
    </row>
    <row r="52">
      <c r="A52">
        <v>51</v>
      </c>
      <c r="B52" t="str">
        <f>'Master Database'!B52</f>
        <v>Hameed</v>
      </c>
      <c r="C52" t="str">
        <f>'Master Database'!C52</f>
        <v>Achar Pitafi</v>
      </c>
      <c r="D52">
        <f>'Master Database'!D52</f>
        <v>4410160196279</v>
      </c>
      <c r="E52" t="str">
        <f>'Master Database'!F52</f>
        <v>Kewro Pitafi</v>
      </c>
      <c r="F52" t="str">
        <f>'Master Database'!G52</f>
        <v>Roshanabad</v>
      </c>
      <c r="G52" t="str">
        <f>'Master Database'!H52</f>
        <v>Second hand/Lunda Cloths shop</v>
      </c>
      <c r="H52">
        <v>35000</v>
      </c>
    </row>
    <row r="53">
      <c r="A53">
        <v>52</v>
      </c>
      <c r="B53" t="str">
        <f>'Master Database'!B53</f>
        <v>Hameeda</v>
      </c>
      <c r="C53" t="str">
        <f>'Master Database'!C53</f>
        <v>tarique Ali</v>
      </c>
      <c r="D53">
        <f>'Master Database'!D53</f>
        <v>4410119833582</v>
      </c>
      <c r="E53" t="str">
        <f>'Master Database'!F53</f>
        <v>Village: Niaz Kapri</v>
      </c>
      <c r="F53" t="str">
        <f>'Master Database'!G53</f>
        <v>Mir Allah Bachayo</v>
      </c>
      <c r="G53" t="str">
        <f>'Master Database'!H53</f>
        <v>Stationary Shop</v>
      </c>
      <c r="H53">
        <v>35000</v>
      </c>
    </row>
    <row r="54">
      <c r="A54">
        <v>53</v>
      </c>
      <c r="B54" t="str">
        <f>'Master Database'!B54</f>
        <v xml:space="preserve">Harchand </v>
      </c>
      <c r="C54" t="str">
        <f>'Master Database'!C54</f>
        <v>Shaghan</v>
      </c>
      <c r="D54">
        <f>'Master Database'!D54</f>
        <v>4410195105543</v>
      </c>
      <c r="E54" t="str">
        <f>'Master Database'!F54</f>
        <v xml:space="preserve"> Riaz Arain</v>
      </c>
      <c r="F54" t="str">
        <f>'Master Database'!G54</f>
        <v>Mir Allah Bachayo</v>
      </c>
      <c r="G54" t="str">
        <f>'Master Database'!H54</f>
        <v>Fruit cart</v>
      </c>
      <c r="H54">
        <v>35000</v>
      </c>
    </row>
    <row r="55">
      <c r="A55">
        <v>54</v>
      </c>
      <c r="B55" t="str">
        <f>'Master Database'!B55</f>
        <v>Hareesh Kumar</v>
      </c>
      <c r="C55" t="str">
        <f>'Master Database'!C55</f>
        <v>Dharmshi</v>
      </c>
      <c r="D55">
        <f>'Master Database'!D55</f>
        <v>4410803836519</v>
      </c>
      <c r="E55" t="str">
        <f>'Master Database'!F55</f>
        <v>Ahori</v>
      </c>
      <c r="F55" t="str">
        <f>'Master Database'!G55</f>
        <v xml:space="preserve">Ahori </v>
      </c>
      <c r="G55" t="str">
        <f>'Master Database'!H55</f>
        <v>Motor/Vehicle: Bike Spare Parts</v>
      </c>
      <c r="H55">
        <v>35000</v>
      </c>
    </row>
    <row r="56">
      <c r="A56">
        <v>55</v>
      </c>
      <c r="B56" t="str">
        <f>'Master Database'!B56</f>
        <v>Hari</v>
      </c>
      <c r="C56" t="str">
        <f>'Master Database'!C56</f>
        <v xml:space="preserve">Mansingh </v>
      </c>
      <c r="D56">
        <f>'Master Database'!D56</f>
        <v>4410803912229</v>
      </c>
      <c r="E56" t="str">
        <f>'Master Database'!F56</f>
        <v xml:space="preserve">Hashim colony </v>
      </c>
      <c r="F56" t="str">
        <f>'Master Database'!G56</f>
        <v>Mir Allah Bachayo</v>
      </c>
      <c r="G56" t="str">
        <f>'Master Database'!H56</f>
        <v>Fruit cart</v>
      </c>
      <c r="H56">
        <v>35000</v>
      </c>
    </row>
    <row r="57">
      <c r="A57">
        <v>56</v>
      </c>
      <c r="B57" t="str">
        <f>'Master Database'!B57</f>
        <v>Haseena</v>
      </c>
      <c r="C57" t="str">
        <f>'Master Database'!C57</f>
        <v>Gul Hassan</v>
      </c>
      <c r="D57">
        <f>'Master Database'!D57</f>
        <v>4410119110762</v>
      </c>
      <c r="E57" t="str">
        <f>'Master Database'!F57</f>
        <v>jan M khoso</v>
      </c>
      <c r="F57" t="str">
        <f>'Master Database'!G57</f>
        <v>Roshanabad</v>
      </c>
      <c r="G57" t="str">
        <f>'Master Database'!H57</f>
        <v>swing material machine</v>
      </c>
      <c r="H57">
        <v>35000</v>
      </c>
    </row>
    <row r="58">
      <c r="A58">
        <v>57</v>
      </c>
      <c r="B58" t="str">
        <f>'Master Database'!B58</f>
        <v xml:space="preserve">Hassan Ali </v>
      </c>
      <c r="C58" t="str">
        <f>'Master Database'!C58</f>
        <v>Meer Hassan</v>
      </c>
      <c r="D58">
        <f>'Master Database'!D58</f>
        <v>4410197232531</v>
      </c>
      <c r="E58" t="str">
        <f>'Master Database'!F58</f>
        <v xml:space="preserve">Juman Kapri </v>
      </c>
      <c r="F58" t="str">
        <f>'Master Database'!G58</f>
        <v>Khuda Bux2</v>
      </c>
      <c r="G58" t="str">
        <f>'Master Database'!H58</f>
        <v>Milk, diary items and Ice</v>
      </c>
      <c r="H58">
        <v>35000</v>
      </c>
    </row>
    <row r="59">
      <c r="A59">
        <v>58</v>
      </c>
      <c r="B59" t="str">
        <f>'Master Database'!B59</f>
        <v xml:space="preserve">Husna </v>
      </c>
      <c r="C59" t="str">
        <f>'Master Database'!C59</f>
        <v>Muhmmad Qasim</v>
      </c>
      <c r="D59">
        <f>'Master Database'!D59</f>
        <v>4410805757158</v>
      </c>
      <c r="E59" t="str">
        <f>'Master Database'!F59</f>
        <v>Ghanwar Khan Pitafi</v>
      </c>
      <c r="F59" t="str">
        <f>'Master Database'!G59</f>
        <v>Roshanabad</v>
      </c>
      <c r="G59" t="str">
        <f>'Master Database'!H59</f>
        <v>Handi Craft: Hand embroidery</v>
      </c>
      <c r="H59">
        <v>35000</v>
      </c>
    </row>
    <row r="60">
      <c r="A60">
        <v>59</v>
      </c>
      <c r="B60" t="str">
        <f>'Master Database'!B60</f>
        <v>Husna bano</v>
      </c>
      <c r="C60" t="str">
        <f>'Master Database'!C60</f>
        <v>Ali Akber</v>
      </c>
      <c r="D60">
        <f>'Master Database'!D60</f>
        <v>4410806342120</v>
      </c>
      <c r="E60" t="str">
        <f>'Master Database'!F60</f>
        <v xml:space="preserve">Juman Kapri </v>
      </c>
      <c r="F60" t="str">
        <f>'Master Database'!G60</f>
        <v>Khuda Bux2</v>
      </c>
      <c r="G60" t="str">
        <f>'Master Database'!H60</f>
        <v>Garments Shop</v>
      </c>
      <c r="H60">
        <v>35000</v>
      </c>
    </row>
    <row r="61">
      <c r="A61">
        <v>60</v>
      </c>
      <c r="B61" t="str">
        <f>'Master Database'!B61</f>
        <v xml:space="preserve">Imam Ali </v>
      </c>
      <c r="C61" t="str">
        <f>'Master Database'!C61</f>
        <v>Umeed Ali</v>
      </c>
      <c r="D61">
        <f>'Master Database'!D61</f>
        <v>4410199227155</v>
      </c>
      <c r="E61" t="str">
        <f>'Master Database'!F61</f>
        <v>Ghanwar Khan Pitafi</v>
      </c>
      <c r="F61" t="str">
        <f>'Master Database'!G61</f>
        <v>Roshanabad</v>
      </c>
      <c r="G61" t="str">
        <f>'Master Database'!H61</f>
        <v>Plastic Grocery shop</v>
      </c>
      <c r="H61">
        <v>35000</v>
      </c>
    </row>
    <row r="62">
      <c r="A62">
        <v>61</v>
      </c>
      <c r="B62" t="str">
        <f>'Master Database'!B62</f>
        <v>Irfan Ali</v>
      </c>
      <c r="C62" t="str">
        <f>'Master Database'!C62</f>
        <v>Muhmmad Akram</v>
      </c>
      <c r="D62">
        <f>'Master Database'!D62</f>
        <v>4410134141777</v>
      </c>
      <c r="E62" t="str">
        <f>'Master Database'!F62</f>
        <v>Qaimkhani Paro</v>
      </c>
      <c r="F62" t="str">
        <f>'Master Database'!G62</f>
        <v>Jhuddo</v>
      </c>
      <c r="G62" t="str">
        <f>'Master Database'!H62</f>
        <v>Electronic Repair And maintenance shop</v>
      </c>
      <c r="H62">
        <v>35000</v>
      </c>
    </row>
    <row r="63">
      <c r="A63">
        <v>62</v>
      </c>
      <c r="B63" t="str">
        <f>'Master Database'!B63</f>
        <v>Jahan Ara</v>
      </c>
      <c r="C63" t="str">
        <f>'Master Database'!C63</f>
        <v>JalalnUl Din</v>
      </c>
      <c r="D63">
        <f>'Master Database'!D63</f>
        <v>4410183696036</v>
      </c>
      <c r="E63" t="str">
        <f>'Master Database'!F63</f>
        <v>Jalal Ul Din Jarwar</v>
      </c>
      <c r="F63" t="str">
        <f>'Master Database'!G63</f>
        <v>Mir Allah Bachayo</v>
      </c>
      <c r="G63" t="str">
        <f>'Master Database'!H63</f>
        <v>Purchase Garments and stitching material and sale readymade suits</v>
      </c>
      <c r="H63">
        <v>35000</v>
      </c>
    </row>
    <row r="64">
      <c r="A64">
        <v>63</v>
      </c>
      <c r="B64" t="str">
        <f>'Master Database'!B64</f>
        <v>Jamna</v>
      </c>
      <c r="C64" t="str">
        <f>'Master Database'!C64</f>
        <v>Lakho</v>
      </c>
      <c r="D64">
        <f>'Master Database'!D64</f>
        <v>4410181781290</v>
      </c>
      <c r="E64" t="str">
        <f>'Master Database'!F64</f>
        <v>Shahjan Shah</v>
      </c>
      <c r="F64" t="str">
        <f>'Master Database'!G64</f>
        <v>Roshanabad</v>
      </c>
      <c r="G64" t="str">
        <f>'Master Database'!H64</f>
        <v>Crokery and Lady garments sale</v>
      </c>
      <c r="H64">
        <v>35000</v>
      </c>
    </row>
    <row r="65">
      <c r="A65">
        <v>64</v>
      </c>
      <c r="B65" t="str">
        <f>'Master Database'!B65</f>
        <v>Jeewant Kumar</v>
      </c>
      <c r="C65" t="str">
        <f>'Master Database'!C65</f>
        <v>Chana Ram</v>
      </c>
      <c r="D65">
        <f>'Master Database'!D65</f>
        <v>4410141060033</v>
      </c>
      <c r="E65" t="str">
        <f>'Master Database'!F65</f>
        <v>Kheeraj Kolhi</v>
      </c>
      <c r="F65" t="str">
        <f>'Master Database'!G65</f>
        <v>Khuda Bux2</v>
      </c>
      <c r="G65" t="str">
        <f>'Master Database'!H65</f>
        <v>Fruit cart</v>
      </c>
      <c r="H65">
        <v>35000</v>
      </c>
    </row>
    <row r="66">
      <c r="A66">
        <v>65</v>
      </c>
      <c r="B66" t="str">
        <f>'Master Database'!B66</f>
        <v>Kainat</v>
      </c>
      <c r="C66" t="str">
        <f>'Master Database'!C66</f>
        <v>Zahid Ali</v>
      </c>
      <c r="D66">
        <f>'Master Database'!D66</f>
        <v>4410805794444</v>
      </c>
      <c r="E66" t="str">
        <f>'Master Database'!F66</f>
        <v>Village: Niaz Kapri</v>
      </c>
      <c r="F66" t="str">
        <f>'Master Database'!G66</f>
        <v>Mir Allah Bachayo</v>
      </c>
      <c r="G66" t="str">
        <f>'Master Database'!H66</f>
        <v>Garments Shop (Ladies)</v>
      </c>
      <c r="H66">
        <v>35000</v>
      </c>
    </row>
    <row r="67">
      <c r="A67">
        <v>66</v>
      </c>
      <c r="B67" t="str">
        <f>'Master Database'!B67</f>
        <v>Kainat</v>
      </c>
      <c r="C67" t="str">
        <f>'Master Database'!C67</f>
        <v>Zahid Ali</v>
      </c>
      <c r="D67">
        <f>'Master Database'!D67</f>
        <v>4410805948442</v>
      </c>
      <c r="E67" t="str">
        <f>'Master Database'!F67</f>
        <v>jan M khoso</v>
      </c>
      <c r="F67" t="str">
        <f>'Master Database'!G67</f>
        <v>Roshanabad</v>
      </c>
      <c r="G67" t="str">
        <f>'Master Database'!H67</f>
        <v>Tailoring machine and material</v>
      </c>
      <c r="H67">
        <v>35000</v>
      </c>
    </row>
    <row r="68">
      <c r="A68">
        <v>67</v>
      </c>
      <c r="B68" t="str">
        <f>'Master Database'!B68</f>
        <v xml:space="preserve">Kamla </v>
      </c>
      <c r="C68" t="str">
        <f>'Master Database'!C68</f>
        <v>Pirbho</v>
      </c>
      <c r="D68">
        <f>'Master Database'!D68</f>
        <v>4410805669166</v>
      </c>
      <c r="E68" t="str">
        <f>'Master Database'!F68</f>
        <v>Shahjan Shah</v>
      </c>
      <c r="F68" t="str">
        <f>'Master Database'!G68</f>
        <v>Roshanabad</v>
      </c>
      <c r="G68" t="str">
        <f>'Master Database'!H68</f>
        <v>Crokery and Lady garments sale</v>
      </c>
      <c r="H68">
        <v>35000</v>
      </c>
    </row>
    <row r="69">
      <c r="A69">
        <v>68</v>
      </c>
      <c r="B69" t="str">
        <f>'Master Database'!B69</f>
        <v xml:space="preserve">Kanji </v>
      </c>
      <c r="C69" t="str">
        <f>'Master Database'!C69</f>
        <v>Ponio</v>
      </c>
      <c r="D69">
        <f>'Master Database'!D69</f>
        <v>4410803500517</v>
      </c>
      <c r="E69" t="str">
        <f>'Master Database'!F69</f>
        <v>Kheeraj Kolhi</v>
      </c>
      <c r="F69" t="str">
        <f>'Master Database'!G69</f>
        <v>Khuda Bux2</v>
      </c>
      <c r="G69" t="str">
        <f>'Master Database'!H69</f>
        <v xml:space="preserve">Orchard on Rent </v>
      </c>
      <c r="H69">
        <v>35000</v>
      </c>
    </row>
    <row r="70">
      <c r="A70">
        <v>69</v>
      </c>
      <c r="B70" t="str">
        <f>'Master Database'!B70</f>
        <v>Kaveeta</v>
      </c>
      <c r="C70" t="str">
        <f>'Master Database'!C70</f>
        <v>Dildar</v>
      </c>
      <c r="D70">
        <f>'Master Database'!D70</f>
        <v>4410136579008</v>
      </c>
      <c r="E70" t="str">
        <f>'Master Database'!F70</f>
        <v>Village Kamal Khan Pitafi</v>
      </c>
      <c r="F70" t="str">
        <f>'Master Database'!G70</f>
        <v>Mir Allah Bachayo</v>
      </c>
      <c r="G70" t="str">
        <f>'Master Database'!H70</f>
        <v>Beauty and cloths fancy essentials</v>
      </c>
      <c r="H70">
        <v>35000</v>
      </c>
    </row>
    <row r="71">
      <c r="A71">
        <v>70</v>
      </c>
      <c r="B71" t="str">
        <f>'Master Database'!B71</f>
        <v>Kazbano</v>
      </c>
      <c r="C71" t="str">
        <f>'Master Database'!C71</f>
        <v>Jevan</v>
      </c>
      <c r="D71">
        <f>'Master Database'!D71</f>
        <v>4410805914408</v>
      </c>
      <c r="E71" t="str">
        <f>'Master Database'!F71</f>
        <v xml:space="preserve">Ghulam Akber Lashari </v>
      </c>
      <c r="F71" t="str">
        <f>'Master Database'!G71</f>
        <v xml:space="preserve">Ahori </v>
      </c>
      <c r="G71" t="str">
        <f>'Master Database'!H71</f>
        <v xml:space="preserve">Tailoring, garments fancy material Shop </v>
      </c>
      <c r="H71">
        <v>35000</v>
      </c>
    </row>
    <row r="72">
      <c r="A72">
        <v>71</v>
      </c>
      <c r="B72" t="str">
        <f>'Master Database'!B72</f>
        <v xml:space="preserve">Keval </v>
      </c>
      <c r="C72" t="str">
        <f>'Master Database'!C72</f>
        <v>Kheeraj</v>
      </c>
      <c r="D72">
        <f>'Master Database'!D72</f>
        <v>4310803685233</v>
      </c>
      <c r="E72" t="str">
        <f>'Master Database'!F72</f>
        <v>Kheeraj Kolhi</v>
      </c>
      <c r="F72" t="str">
        <f>'Master Database'!G72</f>
        <v>Khuda Bux2</v>
      </c>
      <c r="G72" t="str">
        <f>'Master Database'!H72</f>
        <v xml:space="preserve">Orchard on Rent </v>
      </c>
      <c r="H72">
        <v>35000</v>
      </c>
    </row>
    <row r="73">
      <c r="A73">
        <v>72</v>
      </c>
      <c r="B73" t="str">
        <f>'Master Database'!B73</f>
        <v xml:space="preserve">Kewal </v>
      </c>
      <c r="C73" t="str">
        <f>'Master Database'!C73</f>
        <v>Geno</v>
      </c>
      <c r="D73">
        <f>'Master Database'!D73</f>
        <v>4440463760575</v>
      </c>
      <c r="E73" t="str">
        <f>'Master Database'!F73</f>
        <v>Shahjan Shah</v>
      </c>
      <c r="F73" t="str">
        <f>'Master Database'!G73</f>
        <v>Roshanabad</v>
      </c>
      <c r="G73" t="str">
        <f>'Master Database'!H73</f>
        <v>Vegetable, Fruit Cart</v>
      </c>
      <c r="H73">
        <v>35000</v>
      </c>
    </row>
    <row r="74">
      <c r="A74">
        <v>73</v>
      </c>
      <c r="B74" t="str">
        <f>'Master Database'!B74</f>
        <v>Khalid Hussain</v>
      </c>
      <c r="C74" t="str">
        <f>'Master Database'!C74</f>
        <v>ghulam Mustafa</v>
      </c>
      <c r="D74">
        <f>'Master Database'!D74</f>
        <v>4410803610895</v>
      </c>
      <c r="E74" t="str">
        <f>'Master Database'!F74</f>
        <v>Mir Mustafa</v>
      </c>
      <c r="F74" t="str">
        <f>'Master Database'!G74</f>
        <v>Roshanabad</v>
      </c>
      <c r="G74" t="str">
        <f>'Master Database'!H74</f>
        <v>chicken shop</v>
      </c>
      <c r="H74">
        <v>35000</v>
      </c>
    </row>
    <row r="75">
      <c r="A75">
        <v>74</v>
      </c>
      <c r="B75" t="str">
        <f>'Master Database'!B75</f>
        <v xml:space="preserve">Khalida </v>
      </c>
      <c r="C75" t="str">
        <f>'Master Database'!C75</f>
        <v>Abdul Qayom</v>
      </c>
      <c r="D75">
        <f>'Master Database'!D75</f>
        <v>4410127954042</v>
      </c>
      <c r="E75" t="str">
        <f>'Master Database'!F75</f>
        <v>Noor m laghari</v>
      </c>
      <c r="F75" t="str">
        <f>'Master Database'!G75</f>
        <v>Mir Allah Bachayo</v>
      </c>
      <c r="G75" t="str">
        <f>'Master Database'!H75</f>
        <v>Handi Craft: Hand embroidery</v>
      </c>
      <c r="H75">
        <v>35000</v>
      </c>
    </row>
    <row r="76">
      <c r="A76">
        <v>75</v>
      </c>
      <c r="B76" t="str">
        <f>'Master Database'!B76</f>
        <v>Khalique Dino</v>
      </c>
      <c r="C76" t="str">
        <f>'Master Database'!C76</f>
        <v>Muhammad Rahim</v>
      </c>
      <c r="D76">
        <f>'Master Database'!D76</f>
        <v>4410803647013</v>
      </c>
      <c r="E76" t="str">
        <f>'Master Database'!F76</f>
        <v>Kot Mir Jan Muhmmad</v>
      </c>
      <c r="F76" t="str">
        <f>'Master Database'!G76</f>
        <v>Roshanabad</v>
      </c>
      <c r="G76" t="str">
        <f>'Master Database'!H76</f>
        <v>Vegetables Cart (chicken Shop)</v>
      </c>
      <c r="H76">
        <v>35000</v>
      </c>
    </row>
    <row r="77">
      <c r="A77">
        <v>76</v>
      </c>
      <c r="B77" t="str">
        <f>'Master Database'!B77</f>
        <v>khuda Bux</v>
      </c>
      <c r="C77" t="str">
        <f>'Master Database'!C77</f>
        <v>Sultan Muhammad</v>
      </c>
      <c r="D77">
        <f>'Master Database'!D77</f>
        <v>4410823540525</v>
      </c>
      <c r="E77" t="str">
        <f>'Master Database'!F77</f>
        <v xml:space="preserve">Tando kolachi </v>
      </c>
      <c r="F77" t="str">
        <f>'Master Database'!G77</f>
        <v xml:space="preserve">Ahori </v>
      </c>
      <c r="G77" t="str">
        <f>'Master Database'!H77</f>
        <v>wheat for Flour chaki</v>
      </c>
      <c r="H77">
        <v>35000</v>
      </c>
    </row>
    <row r="78">
      <c r="A78">
        <v>77</v>
      </c>
      <c r="B78" t="str">
        <f>'Master Database'!B78</f>
        <v>Kulsoom</v>
      </c>
      <c r="C78" t="str">
        <f>'Master Database'!C78</f>
        <v>Aijaz Ali</v>
      </c>
      <c r="D78">
        <f>'Master Database'!D78</f>
        <v>4410168798690</v>
      </c>
      <c r="E78" t="str">
        <f>'Master Database'!F78</f>
        <v>Karam Ali laghari</v>
      </c>
      <c r="F78" t="str">
        <f>'Master Database'!G78</f>
        <v>Mir Allah Bachayo</v>
      </c>
      <c r="G78" t="str">
        <f>'Master Database'!H78</f>
        <v>Garments Shop</v>
      </c>
      <c r="H78">
        <v>35000</v>
      </c>
    </row>
    <row r="79">
      <c r="A79">
        <v>78</v>
      </c>
      <c r="B79" t="str">
        <f>'Master Database'!B79</f>
        <v xml:space="preserve">Lachmi </v>
      </c>
      <c r="C79" t="str">
        <f>'Master Database'!C79</f>
        <v>Chater bujh</v>
      </c>
      <c r="D79">
        <f>'Master Database'!D79</f>
        <v>4410195913548</v>
      </c>
      <c r="E79" t="str">
        <f>'Master Database'!F79</f>
        <v>Chandro bheel</v>
      </c>
      <c r="F79" t="str">
        <f>'Master Database'!G79</f>
        <v>Khuda Bux2</v>
      </c>
      <c r="G79" t="str">
        <f>'Master Database'!H79</f>
        <v>FMCG: Grocery shop</v>
      </c>
      <c r="H79">
        <v>35000</v>
      </c>
    </row>
    <row r="80">
      <c r="A80">
        <v>79</v>
      </c>
      <c r="B80" t="str">
        <f>'Master Database'!B80</f>
        <v>Lateefa</v>
      </c>
      <c r="C80" t="str">
        <f>'Master Database'!C80</f>
        <v>Abdul Jabar</v>
      </c>
      <c r="D80">
        <f>'Master Database'!D80</f>
        <v>4410109313012</v>
      </c>
      <c r="E80" t="str">
        <f>'Master Database'!F80</f>
        <v xml:space="preserve">Juman Kapri </v>
      </c>
      <c r="F80" t="str">
        <f>'Master Database'!G80</f>
        <v>Khuda Bux2</v>
      </c>
      <c r="G80" t="str">
        <f>'Master Database'!H80</f>
        <v>Surf Soap shop</v>
      </c>
      <c r="H80">
        <v>35000</v>
      </c>
    </row>
    <row r="81">
      <c r="A81">
        <v>80</v>
      </c>
      <c r="B81" t="str">
        <f>'Master Database'!B81</f>
        <v>Lateefan</v>
      </c>
      <c r="C81" t="str">
        <f>'Master Database'!C81</f>
        <v>Mohram</v>
      </c>
      <c r="D81">
        <f>'Master Database'!D81</f>
        <v>4410175440374</v>
      </c>
      <c r="E81" t="str">
        <f>'Master Database'!F81</f>
        <v xml:space="preserve">Tando kolachi </v>
      </c>
      <c r="F81" t="str">
        <f>'Master Database'!G81</f>
        <v xml:space="preserve">Ahori </v>
      </c>
      <c r="G81" t="str">
        <f>'Master Database'!H81</f>
        <v>FMCG: Grocery shop</v>
      </c>
      <c r="H81">
        <v>35000</v>
      </c>
      <c r="I81">
        <v>2040</v>
      </c>
      <c r="J81" t="str">
        <v>1436</v>
      </c>
      <c r="K81">
        <v>45954</v>
      </c>
      <c r="L81" t="str">
        <v>0497432</v>
      </c>
      <c r="M81">
        <v>45954</v>
      </c>
      <c r="N81">
        <v>4960</v>
      </c>
    </row>
    <row r="82">
      <c r="A82">
        <v>81</v>
      </c>
      <c r="B82" t="str">
        <f>'Master Database'!B82</f>
        <v xml:space="preserve">Liaquat Ali </v>
      </c>
      <c r="C82" t="str">
        <f>'Master Database'!C82</f>
        <v xml:space="preserve">Moula Bux </v>
      </c>
      <c r="D82">
        <f>'Master Database'!D82</f>
        <v>4410175565927</v>
      </c>
      <c r="E82" t="str">
        <f>'Master Database'!F82</f>
        <v>Mir Ghulam Mustafa</v>
      </c>
      <c r="F82" t="str">
        <f>'Master Database'!G82</f>
        <v>Roshanabad</v>
      </c>
      <c r="G82" t="str">
        <f>'Master Database'!H82</f>
        <v>Wheat for Flour chaki</v>
      </c>
      <c r="H82">
        <v>35000</v>
      </c>
    </row>
    <row r="83">
      <c r="A83">
        <v>82</v>
      </c>
      <c r="B83" t="str">
        <f>'Master Database'!B83</f>
        <v xml:space="preserve">Maheen </v>
      </c>
      <c r="C83" t="str">
        <f>'Master Database'!C83</f>
        <v xml:space="preserve">Maqbool Ahmed </v>
      </c>
      <c r="D83">
        <f>'Master Database'!D83</f>
        <v>4410806067514</v>
      </c>
      <c r="E83" t="str">
        <f>'Master Database'!F83</f>
        <v>Saindad Alyani</v>
      </c>
      <c r="F83" t="str">
        <f>'Master Database'!G83</f>
        <v>Roshanabad</v>
      </c>
      <c r="G83" t="str">
        <f>'Master Database'!H83</f>
        <v>Shoes and Slippers Shop</v>
      </c>
      <c r="H83">
        <v>35000</v>
      </c>
    </row>
    <row r="84">
      <c r="A84">
        <v>83</v>
      </c>
      <c r="B84" t="str">
        <f>'Master Database'!B84</f>
        <v>Maneeta</v>
      </c>
      <c r="C84" t="str">
        <f>'Master Database'!C84</f>
        <v>Gowo lal</v>
      </c>
      <c r="D84">
        <f>'Master Database'!D84</f>
        <v>4410806221156</v>
      </c>
      <c r="E84" t="str">
        <f>'Master Database'!F84</f>
        <v xml:space="preserve">Bhatti paro </v>
      </c>
      <c r="F84" t="str">
        <f>'Master Database'!G84</f>
        <v>Jhuddo</v>
      </c>
      <c r="G84" t="str">
        <f>'Master Database'!H84</f>
        <v>Handi Craft: Applique work and Bed sheets, Pillows</v>
      </c>
      <c r="H84">
        <v>35000</v>
      </c>
    </row>
    <row r="85">
      <c r="A85">
        <v>84</v>
      </c>
      <c r="B85" t="str">
        <f>'Master Database'!B85</f>
        <v>Manzor Ahmed</v>
      </c>
      <c r="C85" t="str">
        <f>'Master Database'!C85</f>
        <v>Ali Akber</v>
      </c>
      <c r="D85">
        <f>'Master Database'!D85</f>
        <v>4410803876321</v>
      </c>
      <c r="E85" t="str">
        <f>'Master Database'!F85</f>
        <v xml:space="preserve">Juman Kapri </v>
      </c>
      <c r="F85" t="str">
        <f>'Master Database'!G85</f>
        <v>Khuda Bux2</v>
      </c>
      <c r="G85" t="str">
        <f>'Master Database'!H85</f>
        <v>Hotel Business</v>
      </c>
      <c r="H85">
        <v>35000</v>
      </c>
    </row>
    <row r="86">
      <c r="A86">
        <v>85</v>
      </c>
      <c r="B86" t="str">
        <f>'Master Database'!B86</f>
        <v>Maqshoque</v>
      </c>
      <c r="C86" t="str">
        <f>'Master Database'!C86</f>
        <v>Ahmed Khan</v>
      </c>
      <c r="D86">
        <f>'Master Database'!D86</f>
        <v>4410193064791</v>
      </c>
      <c r="E86" t="str">
        <f>'Master Database'!F86</f>
        <v xml:space="preserve">Ghulam Akber Lashari </v>
      </c>
      <c r="F86" t="str">
        <f>'Master Database'!G86</f>
        <v xml:space="preserve">Ahori </v>
      </c>
      <c r="G86" t="str">
        <f>'Master Database'!H86</f>
        <v>Veterinary Medicine</v>
      </c>
      <c r="H86">
        <v>35000</v>
      </c>
    </row>
    <row r="87">
      <c r="A87">
        <v>86</v>
      </c>
      <c r="B87" t="str">
        <f>'Master Database'!B87</f>
        <v>Marvi</v>
      </c>
      <c r="C87" t="str">
        <f>'Master Database'!C87</f>
        <v xml:space="preserve">Kando </v>
      </c>
      <c r="D87">
        <f>'Master Database'!D87</f>
        <v>4410164716646</v>
      </c>
      <c r="E87" t="str">
        <f>'Master Database'!F87</f>
        <v>Chandro Bheel</v>
      </c>
      <c r="F87" t="str">
        <f>'Master Database'!G87</f>
        <v>Khuda Bux2</v>
      </c>
      <c r="G87" t="str">
        <f>'Master Database'!H87</f>
        <v>FMCG: Grocery shop</v>
      </c>
      <c r="H87">
        <v>35000</v>
      </c>
    </row>
    <row r="88">
      <c r="A88">
        <v>87</v>
      </c>
      <c r="B88" t="str">
        <f>'Master Database'!B88</f>
        <v>Mashoque Ali</v>
      </c>
      <c r="C88" t="str">
        <f>'Master Database'!C88</f>
        <v>Muhammad Hassan Bhatti</v>
      </c>
      <c r="D88">
        <f>'Master Database'!D88</f>
        <v>4410803507237</v>
      </c>
      <c r="E88" t="str">
        <f>'Master Database'!F88</f>
        <v>Muhammad Hassan Bhatti</v>
      </c>
      <c r="F88" t="str">
        <f>'Master Database'!G88</f>
        <v>Khuda Bux2</v>
      </c>
      <c r="G88" t="str">
        <f>'Master Database'!H88</f>
        <v>FMCG: Grocery shop</v>
      </c>
      <c r="H88">
        <v>35000</v>
      </c>
    </row>
    <row r="89">
      <c r="A89">
        <v>88</v>
      </c>
      <c r="B89" t="str">
        <f>'Master Database'!B89</f>
        <v>Mawji</v>
      </c>
      <c r="C89" t="str">
        <f>'Master Database'!C89</f>
        <v>Bhoro</v>
      </c>
      <c r="D89">
        <f>'Master Database'!D89</f>
        <v>4410121686307</v>
      </c>
      <c r="E89" t="str">
        <f>'Master Database'!F89</f>
        <v>Ghoram Bhatti</v>
      </c>
      <c r="F89" t="str">
        <f>'Master Database'!G89</f>
        <v>Khuda Bux2</v>
      </c>
      <c r="G89" t="str">
        <f>'Master Database'!H89</f>
        <v>FMCG: Grocery shop</v>
      </c>
      <c r="H89">
        <v>35000</v>
      </c>
    </row>
    <row r="90">
      <c r="A90">
        <v>89</v>
      </c>
      <c r="B90" t="str">
        <f>'Master Database'!B90</f>
        <v xml:space="preserve">Maya </v>
      </c>
      <c r="C90" t="str">
        <f>'Master Database'!C90</f>
        <v>Maqsood</v>
      </c>
      <c r="D90">
        <f>'Master Database'!D90</f>
        <v>4410805935408</v>
      </c>
      <c r="E90" t="str">
        <f>'Master Database'!F90</f>
        <v>Ameer Bux Laghari</v>
      </c>
      <c r="F90" t="str">
        <f>'Master Database'!G90</f>
        <v xml:space="preserve">Ahori </v>
      </c>
      <c r="G90" t="str">
        <f>'Master Database'!H90</f>
        <v>Crookery and Garments shop</v>
      </c>
      <c r="H90">
        <v>35000</v>
      </c>
    </row>
    <row r="91">
      <c r="A91">
        <v>90</v>
      </c>
      <c r="B91" t="str">
        <f>'Master Database'!B91</f>
        <v>Meena</v>
      </c>
      <c r="C91" t="str">
        <f>'Master Database'!C91</f>
        <v xml:space="preserve">Shabeer </v>
      </c>
      <c r="D91">
        <f>'Master Database'!D91</f>
        <v>4410805822354</v>
      </c>
      <c r="E91" t="str">
        <f>'Master Database'!F91</f>
        <v xml:space="preserve"> Juman Kapri </v>
      </c>
      <c r="F91" t="str">
        <f>'Master Database'!G91</f>
        <v>Khuda Bux2</v>
      </c>
      <c r="G91" t="str">
        <f>'Master Database'!H91</f>
        <v xml:space="preserve">Handi Craft: Applique work </v>
      </c>
      <c r="H91">
        <v>35000</v>
      </c>
    </row>
    <row r="92">
      <c r="A92">
        <v>91</v>
      </c>
      <c r="B92" t="str">
        <f>'Master Database'!B92</f>
        <v>Meherulnissa</v>
      </c>
      <c r="C92" t="str">
        <f>'Master Database'!C92</f>
        <v>Nisar Ahmed</v>
      </c>
      <c r="D92">
        <f>'Master Database'!D92</f>
        <v>4410107183984</v>
      </c>
      <c r="E92" t="str">
        <f>'Master Database'!F92</f>
        <v>Village Kamal Khan Pitafi</v>
      </c>
      <c r="F92" t="str">
        <f>'Master Database'!G92</f>
        <v>Mir Allah Bachayo</v>
      </c>
      <c r="G92" t="str">
        <f>'Master Database'!H92</f>
        <v>Tailoring System</v>
      </c>
      <c r="H92">
        <v>35000</v>
      </c>
    </row>
    <row r="93">
      <c r="A93">
        <v>92</v>
      </c>
      <c r="B93" t="str">
        <f>'Master Database'!B93</f>
        <v>Mohram</v>
      </c>
      <c r="C93" t="str">
        <f>'Master Database'!C93</f>
        <v>Jumu</v>
      </c>
      <c r="D93">
        <f>'Master Database'!D93</f>
        <v>4410167765681</v>
      </c>
      <c r="E93" t="str">
        <f>'Master Database'!F93</f>
        <v>Bhalo bhatti</v>
      </c>
      <c r="F93" t="str">
        <f>'Master Database'!G93</f>
        <v>Mir Allah Bachayo</v>
      </c>
      <c r="G93" t="str">
        <f>'Master Database'!H93</f>
        <v>Fruit and Vegetable cart</v>
      </c>
      <c r="H93">
        <v>35000</v>
      </c>
    </row>
    <row r="94">
      <c r="A94">
        <v>93</v>
      </c>
      <c r="B94" t="str">
        <f>'Master Database'!B94</f>
        <v>Moula Bux</v>
      </c>
      <c r="C94" t="str">
        <f>'Master Database'!C94</f>
        <v>Nohbat</v>
      </c>
      <c r="D94">
        <f>'Master Database'!D94</f>
        <v>4410136740103</v>
      </c>
      <c r="E94" t="str">
        <f>'Master Database'!F94</f>
        <v>Mir Mustafa</v>
      </c>
      <c r="F94" t="str">
        <f>'Master Database'!G94</f>
        <v>Roshanabad</v>
      </c>
      <c r="G94" t="str">
        <f>'Master Database'!H94</f>
        <v>Hotel Business ( Material Selling)</v>
      </c>
      <c r="H94">
        <v>35000</v>
      </c>
    </row>
    <row r="95">
      <c r="A95">
        <v>94</v>
      </c>
      <c r="B95" t="str">
        <f>'Master Database'!B95</f>
        <v>Muhammad Arif</v>
      </c>
      <c r="C95" t="str">
        <f>'Master Database'!C95</f>
        <v>Muhammad Hanif</v>
      </c>
      <c r="D95">
        <f>'Master Database'!D95</f>
        <v>4410145585977</v>
      </c>
      <c r="E95" t="str">
        <f>'Master Database'!F95</f>
        <v>Qaimkhani Paro</v>
      </c>
      <c r="F95" t="str">
        <f>'Master Database'!G95</f>
        <v>Jhuddo</v>
      </c>
      <c r="G95" t="str">
        <f>'Master Database'!H95</f>
        <v>Photocopy shop</v>
      </c>
      <c r="H95">
        <v>35000</v>
      </c>
    </row>
    <row r="96">
      <c r="A96">
        <v>95</v>
      </c>
      <c r="B96" t="str">
        <f>'Master Database'!B96</f>
        <v xml:space="preserve">Muhammad Farooque </v>
      </c>
      <c r="C96" t="str">
        <f>'Master Database'!C96</f>
        <v>Sahib Khan</v>
      </c>
      <c r="D96">
        <f>'Master Database'!D96</f>
        <v>4410136333613</v>
      </c>
      <c r="E96" t="str">
        <f>'Master Database'!F96</f>
        <v>Saindad Alyani</v>
      </c>
      <c r="F96" t="str">
        <f>'Master Database'!G96</f>
        <v>Roshanabad</v>
      </c>
      <c r="G96" t="str">
        <f>'Master Database'!H96</f>
        <v>Grass Sale</v>
      </c>
      <c r="H96">
        <v>35000</v>
      </c>
    </row>
    <row r="97">
      <c r="A97">
        <v>96</v>
      </c>
      <c r="B97" t="str">
        <f>'Master Database'!B97</f>
        <v>Muhammad Ishfaque</v>
      </c>
      <c r="C97" t="str">
        <f>'Master Database'!C97</f>
        <v>Muhammad Riaz</v>
      </c>
      <c r="D97">
        <f>'Master Database'!D97</f>
        <v>4410197070661</v>
      </c>
      <c r="E97" t="str">
        <f>'Master Database'!F97</f>
        <v>Dilawar Rangar</v>
      </c>
      <c r="F97" t="str">
        <f>'Master Database'!G97</f>
        <v>Jhuddo</v>
      </c>
      <c r="G97" t="str">
        <f>'Master Database'!H97</f>
        <v xml:space="preserve">Tailor Business </v>
      </c>
      <c r="H97">
        <v>35000</v>
      </c>
    </row>
    <row r="98">
      <c r="A98">
        <v>97</v>
      </c>
      <c r="B98" t="str">
        <f>'Master Database'!B98</f>
        <v xml:space="preserve">Muhammad Ramzan </v>
      </c>
      <c r="C98" t="str">
        <f>'Master Database'!C98</f>
        <v>Khamiso</v>
      </c>
      <c r="D98">
        <f>'Master Database'!D98</f>
        <v>4410192103093</v>
      </c>
      <c r="E98" t="str">
        <f>'Master Database'!F98</f>
        <v xml:space="preserve">Tando kolachi </v>
      </c>
      <c r="F98" t="str">
        <f>'Master Database'!G98</f>
        <v xml:space="preserve">Ahori </v>
      </c>
      <c r="G98" t="str">
        <f>'Master Database'!H98</f>
        <v>Samosa and Pakora shop</v>
      </c>
      <c r="H98">
        <v>35000</v>
      </c>
      <c r="I98">
        <v>2920</v>
      </c>
      <c r="J98" t="str">
        <v>1435</v>
      </c>
      <c r="K98">
        <v>45954</v>
      </c>
      <c r="L98" t="str">
        <v>0497432</v>
      </c>
      <c r="M98">
        <v>45954</v>
      </c>
      <c r="N98">
        <v>4960</v>
      </c>
    </row>
    <row r="99">
      <c r="A99">
        <v>98</v>
      </c>
      <c r="B99" t="str">
        <f>'Master Database'!B99</f>
        <v xml:space="preserve">Muhammad Sharif </v>
      </c>
      <c r="C99" t="str">
        <f>'Master Database'!C99</f>
        <v>Muhammad Usaman</v>
      </c>
      <c r="D99">
        <f>'Master Database'!D99</f>
        <v>4410177133089</v>
      </c>
      <c r="E99" t="str">
        <f>'Master Database'!F99</f>
        <v>Saindad Alyani</v>
      </c>
      <c r="F99" t="str">
        <f>'Master Database'!G99</f>
        <v>Roshanabad</v>
      </c>
      <c r="G99" t="str">
        <f>'Master Database'!H99</f>
        <v>Motor/Vehicle: Tye Puncture shop</v>
      </c>
      <c r="H99">
        <v>35000</v>
      </c>
    </row>
    <row r="100">
      <c r="A100">
        <v>99</v>
      </c>
      <c r="B100" t="str">
        <f>'Master Database'!B100</f>
        <v>Muhammad Waseem</v>
      </c>
      <c r="C100" t="str">
        <f>'Master Database'!C100</f>
        <v>Ali Muhammad</v>
      </c>
      <c r="D100">
        <f>'Master Database'!D100</f>
        <v>4410103777263</v>
      </c>
      <c r="E100" t="str">
        <f>'Master Database'!F100</f>
        <v xml:space="preserve">Tando kolachi </v>
      </c>
      <c r="F100" t="str">
        <f>'Master Database'!G100</f>
        <v xml:space="preserve">Ahori </v>
      </c>
      <c r="G100" t="str">
        <f>'Master Database'!H100</f>
        <v>Motor/Vehicle: Bike Spare Parts</v>
      </c>
      <c r="H100">
        <v>35000</v>
      </c>
    </row>
    <row r="101">
      <c r="A101">
        <v>100</v>
      </c>
      <c r="B101" t="str">
        <f>'Master Database'!B101</f>
        <v>Muhmmad Waqar</v>
      </c>
      <c r="C101" t="str">
        <f>'Master Database'!C101</f>
        <v>Muhmmad Yousit</v>
      </c>
      <c r="D101">
        <f>'Master Database'!D101</f>
        <v>4410803575181</v>
      </c>
      <c r="E101" t="str">
        <f>'Master Database'!F101</f>
        <v>Fateh Khan Pitafi</v>
      </c>
      <c r="F101" t="str">
        <f>'Master Database'!G101</f>
        <v>Roshanabad</v>
      </c>
      <c r="G101" t="str">
        <f>'Master Database'!H101</f>
        <v>Mobile Accessories</v>
      </c>
      <c r="H101">
        <v>35000</v>
      </c>
    </row>
    <row r="102">
      <c r="A102">
        <v>101</v>
      </c>
      <c r="B102" t="str">
        <f>'Master Database'!B102</f>
        <v>Mukesh</v>
      </c>
      <c r="C102" t="str">
        <f>'Master Database'!C102</f>
        <v>Gul Bheel</v>
      </c>
      <c r="D102">
        <f>'Master Database'!D102</f>
        <v>4410803707073</v>
      </c>
      <c r="E102" t="str">
        <f>'Master Database'!F102</f>
        <v>mir haji hayat</v>
      </c>
      <c r="F102" t="str">
        <f>'Master Database'!G102</f>
        <v xml:space="preserve">Bakhur </v>
      </c>
      <c r="G102" t="str">
        <f>'Master Database'!H102</f>
        <v>Cosmetic goods sale</v>
      </c>
      <c r="H102">
        <v>35000</v>
      </c>
    </row>
    <row r="103">
      <c r="A103">
        <v>102</v>
      </c>
      <c r="B103" t="str">
        <f>'Master Database'!B103</f>
        <v>Mumtaz Ali</v>
      </c>
      <c r="C103" t="str">
        <f>'Master Database'!C103</f>
        <v>Kalu</v>
      </c>
      <c r="D103">
        <f>'Master Database'!D103</f>
        <v>4410803424917</v>
      </c>
      <c r="E103" t="str">
        <f>'Master Database'!F103</f>
        <v>Ghanwar Khan Pitafi</v>
      </c>
      <c r="F103" t="str">
        <f>'Master Database'!G103</f>
        <v>Roshanabad</v>
      </c>
      <c r="G103" t="str">
        <f>'Master Database'!H103</f>
        <v>Motor/Vehicle: Tye Puncture shop</v>
      </c>
      <c r="H103">
        <v>35000</v>
      </c>
    </row>
    <row r="104">
      <c r="A104">
        <v>103</v>
      </c>
      <c r="B104" t="str">
        <f>'Master Database'!B104</f>
        <v>Murad Khatoon</v>
      </c>
      <c r="C104" t="str">
        <f>'Master Database'!C104</f>
        <v>Waryam</v>
      </c>
      <c r="D104">
        <f>'Master Database'!D104</f>
        <v>4410125833900</v>
      </c>
      <c r="E104" t="str">
        <f>'Master Database'!F104</f>
        <v>Mohram Khan Lashari</v>
      </c>
      <c r="F104" t="str">
        <f>'Master Database'!G104</f>
        <v xml:space="preserve">Bakhur </v>
      </c>
      <c r="G104" t="str">
        <f>'Master Database'!H104</f>
        <v>Garments Shop</v>
      </c>
      <c r="H104">
        <v>35000</v>
      </c>
    </row>
    <row r="105">
      <c r="A105">
        <v>104</v>
      </c>
      <c r="B105" t="str">
        <f>'Master Database'!B105</f>
        <v>Murad Khatoon</v>
      </c>
      <c r="C105" t="str">
        <f>'Master Database'!C105</f>
        <v>Muhammad Siddique</v>
      </c>
      <c r="D105">
        <f>'Master Database'!D105</f>
        <v>4410172846264</v>
      </c>
      <c r="E105" t="str">
        <f>'Master Database'!F105</f>
        <v>Mir Mustafa</v>
      </c>
      <c r="F105" t="str">
        <f>'Master Database'!G105</f>
        <v>Roshanabad</v>
      </c>
      <c r="G105" t="str">
        <f>'Master Database'!H105</f>
        <v>Handi Craft: Hand embroidery</v>
      </c>
      <c r="H105">
        <v>35000</v>
      </c>
    </row>
    <row r="106">
      <c r="A106">
        <v>105</v>
      </c>
      <c r="B106" t="str">
        <f>'Master Database'!B106</f>
        <v>Nadir Ali</v>
      </c>
      <c r="C106" t="str">
        <f>'Master Database'!C106</f>
        <v>Iqbal Khan</v>
      </c>
      <c r="D106">
        <f>'Master Database'!D106</f>
        <v>4410177497613</v>
      </c>
      <c r="E106" t="str">
        <f>'Master Database'!F106</f>
        <v>Qurban Rind</v>
      </c>
      <c r="F106" t="str">
        <f>'Master Database'!G106</f>
        <v>Roshanabad</v>
      </c>
      <c r="G106" t="str">
        <f>'Master Database'!H106</f>
        <v>Motor/Vehicle: Tye Puncture shop</v>
      </c>
      <c r="H106">
        <v>35000</v>
      </c>
    </row>
    <row r="107">
      <c r="A107">
        <v>106</v>
      </c>
      <c r="B107" t="str">
        <f>'Master Database'!B107</f>
        <v>Najma</v>
      </c>
      <c r="C107" t="str">
        <f>'Master Database'!C107</f>
        <v>Farooq</v>
      </c>
      <c r="D107">
        <f>'Master Database'!D107</f>
        <v>4410170141862</v>
      </c>
      <c r="E107" t="str">
        <f>'Master Database'!F107</f>
        <v>Moula Bux Rind</v>
      </c>
      <c r="F107" t="str">
        <f>'Master Database'!G107</f>
        <v>Roshanabad</v>
      </c>
      <c r="G107" t="str">
        <f>'Master Database'!H107</f>
        <v>Tailoring Ladies Garments</v>
      </c>
      <c r="H107">
        <v>35000</v>
      </c>
    </row>
    <row r="108">
      <c r="A108">
        <v>107</v>
      </c>
      <c r="B108" t="str">
        <f>'Master Database'!B108</f>
        <v>Naleem Hussain</v>
      </c>
      <c r="C108" t="str">
        <f>'Master Database'!C108</f>
        <v>Ghulam Nabi</v>
      </c>
      <c r="D108">
        <f>'Master Database'!D108</f>
        <v>4410174861600</v>
      </c>
      <c r="E108" t="str">
        <f>'Master Database'!F108</f>
        <v>Lakhano Mugheri</v>
      </c>
      <c r="F108" t="str">
        <f>'Master Database'!G108</f>
        <v xml:space="preserve">Bakhur </v>
      </c>
      <c r="G108" t="str">
        <f>'Master Database'!H108</f>
        <v>Handicraft: Rillie Work</v>
      </c>
      <c r="H108">
        <v>35000</v>
      </c>
      <c r="I108">
        <v>2920</v>
      </c>
      <c r="J108" t="str">
        <v>1441</v>
      </c>
      <c r="K108">
        <v>45960</v>
      </c>
      <c r="L108" t="str">
        <v>0361512</v>
      </c>
      <c r="M108">
        <v>45960</v>
      </c>
      <c r="N108">
        <v>9040</v>
      </c>
    </row>
    <row r="109">
      <c r="A109">
        <v>108</v>
      </c>
      <c r="B109" t="str">
        <f>'Master Database'!B109</f>
        <v>Nasarullah</v>
      </c>
      <c r="C109" t="str">
        <f>'Master Database'!C109</f>
        <v>Muhammad Bux</v>
      </c>
      <c r="D109">
        <f>'Master Database'!D109</f>
        <v>4410141422979</v>
      </c>
      <c r="E109" t="str">
        <f>'Master Database'!F109</f>
        <v>Khuda Bux Lashari</v>
      </c>
      <c r="F109" t="str">
        <f>'Master Database'!G109</f>
        <v xml:space="preserve">Bakhur </v>
      </c>
      <c r="G109" t="str">
        <f>'Master Database'!H109</f>
        <v>Diary and Ice</v>
      </c>
      <c r="H109">
        <v>35000</v>
      </c>
    </row>
    <row r="110">
      <c r="A110">
        <v>109</v>
      </c>
      <c r="B110" t="str">
        <f>'Master Database'!B110</f>
        <v>Nasreen</v>
      </c>
      <c r="C110" t="str">
        <f>'Master Database'!C110</f>
        <v>Shoban</v>
      </c>
      <c r="D110">
        <f>'Master Database'!D110</f>
        <v>4410150653736</v>
      </c>
      <c r="E110" t="str">
        <f>'Master Database'!F110</f>
        <v>Hoat Charwan</v>
      </c>
      <c r="F110" t="str">
        <f>'Master Database'!G110</f>
        <v xml:space="preserve">Ahori </v>
      </c>
      <c r="G110" t="str">
        <f>'Master Database'!H110</f>
        <v>Cosmetic, garments and essentials</v>
      </c>
      <c r="H110">
        <v>35000</v>
      </c>
    </row>
    <row r="111">
      <c r="A111">
        <v>110</v>
      </c>
      <c r="B111" t="str">
        <f>'Master Database'!B111</f>
        <v>Nasreen</v>
      </c>
      <c r="C111" t="str">
        <f>'Master Database'!C111</f>
        <v>Sajid Ali</v>
      </c>
      <c r="D111">
        <f>'Master Database'!D111</f>
        <v>4410805849448</v>
      </c>
      <c r="E111" t="str">
        <f>'Master Database'!F111</f>
        <v>Village: Niaz Kapri</v>
      </c>
      <c r="F111" t="str">
        <f>'Master Database'!G111</f>
        <v>Mir Allah Bachayo</v>
      </c>
      <c r="G111" t="str">
        <f>'Master Database'!H111</f>
        <v>Crockery Shop</v>
      </c>
      <c r="H111">
        <v>35000</v>
      </c>
    </row>
    <row r="112">
      <c r="A112">
        <v>111</v>
      </c>
      <c r="B112" t="str">
        <f>'Master Database'!B112</f>
        <v>Nasreen</v>
      </c>
      <c r="C112" t="str">
        <f>'Master Database'!C112</f>
        <v>Asif</v>
      </c>
      <c r="D112">
        <f>'Master Database'!D112</f>
        <v>4410182741886</v>
      </c>
      <c r="E112" t="str">
        <f>'Master Database'!F112</f>
        <v>Jhuddo City</v>
      </c>
      <c r="F112" t="str">
        <f>'Master Database'!G112</f>
        <v>Jhuddo Town</v>
      </c>
      <c r="G112" t="str">
        <f>'Master Database'!H112</f>
        <v>Ladies, garments and essentials</v>
      </c>
      <c r="H112">
        <v>35000</v>
      </c>
    </row>
    <row r="113">
      <c r="A113">
        <v>112</v>
      </c>
      <c r="B113" t="str">
        <f>'Master Database'!B113</f>
        <v>Nazeem Nissa</v>
      </c>
      <c r="C113" t="str">
        <f>'Master Database'!C113</f>
        <v>Shamshad</v>
      </c>
      <c r="D113">
        <f>'Master Database'!D113</f>
        <v>4410805765524</v>
      </c>
      <c r="E113" t="str">
        <f>'Master Database'!F113</f>
        <v>Village: Niaz Kapri</v>
      </c>
      <c r="F113" t="str">
        <f>'Master Database'!G113</f>
        <v>Mir Allah Bachayo</v>
      </c>
      <c r="G113" t="str">
        <f>'Master Database'!H113</f>
        <v>Crockery Shop</v>
      </c>
      <c r="H113">
        <v>35000</v>
      </c>
    </row>
    <row r="114">
      <c r="A114">
        <v>113</v>
      </c>
      <c r="B114" t="str">
        <f>'Master Database'!B114</f>
        <v>Nazeeran</v>
      </c>
      <c r="C114" t="str">
        <f>'Master Database'!C114</f>
        <v>Ghulam Ali</v>
      </c>
      <c r="D114">
        <f>'Master Database'!D114</f>
        <v>4410101572554</v>
      </c>
      <c r="E114" t="str">
        <f>'Master Database'!F114</f>
        <v>Yar Muhmmad Rind</v>
      </c>
      <c r="F114" t="str">
        <f>'Master Database'!G114</f>
        <v>Roshanabad</v>
      </c>
      <c r="G114" t="str">
        <f>'Master Database'!H114</f>
        <v>Ladies Cloths shop</v>
      </c>
      <c r="H114">
        <v>35000</v>
      </c>
    </row>
    <row r="115">
      <c r="A115">
        <v>114</v>
      </c>
      <c r="B115" t="str">
        <f>'Master Database'!B115</f>
        <v>Nazeeran</v>
      </c>
      <c r="C115" t="str">
        <f>'Master Database'!C115</f>
        <v xml:space="preserve">Ali Akber </v>
      </c>
      <c r="D115">
        <f>'Master Database'!D115</f>
        <v>4410419783758</v>
      </c>
      <c r="E115" t="str">
        <f>'Master Database'!F115</f>
        <v>Ghoram Bhatti</v>
      </c>
      <c r="F115" t="str">
        <f>'Master Database'!G115</f>
        <v>Khuda Bux2</v>
      </c>
      <c r="G115" t="str">
        <f>'Master Database'!H115</f>
        <v>Milking &amp; Buffalo Feed</v>
      </c>
      <c r="H115">
        <v>35000</v>
      </c>
    </row>
    <row r="116">
      <c r="A116">
        <v>115</v>
      </c>
      <c r="B116" t="str">
        <f>'Master Database'!B116</f>
        <v>Neelum</v>
      </c>
      <c r="C116" t="str">
        <f>'Master Database'!C116</f>
        <v>Abid Ali</v>
      </c>
      <c r="D116">
        <f>'Master Database'!D116</f>
        <v>4410806307048</v>
      </c>
      <c r="E116" t="str">
        <f>'Master Database'!F116</f>
        <v>Khosa Paro</v>
      </c>
      <c r="F116" t="str">
        <f>'Master Database'!G116</f>
        <v>Mir Allah Bachayo</v>
      </c>
      <c r="G116" t="str">
        <f>'Master Database'!H116</f>
        <v>Beauty Parlor</v>
      </c>
      <c r="H116">
        <v>35000</v>
      </c>
    </row>
    <row r="117">
      <c r="A117">
        <v>116</v>
      </c>
      <c r="B117" t="str">
        <f>'Master Database'!B117</f>
        <v>Nisha</v>
      </c>
      <c r="C117" t="str">
        <f>'Master Database'!C117</f>
        <v>Shahid Hussain</v>
      </c>
      <c r="D117">
        <f>'Master Database'!D117</f>
        <v>4410806031302</v>
      </c>
      <c r="E117" t="str">
        <f>'Master Database'!F117</f>
        <v>Ghoram Bhatti</v>
      </c>
      <c r="F117" t="str">
        <f>'Master Database'!G117</f>
        <v>Khuda Bux2</v>
      </c>
      <c r="G117" t="str">
        <f>'Master Database'!H117</f>
        <v xml:space="preserve">Cloths Shop </v>
      </c>
      <c r="H117">
        <v>35000</v>
      </c>
    </row>
    <row r="118">
      <c r="A118">
        <v>117</v>
      </c>
      <c r="B118" t="str">
        <f>'Master Database'!B118</f>
        <v xml:space="preserve">Nizam Din </v>
      </c>
      <c r="C118" t="str">
        <f>'Master Database'!C118</f>
        <v xml:space="preserve">Lal Khan </v>
      </c>
      <c r="D118">
        <f>'Master Database'!D118</f>
        <v>4410804027437</v>
      </c>
      <c r="E118" t="str">
        <f>'Master Database'!F118</f>
        <v>Allah Bachayo Kapri</v>
      </c>
      <c r="F118" t="str">
        <f>'Master Database'!G118</f>
        <v>Mir Allah Bachayo</v>
      </c>
      <c r="G118" t="str">
        <f>'Master Database'!H118</f>
        <v>Poultry Farm material</v>
      </c>
      <c r="H118">
        <v>35000</v>
      </c>
    </row>
    <row r="119">
      <c r="A119">
        <v>118</v>
      </c>
      <c r="B119" t="str">
        <f>'Master Database'!B119</f>
        <v>Noor bano</v>
      </c>
      <c r="C119" t="str">
        <f>'Master Database'!C119</f>
        <v xml:space="preserve">Ghulam Qadir </v>
      </c>
      <c r="D119">
        <f>'Master Database'!D119</f>
        <v>4410113155712</v>
      </c>
      <c r="E119" t="str">
        <f>'Master Database'!F119</f>
        <v>khosa Paro</v>
      </c>
      <c r="F119" t="str">
        <f>'Master Database'!G119</f>
        <v>Mir Allah Bachayo</v>
      </c>
      <c r="G119" t="str">
        <f>'Master Database'!H119</f>
        <v>Handi Craft: Applique Work</v>
      </c>
      <c r="H119">
        <v>35000</v>
      </c>
    </row>
    <row r="120">
      <c r="A120">
        <v>119</v>
      </c>
      <c r="B120" t="str">
        <f>'Master Database'!B120</f>
        <v>Noor Jahan</v>
      </c>
      <c r="C120" t="str">
        <f>'Master Database'!C120</f>
        <v>Ali Akber</v>
      </c>
      <c r="D120">
        <f>'Master Database'!D120</f>
        <v>4410139439446</v>
      </c>
      <c r="E120" t="str">
        <f>'Master Database'!F120</f>
        <v>dhani bux khoso</v>
      </c>
      <c r="F120" t="str">
        <f>'Master Database'!G120</f>
        <v>Roshanabad</v>
      </c>
      <c r="G120" t="str">
        <f>'Master Database'!H120</f>
        <v xml:space="preserve">Stitching machine and material </v>
      </c>
      <c r="H120">
        <v>35000</v>
      </c>
    </row>
    <row r="121">
      <c r="A121">
        <v>120</v>
      </c>
      <c r="B121" t="str">
        <f>'Master Database'!B121</f>
        <v>Nooran</v>
      </c>
      <c r="C121" t="str">
        <f>'Master Database'!C121</f>
        <v>Muhammad Aslam Khaskeli</v>
      </c>
      <c r="D121">
        <f>'Master Database'!D121</f>
        <v>4410129848898</v>
      </c>
      <c r="E121" t="str">
        <f>'Master Database'!F121</f>
        <v>Kot Mir Jan Muhmmad</v>
      </c>
      <c r="F121" t="str">
        <f>'Master Database'!G121</f>
        <v>roshanabad</v>
      </c>
      <c r="G121" t="str">
        <f>'Master Database'!H121</f>
        <v>Handicraft: Rillie Work</v>
      </c>
      <c r="H121">
        <v>35000</v>
      </c>
    </row>
    <row r="122">
      <c r="A122">
        <v>121</v>
      </c>
      <c r="B122" t="str">
        <f>'Master Database'!B122</f>
        <v>Nusrat</v>
      </c>
      <c r="C122" t="str">
        <f>'Master Database'!C122</f>
        <v>Sabir Ali</v>
      </c>
      <c r="D122">
        <f>'Master Database'!D122</f>
        <v>4410805980784</v>
      </c>
      <c r="E122" t="str">
        <f>'Master Database'!F122</f>
        <v>Lakhano Mugheri</v>
      </c>
      <c r="F122" t="str">
        <f>'Master Database'!G122</f>
        <v xml:space="preserve">Bakhur </v>
      </c>
      <c r="G122" t="str">
        <f>'Master Database'!H122</f>
        <v>Poultry Business</v>
      </c>
      <c r="H122">
        <v>35000</v>
      </c>
      <c r="I122">
        <v>10200</v>
      </c>
      <c r="J122" t="str">
        <v>1426</v>
      </c>
      <c r="K122">
        <v>45950</v>
      </c>
      <c r="L122" t="str">
        <v>0496553</v>
      </c>
      <c r="M122">
        <v>45950</v>
      </c>
      <c r="N122">
        <v>10200</v>
      </c>
    </row>
    <row r="123">
      <c r="A123">
        <v>122</v>
      </c>
      <c r="B123" t="str">
        <f>'Master Database'!B123</f>
        <v>Nusrat</v>
      </c>
      <c r="C123" t="str">
        <f>'Master Database'!C123</f>
        <v>Ghulam Fareed</v>
      </c>
      <c r="D123">
        <f>'Master Database'!D123</f>
        <v>4410128541018</v>
      </c>
      <c r="E123" t="str">
        <f>'Master Database'!F123</f>
        <v>Ali Nawaz Pitafi</v>
      </c>
      <c r="F123" t="str">
        <f>'Master Database'!G123</f>
        <v>Mir Allah Bachayo</v>
      </c>
      <c r="G123" t="str">
        <f>'Master Database'!H123</f>
        <v>Sewing machine and sew ladies and kids dresses</v>
      </c>
      <c r="H123">
        <v>35000</v>
      </c>
      <c r="I123">
        <v>2920</v>
      </c>
      <c r="J123" t="str">
        <v>1432</v>
      </c>
      <c r="K123">
        <v>45953</v>
      </c>
      <c r="L123" t="str">
        <v>0497429</v>
      </c>
      <c r="M123">
        <v>45953</v>
      </c>
      <c r="N123">
        <v>20120</v>
      </c>
    </row>
    <row r="124">
      <c r="A124">
        <v>123</v>
      </c>
      <c r="B124" t="str">
        <f>'Master Database'!B124</f>
        <v xml:space="preserve">Partab </v>
      </c>
      <c r="C124" t="str">
        <f>'Master Database'!C124</f>
        <v>Kheeraj</v>
      </c>
      <c r="D124">
        <f>'Master Database'!D124</f>
        <v>4410803684415</v>
      </c>
      <c r="E124" t="str">
        <f>'Master Database'!F124</f>
        <v>Kheeraj Kolhi</v>
      </c>
      <c r="F124" t="str">
        <f>'Master Database'!G124</f>
        <v>Khudabux2</v>
      </c>
      <c r="G124" t="str">
        <f>'Master Database'!H124</f>
        <v>Orchard on Rent</v>
      </c>
      <c r="H124">
        <v>35000</v>
      </c>
    </row>
    <row r="125">
      <c r="A125">
        <v>124</v>
      </c>
      <c r="B125" t="str">
        <f>'Master Database'!B125</f>
        <v xml:space="preserve">Parveen </v>
      </c>
      <c r="C125" t="str">
        <f>'Master Database'!C125</f>
        <v>Muhmmad Haroon Khaskeli</v>
      </c>
      <c r="D125">
        <f>'Master Database'!D125</f>
        <v>4410167538788</v>
      </c>
      <c r="E125" t="str">
        <f>'Master Database'!F125</f>
        <v>Kot Mir Jan Muhmmad</v>
      </c>
      <c r="F125" t="str">
        <f>'Master Database'!G125</f>
        <v>Roshanabad</v>
      </c>
      <c r="G125" t="str">
        <f>'Master Database'!H125</f>
        <v>Cosmetic Goods Shop</v>
      </c>
      <c r="H125">
        <v>35000</v>
      </c>
      <c r="I125">
        <v>2920</v>
      </c>
      <c r="J125" t="str">
        <v>1437</v>
      </c>
      <c r="K125">
        <v>45954</v>
      </c>
      <c r="L125" t="str">
        <v>0496544</v>
      </c>
      <c r="M125">
        <v>45954</v>
      </c>
      <c r="N125">
        <v>5840</v>
      </c>
    </row>
    <row r="126">
      <c r="A126">
        <v>125</v>
      </c>
      <c r="B126" t="str">
        <f>'Master Database'!B126</f>
        <v xml:space="preserve">Parveen </v>
      </c>
      <c r="C126" t="str">
        <f>'Master Database'!C126</f>
        <v>Mehran Khan</v>
      </c>
      <c r="D126">
        <f>'Master Database'!D126</f>
        <v>4410150256210</v>
      </c>
      <c r="E126" t="str">
        <f>'Master Database'!F126</f>
        <v>Lakhano Mugheri</v>
      </c>
      <c r="F126" t="str">
        <f>'Master Database'!G126</f>
        <v xml:space="preserve">Bakhur </v>
      </c>
      <c r="G126" t="str">
        <f>'Master Database'!H126</f>
        <v>Sewing machine and material Selling</v>
      </c>
      <c r="H126">
        <v>35000</v>
      </c>
    </row>
    <row r="127">
      <c r="A127">
        <v>126</v>
      </c>
      <c r="B127" t="str">
        <f>'Master Database'!B127</f>
        <v>Parwati</v>
      </c>
      <c r="C127" t="str">
        <f>'Master Database'!C127</f>
        <v>Bhojo</v>
      </c>
      <c r="D127">
        <f>'Master Database'!D127</f>
        <v>4410806317004</v>
      </c>
      <c r="E127" t="str">
        <f>'Master Database'!F127</f>
        <v xml:space="preserve">Hashim colony </v>
      </c>
      <c r="F127" t="str">
        <f>'Master Database'!G127</f>
        <v>Mir Allah Bachayo</v>
      </c>
      <c r="G127" t="str">
        <f>'Master Database'!H127</f>
        <v>Handi Craft: Applique Dress Making</v>
      </c>
      <c r="H127">
        <v>35000</v>
      </c>
    </row>
    <row r="128">
      <c r="A128">
        <v>127</v>
      </c>
      <c r="B128" t="str">
        <f>'Master Database'!B128</f>
        <v>Petho</v>
      </c>
      <c r="C128" t="str">
        <f>'Master Database'!C128</f>
        <v>Kheto</v>
      </c>
      <c r="D128">
        <f>'Master Database'!D128</f>
        <v>4410132217897</v>
      </c>
      <c r="E128" t="str">
        <f>'Master Database'!F128</f>
        <v>Punho Rabari</v>
      </c>
      <c r="F128" t="str">
        <f>'Master Database'!G128</f>
        <v>Mir Allah Bachayo</v>
      </c>
      <c r="G128" t="str">
        <f>'Master Database'!H128</f>
        <v xml:space="preserve">Beverages: Cold Drink </v>
      </c>
      <c r="H128">
        <v>35000</v>
      </c>
    </row>
    <row r="129">
      <c r="A129">
        <v>128</v>
      </c>
      <c r="B129" t="str">
        <f>'Master Database'!B129</f>
        <v xml:space="preserve">Prem </v>
      </c>
      <c r="C129" t="str">
        <f>'Master Database'!C129</f>
        <v xml:space="preserve">Sojho </v>
      </c>
      <c r="D129">
        <f>'Master Database'!D129</f>
        <v>4410132386679</v>
      </c>
      <c r="E129" t="str">
        <f>'Master Database'!F129</f>
        <v>Kheeraj Kolhi</v>
      </c>
      <c r="F129" t="str">
        <f>'Master Database'!G129</f>
        <v>Khuda Bux2</v>
      </c>
      <c r="G129" t="str">
        <f>'Master Database'!H129</f>
        <v>Fruit Cart</v>
      </c>
      <c r="H129">
        <v>35000</v>
      </c>
    </row>
    <row r="130">
      <c r="A130">
        <v>129</v>
      </c>
      <c r="B130" t="str">
        <f>'Master Database'!B130</f>
        <v xml:space="preserve">Qazi Khan </v>
      </c>
      <c r="C130" t="str">
        <f>'Master Database'!C130</f>
        <v xml:space="preserve">Muhammad </v>
      </c>
      <c r="D130">
        <f>'Master Database'!D130</f>
        <v>4410803863945</v>
      </c>
      <c r="E130" t="str">
        <f>'Master Database'!F130</f>
        <v>Saindad Alyani</v>
      </c>
      <c r="F130" t="str">
        <f>'Master Database'!G130</f>
        <v>Roshanabad</v>
      </c>
      <c r="G130" t="str">
        <f>'Master Database'!H130</f>
        <v>Spices Making &amp; Sale ( Pakora and Samosa)</v>
      </c>
      <c r="H130">
        <v>35000</v>
      </c>
    </row>
    <row r="131">
      <c r="A131">
        <v>130</v>
      </c>
      <c r="B131" t="str">
        <f>'Master Database'!B131</f>
        <v>Razia Hussain</v>
      </c>
      <c r="C131" t="str">
        <f>'Master Database'!C131</f>
        <v>Lakho</v>
      </c>
      <c r="D131">
        <f>'Master Database'!D131</f>
        <v>4410806356628</v>
      </c>
      <c r="E131" t="str">
        <f>'Master Database'!F131</f>
        <v>Lakhano Mugheri</v>
      </c>
      <c r="F131" t="str">
        <f>'Master Database'!G131</f>
        <v xml:space="preserve">Bakhur </v>
      </c>
      <c r="G131" t="str">
        <f>'Master Database'!H131</f>
        <v>Pickle Sale</v>
      </c>
      <c r="H131">
        <v>35000</v>
      </c>
      <c r="I131">
        <v>2920</v>
      </c>
      <c r="J131" t="str">
        <v>1433</v>
      </c>
      <c r="K131">
        <v>45953</v>
      </c>
      <c r="L131" t="str">
        <v>0497429</v>
      </c>
      <c r="M131">
        <v>45953</v>
      </c>
      <c r="N131">
        <v>20120</v>
      </c>
    </row>
    <row r="132">
      <c r="A132">
        <v>131</v>
      </c>
      <c r="B132" t="str">
        <f>'Master Database'!B132</f>
        <v>Reema</v>
      </c>
      <c r="C132" t="str">
        <f>'Master Database'!C132</f>
        <v>Pervez Ali</v>
      </c>
      <c r="D132">
        <f>'Master Database'!D132</f>
        <v>4410805841260</v>
      </c>
      <c r="E132" t="str">
        <f>'Master Database'!F132</f>
        <v>jan M khoso</v>
      </c>
      <c r="F132" t="str">
        <f>'Master Database'!G132</f>
        <v xml:space="preserve">Bakhur </v>
      </c>
      <c r="G132" t="str">
        <f>'Master Database'!H132</f>
        <v>Sewing machine and material Selling</v>
      </c>
      <c r="H132">
        <v>35000</v>
      </c>
    </row>
    <row r="133">
      <c r="A133">
        <v>132</v>
      </c>
      <c r="B133" t="str">
        <f>'Master Database'!B133</f>
        <v>Rehana</v>
      </c>
      <c r="C133" t="str">
        <f>'Master Database'!C133</f>
        <v>Aga Muhmmad</v>
      </c>
      <c r="D133">
        <f>'Master Database'!D133</f>
        <v>4410159292714</v>
      </c>
      <c r="E133" t="str">
        <f>'Master Database'!F133</f>
        <v xml:space="preserve">Ghulam Akber Lashari </v>
      </c>
      <c r="F133" t="str">
        <f>'Master Database'!G133</f>
        <v xml:space="preserve">Ahori </v>
      </c>
      <c r="G133" t="str">
        <f>'Master Database'!H133</f>
        <v>Tailoring Machine &amp; Material</v>
      </c>
      <c r="H133">
        <v>35000</v>
      </c>
    </row>
    <row r="134">
      <c r="A134">
        <v>133</v>
      </c>
      <c r="B134" t="str">
        <f>'Master Database'!B134</f>
        <v>Rubina</v>
      </c>
      <c r="C134" t="str">
        <f>'Master Database'!C134</f>
        <v>Akhtar Rasool</v>
      </c>
      <c r="D134">
        <f>'Master Database'!D134</f>
        <v>4410123587822</v>
      </c>
      <c r="E134" t="str">
        <f>'Master Database'!F134</f>
        <v>Ghulam Rasool pathan</v>
      </c>
      <c r="F134" t="str">
        <f>'Master Database'!G134</f>
        <v>Mir Allah Bachayo</v>
      </c>
      <c r="G134" t="str">
        <f>'Master Database'!H134</f>
        <v>Handi Craft: Hand embroidery</v>
      </c>
      <c r="H134">
        <v>35000</v>
      </c>
    </row>
    <row r="135">
      <c r="A135">
        <v>134</v>
      </c>
      <c r="B135" t="str">
        <f>'Master Database'!B135</f>
        <v>Rubina</v>
      </c>
      <c r="C135" t="str">
        <f>'Master Database'!C135</f>
        <v>Imam Ali</v>
      </c>
      <c r="D135">
        <f>'Master Database'!D135</f>
        <v>4410177127304</v>
      </c>
      <c r="E135" t="str">
        <f>'Master Database'!F135</f>
        <v xml:space="preserve">Tando kolachi </v>
      </c>
      <c r="F135" t="str">
        <f>'Master Database'!G135</f>
        <v xml:space="preserve">Ahori </v>
      </c>
      <c r="G135" t="str">
        <f>'Master Database'!H135</f>
        <v>Stationery Shop</v>
      </c>
      <c r="H135">
        <v>35000</v>
      </c>
    </row>
    <row r="136">
      <c r="A136">
        <v>135</v>
      </c>
      <c r="B136" t="str">
        <f>'Master Database'!B136</f>
        <v>Rukhsana</v>
      </c>
      <c r="C136" t="str">
        <f>'Master Database'!C136</f>
        <v>Khamiso</v>
      </c>
      <c r="D136">
        <f>'Master Database'!D136</f>
        <v>4410138964290</v>
      </c>
      <c r="E136" t="str">
        <f>'Master Database'!F136</f>
        <v>Tando Kolachi</v>
      </c>
      <c r="F136" t="str">
        <f>'Master Database'!G136</f>
        <v>Ahori</v>
      </c>
      <c r="G136" t="str">
        <f>'Master Database'!H136</f>
        <v>Spices Making and Sale</v>
      </c>
      <c r="H136">
        <v>35000</v>
      </c>
      <c r="I136">
        <v>2040</v>
      </c>
      <c r="J136" t="str">
        <v>1428</v>
      </c>
      <c r="K136">
        <v>45952</v>
      </c>
      <c r="L136" t="str">
        <v>0361511</v>
      </c>
      <c r="M136">
        <v>45952</v>
      </c>
      <c r="N136">
        <v>7000</v>
      </c>
    </row>
    <row r="137">
      <c r="A137">
        <v>136</v>
      </c>
      <c r="B137" t="str">
        <f>'Master Database'!B137</f>
        <v>Ruqia Fatima</v>
      </c>
      <c r="C137" t="str">
        <f>'Master Database'!C137</f>
        <v>Jahangeer</v>
      </c>
      <c r="D137">
        <f>'Master Database'!D137</f>
        <v>4410303076034</v>
      </c>
      <c r="E137" t="str">
        <f>'Master Database'!F137</f>
        <v xml:space="preserve">Ch Muhmmad Ali Buxi </v>
      </c>
      <c r="F137" t="str">
        <f>'Master Database'!G137</f>
        <v>Khuda Bux2</v>
      </c>
      <c r="G137" t="str">
        <f>'Master Database'!H137</f>
        <v>Tailoring material and Machine</v>
      </c>
      <c r="H137">
        <v>35000</v>
      </c>
    </row>
    <row r="138">
      <c r="A138">
        <v>137</v>
      </c>
      <c r="B138" t="str">
        <f>'Master Database'!B138</f>
        <v>Rustam Kumar</v>
      </c>
      <c r="C138" t="str">
        <f>'Master Database'!C138</f>
        <v>Tilok Chand</v>
      </c>
      <c r="D138">
        <f>'Master Database'!D138</f>
        <v>4410803903901</v>
      </c>
      <c r="E138" t="str">
        <f>'Master Database'!F138</f>
        <v>Paba Ram Coloney</v>
      </c>
      <c r="F138" t="str">
        <f>'Master Database'!G138</f>
        <v>Roshanabad</v>
      </c>
      <c r="G138" t="str">
        <f>'Master Database'!H138</f>
        <v>FMCG: Grocery shop</v>
      </c>
      <c r="H138">
        <v>35000</v>
      </c>
    </row>
    <row r="139">
      <c r="A139">
        <v>138</v>
      </c>
      <c r="B139" t="str">
        <f>'Master Database'!B139</f>
        <v>Sabireena</v>
      </c>
      <c r="C139" t="str">
        <f>'Master Database'!C139</f>
        <v>Abdul Nisar</v>
      </c>
      <c r="D139">
        <f>'Master Database'!D139</f>
        <v>4410805796936</v>
      </c>
      <c r="E139" t="str">
        <f>'Master Database'!F139</f>
        <v>Mir Mustafa</v>
      </c>
      <c r="F139" t="str">
        <f>'Master Database'!G139</f>
        <v>Roshanabad</v>
      </c>
      <c r="G139" t="str">
        <f>'Master Database'!H139</f>
        <v>Cosmetic and essentials</v>
      </c>
      <c r="H139">
        <v>35000</v>
      </c>
    </row>
    <row r="140">
      <c r="A140">
        <v>139</v>
      </c>
      <c r="B140" t="str">
        <f>'Master Database'!B140</f>
        <v>Sabran</v>
      </c>
      <c r="C140" t="str">
        <f>'Master Database'!C140</f>
        <v>Muhammad Ramzan</v>
      </c>
      <c r="D140">
        <f>'Master Database'!D140</f>
        <v>4410171290464</v>
      </c>
      <c r="E140" t="str">
        <f>'Master Database'!F140</f>
        <v>Ameer Bux Laghari</v>
      </c>
      <c r="F140" t="str">
        <f>'Master Database'!G140</f>
        <v xml:space="preserve">Ahori </v>
      </c>
      <c r="G140" t="str">
        <f>'Master Database'!H140</f>
        <v>Poultry Desi</v>
      </c>
      <c r="H140">
        <v>35000</v>
      </c>
    </row>
    <row r="141">
      <c r="A141">
        <v>140</v>
      </c>
      <c r="B141" t="str">
        <f>'Master Database'!B141</f>
        <v>Saddam Hussain</v>
      </c>
      <c r="C141" t="str">
        <f>'Master Database'!C141</f>
        <v xml:space="preserve">Muhammad Khan </v>
      </c>
      <c r="D141">
        <f>'Master Database'!D141</f>
        <v>4410148322689</v>
      </c>
      <c r="E141" t="str">
        <f>'Master Database'!F141</f>
        <v>Allah Bachayo Kapri</v>
      </c>
      <c r="F141" t="str">
        <f>'Master Database'!G141</f>
        <v>Mir Allah Bachayo</v>
      </c>
      <c r="G141" t="str">
        <f>'Master Database'!H141</f>
        <v>Shoes and Slippers Shop</v>
      </c>
      <c r="H141">
        <v>35000</v>
      </c>
    </row>
    <row r="142">
      <c r="A142">
        <v>141</v>
      </c>
      <c r="B142" t="str">
        <f>'Master Database'!B142</f>
        <v>Saeeda</v>
      </c>
      <c r="C142" t="str">
        <f>'Master Database'!C142</f>
        <v>Noor Hassan</v>
      </c>
      <c r="D142">
        <f>'Master Database'!D142</f>
        <v>4410124209846</v>
      </c>
      <c r="E142" t="str">
        <f>'Master Database'!F142</f>
        <v xml:space="preserve">Juman Kapri </v>
      </c>
      <c r="F142" t="str">
        <f>'Master Database'!G142</f>
        <v>Khuda Bux2</v>
      </c>
      <c r="G142" t="str">
        <f>'Master Database'!H142</f>
        <v>Feed for livestock (Khar,chunu,bhuso,turi boh,)</v>
      </c>
      <c r="H142">
        <v>35000</v>
      </c>
    </row>
    <row r="143">
      <c r="A143">
        <v>142</v>
      </c>
      <c r="B143" t="str">
        <f>'Master Database'!B143</f>
        <v>Saima</v>
      </c>
      <c r="C143" t="str">
        <f>'Master Database'!C143</f>
        <v>Mehboob Ali</v>
      </c>
      <c r="D143">
        <f>'Master Database'!D143</f>
        <v>4410805954272</v>
      </c>
      <c r="E143" t="str">
        <f>'Master Database'!F143</f>
        <v>Ghanwar Khan Pitafi</v>
      </c>
      <c r="F143" t="str">
        <f>'Master Database'!G143</f>
        <v>Roshanabad</v>
      </c>
      <c r="G143" t="str">
        <f>'Master Database'!H143</f>
        <v>Handi Craft: Hand embroidery</v>
      </c>
      <c r="H143">
        <v>35000</v>
      </c>
    </row>
    <row r="144">
      <c r="A144">
        <v>143</v>
      </c>
      <c r="B144" t="str">
        <f>'Master Database'!B144</f>
        <v xml:space="preserve">Saima Akhtar </v>
      </c>
      <c r="C144" t="str">
        <f>'Master Database'!C144</f>
        <v xml:space="preserve">Shahjan </v>
      </c>
      <c r="D144">
        <f>'Master Database'!D144</f>
        <v>4440462978046</v>
      </c>
      <c r="E144" t="str">
        <f>'Master Database'!F144</f>
        <v xml:space="preserve">Ch Muhmmad Ali Buxi </v>
      </c>
      <c r="F144" t="str">
        <f>'Master Database'!G144</f>
        <v>Khudabux2</v>
      </c>
      <c r="G144" t="str">
        <f>'Master Database'!H144</f>
        <v>Sewing machine and material Selling</v>
      </c>
      <c r="H144">
        <v>35000</v>
      </c>
    </row>
    <row r="145">
      <c r="A145">
        <v>144</v>
      </c>
      <c r="B145" t="str">
        <f>'Master Database'!B145</f>
        <v xml:space="preserve">Saira </v>
      </c>
      <c r="C145" t="str">
        <f>'Master Database'!C145</f>
        <v>Laik</v>
      </c>
      <c r="D145">
        <f>'Master Database'!D145</f>
        <v>4410806248730</v>
      </c>
      <c r="E145" t="str">
        <f>'Master Database'!F145</f>
        <v>Moula Bux Rind</v>
      </c>
      <c r="F145" t="str">
        <f>'Master Database'!G145</f>
        <v>Roshanabad</v>
      </c>
      <c r="G145" t="str">
        <f>'Master Database'!H145</f>
        <v>Cosmetic Goods Shop</v>
      </c>
      <c r="H145">
        <v>35000</v>
      </c>
    </row>
    <row r="146">
      <c r="A146">
        <v>145</v>
      </c>
      <c r="B146" t="str">
        <f>'Master Database'!B146</f>
        <v>Sajad Ali</v>
      </c>
      <c r="C146" t="str">
        <f>'Master Database'!C146</f>
        <v>Azam Ali</v>
      </c>
      <c r="D146">
        <f>'Master Database'!D146</f>
        <v>4410803638431</v>
      </c>
      <c r="E146" t="str">
        <f>'Master Database'!F146</f>
        <v>Noor m laghari</v>
      </c>
      <c r="F146" t="str">
        <f>'Master Database'!G146</f>
        <v>Mir Allah Bachayo</v>
      </c>
      <c r="G146" t="str">
        <f>'Master Database'!H146</f>
        <v>Carpentry</v>
      </c>
      <c r="H146">
        <v>35000</v>
      </c>
    </row>
    <row r="147">
      <c r="A147">
        <v>146</v>
      </c>
      <c r="B147" t="str">
        <f>'Master Database'!B147</f>
        <v>Sajan</v>
      </c>
      <c r="C147" t="str">
        <f>'Master Database'!C147</f>
        <v xml:space="preserve">Abdul Kareem </v>
      </c>
      <c r="D147">
        <f>'Master Database'!D147</f>
        <v>4410803628671</v>
      </c>
      <c r="E147" t="str">
        <f>'Master Database'!F147</f>
        <v xml:space="preserve">Juman Kapri </v>
      </c>
      <c r="F147" t="str">
        <f>'Master Database'!G147</f>
        <v>Khuda Bux2</v>
      </c>
      <c r="G147" t="str">
        <f>'Master Database'!H147</f>
        <v>Motor/Vehicle: Tye Puncture shop</v>
      </c>
      <c r="H147">
        <v>35000</v>
      </c>
    </row>
    <row r="148">
      <c r="A148">
        <v>147</v>
      </c>
      <c r="B148" t="str">
        <f>'Master Database'!B148</f>
        <v>Sajid Ali</v>
      </c>
      <c r="C148" t="str">
        <f>'Master Database'!C148</f>
        <v>Mehmood</v>
      </c>
      <c r="D148">
        <f>'Master Database'!D148</f>
        <v>4410804586739</v>
      </c>
      <c r="E148" t="str">
        <f>'Master Database'!F148</f>
        <v>Ghanwar Khan Pitafi</v>
      </c>
      <c r="F148" t="str">
        <f>'Master Database'!G148</f>
        <v>Roshanabad</v>
      </c>
      <c r="G148" t="str">
        <f>'Master Database'!H148</f>
        <v>Shoes and Slippers Shop</v>
      </c>
      <c r="H148">
        <v>35000</v>
      </c>
    </row>
    <row r="149">
      <c r="A149">
        <v>148</v>
      </c>
      <c r="B149" t="str">
        <f>'Master Database'!B149</f>
        <v>Saleem khatoon</v>
      </c>
      <c r="C149" t="str">
        <f>'Master Database'!C149</f>
        <v>Irshad Ali</v>
      </c>
      <c r="D149">
        <f>'Master Database'!D149</f>
        <v>4410805993542</v>
      </c>
      <c r="E149" t="str">
        <f>'Master Database'!F149</f>
        <v>Noor m laghari</v>
      </c>
      <c r="F149" t="str">
        <f>'Master Database'!G149</f>
        <v>Mir Allah Bachayo</v>
      </c>
      <c r="G149" t="str">
        <f>'Master Database'!H149</f>
        <v>Parlor &amp; Beauty Shop</v>
      </c>
      <c r="H149">
        <v>35000</v>
      </c>
    </row>
    <row r="150">
      <c r="A150">
        <v>149</v>
      </c>
      <c r="B150" t="str">
        <f>'Master Database'!B150</f>
        <v>Sameena</v>
      </c>
      <c r="C150" t="str">
        <f>'Master Database'!C150</f>
        <v>Muhmmad Shahid</v>
      </c>
      <c r="D150">
        <f>'Master Database'!D150</f>
        <v>4410805798132</v>
      </c>
      <c r="E150" t="str">
        <f>'Master Database'!F150</f>
        <v>Jhuddo City</v>
      </c>
      <c r="F150" t="str">
        <f>'Master Database'!G150</f>
        <v>Jhuddo Town</v>
      </c>
      <c r="G150" t="str">
        <f>'Master Database'!H150</f>
        <v>Beauty and cloths essentials</v>
      </c>
      <c r="H150">
        <v>35000</v>
      </c>
    </row>
    <row r="151">
      <c r="A151">
        <v>150</v>
      </c>
      <c r="B151" t="str">
        <f>'Master Database'!B151</f>
        <v>Sameena</v>
      </c>
      <c r="C151" t="str">
        <f>'Master Database'!C151</f>
        <v>Riaz Ali</v>
      </c>
      <c r="D151">
        <f>'Master Database'!D151</f>
        <v>4410138946806</v>
      </c>
      <c r="E151" t="str">
        <f>'Master Database'!F151</f>
        <v>Village Kamal Khan Pitafi</v>
      </c>
      <c r="F151" t="str">
        <f>'Master Database'!G151</f>
        <v>Mir Allah Bachayo</v>
      </c>
      <c r="G151" t="str">
        <f>'Master Database'!H151</f>
        <v>Spice Powder Mixtures ( Purchase readymade and Sale)</v>
      </c>
      <c r="H151">
        <v>35000</v>
      </c>
    </row>
    <row r="152">
      <c r="A152">
        <v>151</v>
      </c>
      <c r="B152" t="str">
        <f>'Master Database'!B152</f>
        <v>Samina</v>
      </c>
      <c r="C152" t="str">
        <f>'Master Database'!C152</f>
        <v>Ghulam Murtaza</v>
      </c>
      <c r="D152">
        <f>'Master Database'!D152</f>
        <v>4110303687440</v>
      </c>
      <c r="E152" t="str">
        <f>'Master Database'!F152</f>
        <v>Village Kamal Khan Pitafi</v>
      </c>
      <c r="F152" t="str">
        <f>'Master Database'!G152</f>
        <v>Mir Allah Bachayo</v>
      </c>
      <c r="G152" t="str">
        <f>'Master Database'!H152</f>
        <v>Pet sale</v>
      </c>
      <c r="H152">
        <v>35000</v>
      </c>
    </row>
    <row r="153">
      <c r="A153">
        <v>152</v>
      </c>
      <c r="B153" t="str">
        <f>'Master Database'!B153</f>
        <v xml:space="preserve">Samreen </v>
      </c>
      <c r="C153" t="str">
        <f>'Master Database'!C153</f>
        <v>Abdul Majeed</v>
      </c>
      <c r="D153">
        <f>'Master Database'!D153</f>
        <v>4410806356308</v>
      </c>
      <c r="E153" t="str">
        <f>'Master Database'!F153</f>
        <v>Moula Bux Rind</v>
      </c>
      <c r="F153" t="str">
        <f>'Master Database'!G153</f>
        <v>Roshanabad</v>
      </c>
      <c r="G153" t="str">
        <f>'Master Database'!H153</f>
        <v>Garments and Hand Embroidery</v>
      </c>
      <c r="H153">
        <v>35000</v>
      </c>
    </row>
    <row r="154">
      <c r="A154">
        <v>153</v>
      </c>
      <c r="B154" t="str">
        <f>'Master Database'!B154</f>
        <v>Sanam</v>
      </c>
      <c r="C154" t="str">
        <f>'Master Database'!C154</f>
        <v>Gulzar Ahmed</v>
      </c>
      <c r="D154">
        <f>'Master Database'!D154</f>
        <v>4410124744116</v>
      </c>
      <c r="E154" t="str">
        <f>'Master Database'!F154</f>
        <v>Village Kamal Khan Pitafi</v>
      </c>
      <c r="F154" t="str">
        <f>'Master Database'!G154</f>
        <v>Mir Allah Bachayo</v>
      </c>
      <c r="G154" t="str">
        <f>'Master Database'!H154</f>
        <v>Muka Work Dupattas and Chadar</v>
      </c>
      <c r="H154">
        <v>35000</v>
      </c>
    </row>
    <row r="155">
      <c r="A155">
        <v>154</v>
      </c>
      <c r="B155" t="str">
        <f>'Master Database'!B155</f>
        <v>Santosh Kumar</v>
      </c>
      <c r="C155" t="str">
        <f>'Master Database'!C155</f>
        <v>Asan Das</v>
      </c>
      <c r="D155">
        <f>'Master Database'!D155</f>
        <v>4410804025175</v>
      </c>
      <c r="E155" t="str">
        <f>'Master Database'!F155</f>
        <v>Chandro bheel</v>
      </c>
      <c r="F155" t="str">
        <f>'Master Database'!G155</f>
        <v>Khuda Bux2</v>
      </c>
      <c r="G155" t="str">
        <f>'Master Database'!H155</f>
        <v>Mobile Repair Shop</v>
      </c>
      <c r="H155">
        <v>35000</v>
      </c>
    </row>
    <row r="156">
      <c r="A156">
        <v>155</v>
      </c>
      <c r="B156" t="str">
        <f>'Master Database'!B156</f>
        <v>Saroopa</v>
      </c>
      <c r="C156" t="str">
        <f>'Master Database'!C156</f>
        <v>Gulab</v>
      </c>
      <c r="D156">
        <f>'Master Database'!D156</f>
        <v>4410177632666</v>
      </c>
      <c r="E156" t="str">
        <f>'Master Database'!F156</f>
        <v>Ramzan Arian</v>
      </c>
      <c r="F156" t="str">
        <f>'Master Database'!G156</f>
        <v>Khuda Bux2</v>
      </c>
      <c r="G156" t="str">
        <f>'Master Database'!H156</f>
        <v>Cosmetic Goods Shop</v>
      </c>
      <c r="H156">
        <v>35000</v>
      </c>
    </row>
    <row r="157">
      <c r="A157">
        <v>156</v>
      </c>
      <c r="B157" t="str">
        <f>'Master Database'!B157</f>
        <v>Sarwan</v>
      </c>
      <c r="C157" t="str">
        <f>'Master Database'!C157</f>
        <v>Jairam</v>
      </c>
      <c r="D157">
        <f>'Master Database'!D157</f>
        <v>4410572325759</v>
      </c>
      <c r="E157" t="str">
        <f>'Master Database'!F157</f>
        <v>Pehlaj kohli</v>
      </c>
      <c r="F157" t="str">
        <f>'Master Database'!G157</f>
        <v xml:space="preserve">Bakhur </v>
      </c>
      <c r="G157" t="str">
        <f>'Master Database'!H157</f>
        <v>Agri Goods Shop</v>
      </c>
      <c r="H157">
        <v>35000</v>
      </c>
    </row>
    <row r="158">
      <c r="A158">
        <v>157</v>
      </c>
      <c r="B158" t="str">
        <f>'Master Database'!B158</f>
        <v>Sasui</v>
      </c>
      <c r="C158" t="str">
        <f>'Master Database'!C158</f>
        <v>Ameer Ali</v>
      </c>
      <c r="D158">
        <f>'Master Database'!D158</f>
        <v>4410805698582</v>
      </c>
      <c r="E158" t="str">
        <f>'Master Database'!F158</f>
        <v>khosa Paro</v>
      </c>
      <c r="F158" t="str">
        <f>'Master Database'!G158</f>
        <v>Mir Allah Bachayo</v>
      </c>
      <c r="G158" t="str">
        <f>'Master Database'!H158</f>
        <v>Handi Craft: Muka Work</v>
      </c>
      <c r="H158">
        <v>35000</v>
      </c>
    </row>
    <row r="159">
      <c r="A159">
        <v>158</v>
      </c>
      <c r="B159" t="str">
        <f>'Master Database'!B159</f>
        <v>Seema</v>
      </c>
      <c r="C159" t="str">
        <f>'Master Database'!C159</f>
        <v>Saifullah</v>
      </c>
      <c r="D159">
        <f>'Master Database'!D159</f>
        <v>4410806247150</v>
      </c>
      <c r="E159" t="str">
        <f>'Master Database'!F159</f>
        <v>Jhuddo City</v>
      </c>
      <c r="F159" t="str">
        <f>'Master Database'!G159</f>
        <v>jhuddo</v>
      </c>
      <c r="G159" t="str">
        <f>'Master Database'!H159</f>
        <v>Sewing Machine &amp; Dress Making</v>
      </c>
      <c r="H159">
        <v>35000</v>
      </c>
    </row>
    <row r="160">
      <c r="A160">
        <v>159</v>
      </c>
      <c r="B160" t="str">
        <f>'Master Database'!B160</f>
        <v xml:space="preserve">Seema </v>
      </c>
      <c r="C160" t="str">
        <f>'Master Database'!C160</f>
        <v>Abdul Sattar</v>
      </c>
      <c r="D160">
        <f>'Master Database'!D160</f>
        <v>4410805928864</v>
      </c>
      <c r="E160" t="str">
        <f>'Master Database'!F160</f>
        <v>Saein Dad Aliani</v>
      </c>
      <c r="F160" t="str">
        <f>'Master Database'!G160</f>
        <v>Roshanabad</v>
      </c>
      <c r="G160" t="str">
        <f>'Master Database'!H160</f>
        <v>Handi Craft: Applique Rillie</v>
      </c>
      <c r="H160">
        <v>35000</v>
      </c>
    </row>
    <row r="161">
      <c r="A161">
        <v>160</v>
      </c>
      <c r="B161" t="str">
        <f>'Master Database'!B161</f>
        <v xml:space="preserve">Shabana </v>
      </c>
      <c r="C161" t="str">
        <f>'Master Database'!C161</f>
        <v>Allah Rakha</v>
      </c>
      <c r="D161">
        <f>'Master Database'!D161</f>
        <v>4410805825138</v>
      </c>
      <c r="E161" t="str">
        <f>'Master Database'!F161</f>
        <v xml:space="preserve">Ch Muhmmad Ali Buxi </v>
      </c>
      <c r="F161" t="str">
        <f>'Master Database'!G161</f>
        <v>Khuda Bux2</v>
      </c>
      <c r="G161" t="str">
        <f>'Master Database'!H161</f>
        <v>Poultry Business</v>
      </c>
      <c r="H161">
        <v>35000</v>
      </c>
    </row>
    <row r="162">
      <c r="A162">
        <v>161</v>
      </c>
      <c r="B162" t="str">
        <f>'Master Database'!B162</f>
        <v xml:space="preserve">Shabnam </v>
      </c>
      <c r="C162" t="str">
        <f>'Master Database'!C162</f>
        <v xml:space="preserve">Nazar Ali </v>
      </c>
      <c r="D162">
        <f>'Master Database'!D162</f>
        <v>4410805822364</v>
      </c>
      <c r="E162" t="str">
        <f>'Master Database'!F162</f>
        <v xml:space="preserve">Juman Kapri </v>
      </c>
      <c r="F162" t="str">
        <f>'Master Database'!G162</f>
        <v>Khuda Bux2</v>
      </c>
      <c r="G162" t="str">
        <f>'Master Database'!H162</f>
        <v>Feed for Livestock</v>
      </c>
      <c r="H162">
        <v>35000</v>
      </c>
    </row>
    <row r="163">
      <c r="A163">
        <v>162</v>
      </c>
      <c r="B163" t="str">
        <f>'Master Database'!B163</f>
        <v>Shagufta</v>
      </c>
      <c r="C163" t="str">
        <f>'Master Database'!C163</f>
        <v>Ahsan Ali</v>
      </c>
      <c r="D163">
        <f>'Master Database'!D163</f>
        <v>4410290667674</v>
      </c>
      <c r="E163" t="str">
        <f>'Master Database'!F163</f>
        <v>Karam Ali laghari</v>
      </c>
      <c r="F163" t="str">
        <f>'Master Database'!G163</f>
        <v>Mir Allah Bachayo</v>
      </c>
      <c r="G163" t="str">
        <f>'Master Database'!H163</f>
        <v>Poultry &amp; Milk Sale</v>
      </c>
      <c r="H163">
        <v>35000</v>
      </c>
    </row>
    <row r="164">
      <c r="A164">
        <v>163</v>
      </c>
      <c r="B164" t="str">
        <f>'Master Database'!B164</f>
        <v>Shaheen Jado</v>
      </c>
      <c r="C164" t="str">
        <f>'Master Database'!C164</f>
        <v xml:space="preserve">Rawat Ali </v>
      </c>
      <c r="D164">
        <f>'Master Database'!D164</f>
        <v>4410805692082</v>
      </c>
      <c r="E164" t="str">
        <f>'Master Database'!F164</f>
        <v>Saein Dad Aliani</v>
      </c>
      <c r="F164" t="str">
        <f>'Master Database'!G164</f>
        <v>Roshanabad</v>
      </c>
      <c r="G164" t="str">
        <f>'Master Database'!H164</f>
        <v>Cosmetic Goods Shop ( Cosmetic and Shoes)</v>
      </c>
      <c r="H164">
        <v>35000</v>
      </c>
    </row>
    <row r="165">
      <c r="A165">
        <v>164</v>
      </c>
      <c r="B165" t="str">
        <f>'Master Database'!B165</f>
        <v>Shahid</v>
      </c>
      <c r="C165" t="str">
        <f>'Master Database'!C165</f>
        <v xml:space="preserve">Asghar Ali </v>
      </c>
      <c r="D165">
        <f>'Master Database'!D165</f>
        <v>4410803837477</v>
      </c>
      <c r="E165" t="str">
        <f>'Master Database'!F165</f>
        <v xml:space="preserve"> Juman Kapri </v>
      </c>
      <c r="F165" t="str">
        <f>'Master Database'!G165</f>
        <v>Khuda Bux2</v>
      </c>
      <c r="G165" t="str">
        <f>'Master Database'!H165</f>
        <v>Wheat for Flour Chaki</v>
      </c>
      <c r="H165">
        <v>35000</v>
      </c>
    </row>
    <row r="166">
      <c r="A166">
        <v>165</v>
      </c>
      <c r="B166" t="str">
        <f>'Master Database'!B166</f>
        <v>Shahid hussain</v>
      </c>
      <c r="C166" t="str">
        <f>'Master Database'!C166</f>
        <v>Rasool Bux</v>
      </c>
      <c r="D166">
        <f>'Master Database'!D166</f>
        <v>4410180790995</v>
      </c>
      <c r="E166" t="str">
        <f>'Master Database'!F166</f>
        <v xml:space="preserve">Gul Muhmmad K.k </v>
      </c>
      <c r="F166" t="str">
        <f>'Master Database'!G166</f>
        <v>Mir Allah Bachayo</v>
      </c>
      <c r="G166" t="str">
        <f>'Master Database'!H166</f>
        <v>Feed for Livestock</v>
      </c>
      <c r="H166">
        <v>35000</v>
      </c>
    </row>
    <row r="167">
      <c r="A167">
        <v>166</v>
      </c>
      <c r="B167" t="str">
        <f>'Master Database'!B167</f>
        <v>Shahida</v>
      </c>
      <c r="C167" t="str">
        <f>'Master Database'!C167</f>
        <v>Shahid Ali</v>
      </c>
      <c r="D167">
        <f>'Master Database'!D167</f>
        <v>4410125706836</v>
      </c>
      <c r="E167" t="str">
        <f>'Master Database'!F167</f>
        <v>khosa Paro</v>
      </c>
      <c r="F167" t="str">
        <f>'Master Database'!G167</f>
        <v>Mir Allah Bachayo</v>
      </c>
      <c r="G167" t="str">
        <f>'Master Database'!H167</f>
        <v>Handi Craft: Muka Work</v>
      </c>
      <c r="H167">
        <v>35000</v>
      </c>
    </row>
    <row r="168">
      <c r="A168">
        <v>167</v>
      </c>
      <c r="B168" t="str">
        <f>'Master Database'!B168</f>
        <v>Shama</v>
      </c>
      <c r="C168" t="str">
        <f>'Master Database'!C168</f>
        <v>Ali Hyder</v>
      </c>
      <c r="D168">
        <f>'Master Database'!D168</f>
        <v>4410805764958</v>
      </c>
      <c r="E168" t="str">
        <f>'Master Database'!F168</f>
        <v xml:space="preserve">Long khan dalwani </v>
      </c>
      <c r="F168" t="str">
        <f>'Master Database'!G168</f>
        <v xml:space="preserve">Bakhur </v>
      </c>
      <c r="G168" t="str">
        <f>'Master Database'!H168</f>
        <v>FMCG: Grocery shop</v>
      </c>
      <c r="H168">
        <v>35000</v>
      </c>
    </row>
    <row r="169">
      <c r="A169">
        <v>168</v>
      </c>
      <c r="B169" t="str">
        <f>'Master Database'!B169</f>
        <v xml:space="preserve">Shamshad ali </v>
      </c>
      <c r="C169" t="str">
        <f>'Master Database'!C169</f>
        <v>Ghulam Rasool</v>
      </c>
      <c r="D169">
        <f>'Master Database'!D169</f>
        <v>4410804258781</v>
      </c>
      <c r="E169" t="str">
        <f>'Master Database'!F169</f>
        <v>Allah Bachayo Kapri</v>
      </c>
      <c r="F169" t="str">
        <f>'Master Database'!G169</f>
        <v>Mir Allah Bachayo</v>
      </c>
      <c r="G169" t="str">
        <f>'Master Database'!H169</f>
        <v>Poultry Farm Material</v>
      </c>
      <c r="H169">
        <v>35000</v>
      </c>
    </row>
    <row r="170">
      <c r="A170">
        <v>169</v>
      </c>
      <c r="B170" t="str">
        <f>'Master Database'!B170</f>
        <v>Shankar</v>
      </c>
      <c r="C170" t="str">
        <f>'Master Database'!C170</f>
        <v>Navo</v>
      </c>
      <c r="D170">
        <f>'Master Database'!D170</f>
        <v>4410803712735</v>
      </c>
      <c r="E170" t="str">
        <f>'Master Database'!F170</f>
        <v>Navo kohli</v>
      </c>
      <c r="F170" t="str">
        <f>'Master Database'!G170</f>
        <v xml:space="preserve">Bakhur </v>
      </c>
      <c r="G170" t="str">
        <f>'Master Database'!H170</f>
        <v>FMCG: Grocery shop</v>
      </c>
      <c r="H170">
        <v>35000</v>
      </c>
    </row>
    <row r="171">
      <c r="A171">
        <v>170</v>
      </c>
      <c r="B171" t="str">
        <f>'Master Database'!B171</f>
        <v>Shareefa</v>
      </c>
      <c r="C171" t="str">
        <f>'Master Database'!C171</f>
        <v>Meer Hassan</v>
      </c>
      <c r="D171">
        <f>'Master Database'!D171</f>
        <v>4410150910870</v>
      </c>
      <c r="E171" t="str">
        <f>'Master Database'!F171</f>
        <v>Mir Mustafa</v>
      </c>
      <c r="F171" t="str">
        <f>'Master Database'!G171</f>
        <v>Roshanabad</v>
      </c>
      <c r="G171" t="str">
        <f>'Master Database'!H171</f>
        <v>FMCG: Grocery shop</v>
      </c>
      <c r="H171">
        <v>35000</v>
      </c>
    </row>
    <row r="172">
      <c r="A172">
        <v>171</v>
      </c>
      <c r="B172" t="str">
        <f>'Master Database'!B172</f>
        <v xml:space="preserve">Shazia </v>
      </c>
      <c r="C172" t="str">
        <f>'Master Database'!C172</f>
        <v>Noor Ilahi</v>
      </c>
      <c r="D172">
        <f>'Master Database'!D172</f>
        <v>4410806647952</v>
      </c>
      <c r="E172" t="str">
        <f>'Master Database'!F172</f>
        <v>Allah Bachayo Kapri</v>
      </c>
      <c r="F172" t="str">
        <f>'Master Database'!G172</f>
        <v>Mir Allah Bachayo</v>
      </c>
      <c r="G172" t="str">
        <f>'Master Database'!H172</f>
        <v>Crockery Shop</v>
      </c>
      <c r="H172">
        <v>35000</v>
      </c>
    </row>
    <row r="173">
      <c r="A173">
        <v>172</v>
      </c>
      <c r="B173" t="str">
        <f>'Master Database'!B173</f>
        <v xml:space="preserve">Sheeran </v>
      </c>
      <c r="C173" t="str">
        <f>'Master Database'!C173</f>
        <v>Allahbachayo</v>
      </c>
      <c r="D173">
        <f>'Master Database'!D173</f>
        <v>4410138796674</v>
      </c>
      <c r="E173" t="str">
        <f>'Master Database'!F173</f>
        <v>Noor m laghari</v>
      </c>
      <c r="F173" t="str">
        <f>'Master Database'!G173</f>
        <v>Mir Allah Bachayo</v>
      </c>
      <c r="G173" t="str">
        <f>'Master Database'!H173</f>
        <v>Handi Craft: Hand embroidery</v>
      </c>
      <c r="H173">
        <v>35000</v>
      </c>
    </row>
    <row r="174">
      <c r="A174">
        <v>173</v>
      </c>
      <c r="B174" t="str">
        <f>'Master Database'!B174</f>
        <v>Shehzadi</v>
      </c>
      <c r="C174" t="str">
        <f>'Master Database'!C174</f>
        <v>Qayam ali</v>
      </c>
      <c r="D174">
        <f>'Master Database'!D174</f>
        <v>4410130871408</v>
      </c>
      <c r="E174" t="str">
        <f>'Master Database'!F174</f>
        <v>Village: Niaz Kapri</v>
      </c>
      <c r="F174" t="str">
        <f>'Master Database'!G174</f>
        <v>Mir Allah Bachayo</v>
      </c>
      <c r="G174" t="str">
        <f>'Master Database'!H174</f>
        <v>Cloth Bags &amp; Sanitary Pads</v>
      </c>
      <c r="H174">
        <v>35000</v>
      </c>
    </row>
    <row r="175">
      <c r="A175">
        <v>174</v>
      </c>
      <c r="B175" t="str">
        <f>'Master Database'!B175</f>
        <v>Shehzadi</v>
      </c>
      <c r="C175" t="str">
        <f>'Master Database'!C175</f>
        <v>Ashique Ali</v>
      </c>
      <c r="D175">
        <f>'Master Database'!D175</f>
        <v>4440404587136</v>
      </c>
      <c r="E175" t="str">
        <f>'Master Database'!F175</f>
        <v>Ameer Bux Laghari</v>
      </c>
      <c r="F175" t="str">
        <f>'Master Database'!G175</f>
        <v xml:space="preserve">Ahori </v>
      </c>
      <c r="G175" t="str">
        <f>'Master Database'!H175</f>
        <v>Poultry Business ( Desi Chicks)</v>
      </c>
      <c r="H175">
        <v>35000</v>
      </c>
    </row>
    <row r="176">
      <c r="A176">
        <v>175</v>
      </c>
      <c r="B176" t="str">
        <f>'Master Database'!B176</f>
        <v>Shela Gul</v>
      </c>
      <c r="C176" t="str">
        <f>'Master Database'!C176</f>
        <v>Abdul Majeed</v>
      </c>
      <c r="D176">
        <f>'Master Database'!D176</f>
        <v>4410386557762</v>
      </c>
      <c r="E176" t="str">
        <f>'Master Database'!F176</f>
        <v>Qazi Qasim Soomro</v>
      </c>
      <c r="F176" t="str">
        <f>'Master Database'!G176</f>
        <v>Roshanabad</v>
      </c>
      <c r="G176" t="str">
        <f>'Master Database'!H176</f>
        <v>Stationery material</v>
      </c>
      <c r="H176">
        <v>35000</v>
      </c>
    </row>
    <row r="177">
      <c r="A177">
        <v>176</v>
      </c>
      <c r="B177" t="str">
        <f>'Master Database'!B177</f>
        <v>Sher Muhammad</v>
      </c>
      <c r="C177" t="str">
        <f>'Master Database'!C177</f>
        <v xml:space="preserve">Chakar </v>
      </c>
      <c r="D177">
        <f>'Master Database'!D177</f>
        <v>4410136943741</v>
      </c>
      <c r="E177" t="str">
        <f>'Master Database'!F177</f>
        <v>Ghoram Bhatti</v>
      </c>
      <c r="F177" t="str">
        <f>'Master Database'!G177</f>
        <v>Khuda Bux2</v>
      </c>
      <c r="G177" t="str">
        <f>'Master Database'!H177</f>
        <v>Milk sale</v>
      </c>
      <c r="H177">
        <v>35000</v>
      </c>
    </row>
    <row r="178">
      <c r="A178">
        <v>177</v>
      </c>
      <c r="B178" t="str">
        <f>'Master Database'!B178</f>
        <v xml:space="preserve">Sobia </v>
      </c>
      <c r="C178" t="str">
        <f>'Master Database'!C178</f>
        <v>Zohaib</v>
      </c>
      <c r="D178">
        <f>'Master Database'!D178</f>
        <v>4410805881416</v>
      </c>
      <c r="E178" t="str">
        <f>'Master Database'!F178</f>
        <v>Ali Nawaz Pitafi</v>
      </c>
      <c r="F178" t="str">
        <f>'Master Database'!G178</f>
        <v>Mir Allah Bachayo</v>
      </c>
      <c r="G178" t="str">
        <f>'Master Database'!H178</f>
        <v>Stitching Machine and Material</v>
      </c>
      <c r="H178">
        <v>35000</v>
      </c>
    </row>
    <row r="179">
      <c r="A179">
        <v>178</v>
      </c>
      <c r="B179" t="str">
        <f>'Master Database'!B179</f>
        <v>Sodho Bheel</v>
      </c>
      <c r="C179" t="str">
        <f>'Master Database'!C179</f>
        <v>Lalho</v>
      </c>
      <c r="D179">
        <f>'Master Database'!D179</f>
        <v>4410803649213</v>
      </c>
      <c r="E179" t="str">
        <f>'Master Database'!F179</f>
        <v>Ramzan Arian</v>
      </c>
      <c r="F179" t="str">
        <f>'Master Database'!G179</f>
        <v>Khuda Bux2</v>
      </c>
      <c r="G179" t="str">
        <f>'Master Database'!H179</f>
        <v>FMCG: Grocery shop</v>
      </c>
      <c r="H179">
        <v>35000</v>
      </c>
    </row>
    <row r="180">
      <c r="A180">
        <v>179</v>
      </c>
      <c r="B180" t="str">
        <f>'Master Database'!B180</f>
        <v>Soni</v>
      </c>
      <c r="C180" t="str">
        <f>'Master Database'!C180</f>
        <v>Muhmmad Faisal</v>
      </c>
      <c r="D180">
        <f>'Master Database'!D180</f>
        <v>4410120072756</v>
      </c>
      <c r="E180" t="str">
        <f>'Master Database'!F180</f>
        <v>Village: Niaz Kapri</v>
      </c>
      <c r="F180" t="str">
        <f>'Master Database'!G180</f>
        <v>Khuda Bux2</v>
      </c>
      <c r="G180" t="str">
        <f>'Master Database'!H180</f>
        <v>Garments Shop</v>
      </c>
      <c r="H180">
        <v>35000</v>
      </c>
    </row>
    <row r="181">
      <c r="A181">
        <v>180</v>
      </c>
      <c r="B181" t="str">
        <f>'Master Database'!B181</f>
        <v xml:space="preserve">Sufiyan Ahmed </v>
      </c>
      <c r="C181" t="str">
        <f>'Master Database'!C181</f>
        <v xml:space="preserve">Masood Ahmed Amir </v>
      </c>
      <c r="D181">
        <f>'Master Database'!D181</f>
        <v>4410175123503</v>
      </c>
      <c r="E181" t="str">
        <f>'Master Database'!F181</f>
        <v>Sagheer Colony</v>
      </c>
      <c r="F181" t="str">
        <f>'Master Database'!G181</f>
        <v>Jhuddo</v>
      </c>
      <c r="G181" t="str">
        <f>'Master Database'!H181</f>
        <v>Bakery Distribution items</v>
      </c>
      <c r="H181">
        <v>35000</v>
      </c>
    </row>
    <row r="182">
      <c r="A182">
        <v>181</v>
      </c>
      <c r="B182" t="str">
        <f>'Master Database'!B182</f>
        <v>Sumal</v>
      </c>
      <c r="C182" t="str">
        <f>'Master Database'!C182</f>
        <v>Rato Rind</v>
      </c>
      <c r="D182">
        <f>'Master Database'!D182</f>
        <v>4110377181336</v>
      </c>
      <c r="E182" t="str">
        <f>'Master Database'!F182</f>
        <v>Moula Bux Rind</v>
      </c>
      <c r="F182" t="str">
        <f>'Master Database'!G182</f>
        <v>Roshanabad</v>
      </c>
      <c r="G182" t="str">
        <f>'Master Database'!H182</f>
        <v>FMCG: Grocery shop</v>
      </c>
      <c r="H182">
        <v>35000</v>
      </c>
    </row>
    <row r="183">
      <c r="A183">
        <v>182</v>
      </c>
      <c r="B183" t="str">
        <f>'Master Database'!B183</f>
        <v>Suneeta</v>
      </c>
      <c r="C183" t="str">
        <f>'Master Database'!C183</f>
        <v>Narain</v>
      </c>
      <c r="D183">
        <f>'Master Database'!D183</f>
        <v>4410806344344</v>
      </c>
      <c r="E183" t="str">
        <f>'Master Database'!F183</f>
        <v>Riaz Arain</v>
      </c>
      <c r="F183" t="str">
        <f>'Master Database'!G183</f>
        <v>Mir Allah Bachayo</v>
      </c>
      <c r="G183" t="str">
        <f>'Master Database'!H183</f>
        <v xml:space="preserve">Sewing machine and sewing material purchase </v>
      </c>
      <c r="H183">
        <v>35000</v>
      </c>
    </row>
    <row r="184">
      <c r="A184">
        <v>183</v>
      </c>
      <c r="B184" t="str">
        <f>'Master Database'!B184</f>
        <v>Tabbasum</v>
      </c>
      <c r="C184" t="str">
        <f>'Master Database'!C184</f>
        <v>Abdul Samad</v>
      </c>
      <c r="D184">
        <f>'Master Database'!D184</f>
        <v>4410805788282</v>
      </c>
      <c r="E184" t="str">
        <f>'Master Database'!F184</f>
        <v>Mohram Khan Lashari</v>
      </c>
      <c r="F184" t="str">
        <f>'Master Database'!G184</f>
        <v xml:space="preserve">Bakhur </v>
      </c>
      <c r="G184" t="str">
        <f>'Master Database'!H184</f>
        <v>Bangles and Cosmetic</v>
      </c>
      <c r="H184">
        <v>35000</v>
      </c>
    </row>
    <row r="185">
      <c r="A185">
        <v>184</v>
      </c>
      <c r="B185" t="str">
        <f>'Master Database'!B185</f>
        <v>Tanveer Ahmed</v>
      </c>
      <c r="C185" t="str">
        <f>'Master Database'!C185</f>
        <v>Muhammad Ramzan</v>
      </c>
      <c r="D185">
        <f>'Master Database'!D185</f>
        <v>4410130129723</v>
      </c>
      <c r="E185" t="str">
        <f>'Master Database'!F185</f>
        <v>aslam Town</v>
      </c>
      <c r="F185" t="str">
        <f>'Master Database'!G185</f>
        <v>Jhuddo</v>
      </c>
      <c r="G185" t="str">
        <f>'Master Database'!H185</f>
        <v>Peti Making</v>
      </c>
      <c r="H185">
        <v>35000</v>
      </c>
    </row>
    <row r="186">
      <c r="A186">
        <v>185</v>
      </c>
      <c r="B186" t="str">
        <f>'Master Database'!B186</f>
        <v xml:space="preserve">Teerath </v>
      </c>
      <c r="C186" t="str">
        <f>'Master Database'!C186</f>
        <v>Hanju</v>
      </c>
      <c r="D186">
        <f>'Master Database'!D186</f>
        <v>4410804021187</v>
      </c>
      <c r="E186" t="str">
        <f>'Master Database'!F186</f>
        <v>Shahjan Shah</v>
      </c>
      <c r="F186" t="str">
        <f>'Master Database'!G186</f>
        <v>Roshanabad</v>
      </c>
      <c r="G186" t="str">
        <f>'Master Database'!H186</f>
        <v>Vegetable Cart</v>
      </c>
      <c r="H186">
        <v>35000</v>
      </c>
    </row>
    <row r="187">
      <c r="A187">
        <v>186</v>
      </c>
      <c r="B187" t="str">
        <f>'Master Database'!B187</f>
        <v xml:space="preserve">Tulsi </v>
      </c>
      <c r="C187" t="str">
        <f>'Master Database'!C187</f>
        <v xml:space="preserve">Hanso </v>
      </c>
      <c r="D187">
        <f>'Master Database'!D187</f>
        <v>4410162195456</v>
      </c>
      <c r="E187" t="str">
        <f>'Master Database'!F187</f>
        <v>Chandro bheel</v>
      </c>
      <c r="F187" t="str">
        <f>'Master Database'!G187</f>
        <v>Khuda Bux2</v>
      </c>
      <c r="G187" t="str">
        <f>'Master Database'!H187</f>
        <v>Chapal and Slipper shop</v>
      </c>
      <c r="H187">
        <v>35000</v>
      </c>
    </row>
    <row r="188">
      <c r="A188">
        <v>187</v>
      </c>
      <c r="B188" t="str">
        <f>'Master Database'!B188</f>
        <v>Wasandi</v>
      </c>
      <c r="C188" t="str">
        <f>'Master Database'!C188</f>
        <v>Imam Ali</v>
      </c>
      <c r="D188">
        <f>'Master Database'!D188</f>
        <v>4430396310388</v>
      </c>
      <c r="E188" t="str">
        <f>'Master Database'!F188</f>
        <v>Mir Mustafa</v>
      </c>
      <c r="F188" t="str">
        <f>'Master Database'!G188</f>
        <v>Roshanabad</v>
      </c>
      <c r="G188" t="str">
        <f>'Master Database'!H188</f>
        <v>Shoes and Slippers Shop</v>
      </c>
      <c r="H188">
        <v>35000</v>
      </c>
    </row>
    <row r="189">
      <c r="A189">
        <v>188</v>
      </c>
      <c r="B189" t="str">
        <f>'Master Database'!B189</f>
        <v>Waseem abbas</v>
      </c>
      <c r="C189" t="str">
        <f>'Master Database'!C189</f>
        <v>Chaneser</v>
      </c>
      <c r="D189">
        <f>'Master Database'!D189</f>
        <v>4410803772265</v>
      </c>
      <c r="E189" t="str">
        <f>'Master Database'!F189</f>
        <v>Mir Ghulam Mustafa</v>
      </c>
      <c r="F189" t="str">
        <f>'Master Database'!G189</f>
        <v>Roshanabad</v>
      </c>
      <c r="G189" t="str">
        <f>'Master Database'!H189</f>
        <v xml:space="preserve">Beverages: Cold Drink </v>
      </c>
      <c r="H189">
        <v>35000</v>
      </c>
    </row>
    <row r="190">
      <c r="A190">
        <v>189</v>
      </c>
      <c r="B190" t="str">
        <f>'Master Database'!B190</f>
        <v>Wazeer Ali</v>
      </c>
      <c r="C190" t="str">
        <f>'Master Database'!C190</f>
        <v>Muhmmad Arab</v>
      </c>
      <c r="D190">
        <f>'Master Database'!D190</f>
        <v>4410146330625</v>
      </c>
      <c r="E190" t="str">
        <f>'Master Database'!F190</f>
        <v>Mir Ghulam Mustafa</v>
      </c>
      <c r="F190" t="str">
        <f>'Master Database'!G190</f>
        <v>Roshanabad</v>
      </c>
      <c r="G190" t="str">
        <f>'Master Database'!H190</f>
        <v>Barber shop material</v>
      </c>
      <c r="H190">
        <v>35000</v>
      </c>
    </row>
    <row r="191">
      <c r="A191">
        <v>190</v>
      </c>
      <c r="B191" t="str">
        <f>'Master Database'!B191</f>
        <v>Wazeeran</v>
      </c>
      <c r="C191" t="str">
        <f>'Master Database'!C191</f>
        <v>Ameer Mukhtiar</v>
      </c>
      <c r="D191">
        <f>'Master Database'!D191</f>
        <v>4410805835328</v>
      </c>
      <c r="E191" t="str">
        <f>'Master Database'!F191</f>
        <v>Lakhano Mugheri</v>
      </c>
      <c r="F191" t="str">
        <f>'Master Database'!G191</f>
        <v xml:space="preserve">Bakhur </v>
      </c>
      <c r="G191" t="str">
        <f>'Master Database'!H191</f>
        <v>Ladies Garments</v>
      </c>
      <c r="H191">
        <v>35000</v>
      </c>
      <c r="I191">
        <v>2920</v>
      </c>
      <c r="J191" t="str">
        <v>1438</v>
      </c>
      <c r="K191">
        <v>45954</v>
      </c>
      <c r="L191" t="str">
        <v>0496544</v>
      </c>
      <c r="M191">
        <v>45954</v>
      </c>
      <c r="N191">
        <v>5840</v>
      </c>
    </row>
    <row r="192">
      <c r="A192">
        <v>191</v>
      </c>
      <c r="B192" t="str">
        <f>'Master Database'!B192</f>
        <v>Wilayat khatoon</v>
      </c>
      <c r="C192" t="str">
        <f>'Master Database'!C192</f>
        <v>Mumtaz</v>
      </c>
      <c r="D192">
        <f>'Master Database'!D192</f>
        <v>4410133761146</v>
      </c>
      <c r="E192" t="str">
        <f>'Master Database'!F192</f>
        <v>Gul Muhammad Khaskeli</v>
      </c>
      <c r="F192" t="str">
        <f>'Master Database'!G192</f>
        <v>Mir Allah Bachayo</v>
      </c>
      <c r="G192" t="str">
        <f>'Master Database'!H192</f>
        <v xml:space="preserve">Stitching machine and material </v>
      </c>
      <c r="H192">
        <v>35000</v>
      </c>
    </row>
    <row r="193">
      <c r="A193">
        <v>192</v>
      </c>
      <c r="B193" t="str">
        <f>'Master Database'!B193</f>
        <v>Zafar Ahmed Shah</v>
      </c>
      <c r="C193" t="str">
        <f>'Master Database'!C193</f>
        <v>Ahmed shah</v>
      </c>
      <c r="D193">
        <f>'Master Database'!D193</f>
        <v>4410803772135</v>
      </c>
      <c r="E193" t="str">
        <f>'Master Database'!F193</f>
        <v>Kot Mir Jan Muhmmad</v>
      </c>
      <c r="F193" t="str">
        <f>'Master Database'!G193</f>
        <v>Roshanabad</v>
      </c>
      <c r="G193" t="str">
        <f>'Master Database'!H193</f>
        <v>Mobile Accessories</v>
      </c>
      <c r="H193">
        <v>35000</v>
      </c>
    </row>
    <row r="194">
      <c r="A194">
        <v>193</v>
      </c>
      <c r="B194" t="str">
        <f>'Master Database'!B194</f>
        <v xml:space="preserve">Zahid Ali </v>
      </c>
      <c r="C194" t="str">
        <f>'Master Database'!C194</f>
        <v>Baboo</v>
      </c>
      <c r="D194">
        <f>'Master Database'!D194</f>
        <v>4410803422725</v>
      </c>
      <c r="E194" t="str">
        <f>'Master Database'!F194</f>
        <v>Sagheer Colony</v>
      </c>
      <c r="F194" t="str">
        <f>'Master Database'!G194</f>
        <v>Jhuddo</v>
      </c>
      <c r="G194" t="str">
        <f>'Master Database'!H194</f>
        <v>Café tea and more</v>
      </c>
      <c r="H194">
        <v>35000</v>
      </c>
    </row>
    <row r="195">
      <c r="A195">
        <v>194</v>
      </c>
      <c r="B195" t="str">
        <f>'Master Database'!B195</f>
        <v>Zahida</v>
      </c>
      <c r="C195" t="str">
        <f>'Master Database'!C195</f>
        <v xml:space="preserve">Ameer Bux </v>
      </c>
      <c r="D195">
        <f>'Master Database'!D195</f>
        <v>4410123982274</v>
      </c>
      <c r="E195" t="str">
        <f>'Master Database'!F195</f>
        <v>Ghanwar Khan Pitafi</v>
      </c>
      <c r="F195" t="str">
        <f>'Master Database'!G195</f>
        <v>Roshanabad</v>
      </c>
      <c r="G195" t="str">
        <f>'Master Database'!H195</f>
        <v>Pillows and Bedsheets Hand embroidery work</v>
      </c>
      <c r="H195">
        <v>35000</v>
      </c>
    </row>
    <row r="196">
      <c r="A196">
        <v>195</v>
      </c>
      <c r="B196" t="str">
        <f>'Master Database'!B196</f>
        <v>Zahida</v>
      </c>
      <c r="C196" t="str">
        <f>'Master Database'!C196</f>
        <v>Muhammad Fazal</v>
      </c>
      <c r="D196">
        <f>'Master Database'!D196</f>
        <v>4410198704242</v>
      </c>
      <c r="E196" t="str">
        <f>'Master Database'!F196</f>
        <v>Village: Niaz Kapri</v>
      </c>
      <c r="F196" t="str">
        <f>'Master Database'!G196</f>
        <v>Mir Allah Bachayo</v>
      </c>
      <c r="G196" t="str">
        <f>'Master Database'!H196</f>
        <v>Tailoring Material for tailoring shop</v>
      </c>
      <c r="H196">
        <v>35000</v>
      </c>
    </row>
    <row r="197">
      <c r="A197">
        <v>196</v>
      </c>
      <c r="B197" t="str">
        <f>'Master Database'!B197</f>
        <v xml:space="preserve">Zahidan </v>
      </c>
      <c r="C197" t="str">
        <f>'Master Database'!C197</f>
        <v>Naseem Ahmed</v>
      </c>
      <c r="D197">
        <f>'Master Database'!D197</f>
        <v>4410805663966</v>
      </c>
      <c r="E197" t="str">
        <f>'Master Database'!F197</f>
        <v>Mir Mustafa</v>
      </c>
      <c r="F197" t="str">
        <f>'Master Database'!G197</f>
        <v>Roshanabad</v>
      </c>
      <c r="G197" t="str">
        <f>'Master Database'!H197</f>
        <v>Garments Shop</v>
      </c>
      <c r="H197">
        <v>35000</v>
      </c>
    </row>
    <row r="198">
      <c r="A198">
        <v>197</v>
      </c>
      <c r="B198" t="str">
        <f>'Master Database'!B198</f>
        <v xml:space="preserve">Zakaullah </v>
      </c>
      <c r="C198" t="str">
        <f>'Master Database'!C198</f>
        <v>Kamal Kapri</v>
      </c>
      <c r="D198">
        <f>'Master Database'!D198</f>
        <v>4410804597167</v>
      </c>
      <c r="E198" t="str">
        <f>'Master Database'!F198</f>
        <v>Kamal Kapri</v>
      </c>
      <c r="F198" t="str">
        <f>'Master Database'!G198</f>
        <v>Mir Allah Bachayo</v>
      </c>
      <c r="G198" t="str">
        <f>'Master Database'!H198</f>
        <v>Poultry Farm material</v>
      </c>
      <c r="H198">
        <v>35000</v>
      </c>
    </row>
    <row r="199">
      <c r="A199">
        <v>198</v>
      </c>
      <c r="B199" t="str">
        <f>'Master Database'!B199</f>
        <v>Zareena</v>
      </c>
      <c r="C199" t="str">
        <f>'Master Database'!C199</f>
        <v>Imam Din</v>
      </c>
      <c r="D199">
        <f>'Master Database'!D199</f>
        <v>4110120856516</v>
      </c>
      <c r="E199" t="str">
        <f>'Master Database'!F199</f>
        <v>Lakhano Mugheri</v>
      </c>
      <c r="F199" t="str">
        <f>'Master Database'!G199</f>
        <v xml:space="preserve">Bakhur </v>
      </c>
      <c r="G199" t="str">
        <f>'Master Database'!H199</f>
        <v>Moti work Handy craft</v>
      </c>
      <c r="H199">
        <v>35000</v>
      </c>
      <c r="I199">
        <v>2920</v>
      </c>
      <c r="J199" t="str">
        <v>1430</v>
      </c>
      <c r="K199">
        <v>45952</v>
      </c>
      <c r="L199" t="str">
        <v>0361511</v>
      </c>
      <c r="M199">
        <v>45952</v>
      </c>
      <c r="N199">
        <v>7000</v>
      </c>
    </row>
    <row r="200">
      <c r="A200">
        <v>199</v>
      </c>
      <c r="B200" t="str">
        <f>'Master Database'!B200</f>
        <v>Zubaida</v>
      </c>
      <c r="C200" t="str">
        <f>'Master Database'!C200</f>
        <v xml:space="preserve">Sher Muhmmad </v>
      </c>
      <c r="D200">
        <f>'Master Database'!D200</f>
        <v>4410805976454</v>
      </c>
      <c r="E200" t="str">
        <f>'Master Database'!F200</f>
        <v>khosa Paro</v>
      </c>
      <c r="F200" t="str">
        <f>'Master Database'!G200</f>
        <v>Mir Allah Bachayo</v>
      </c>
      <c r="G200" t="str">
        <f>'Master Database'!H200</f>
        <v>Handi Craft: Applique Work</v>
      </c>
      <c r="H200">
        <v>35000</v>
      </c>
    </row>
    <row r="201">
      <c r="A201">
        <v>200</v>
      </c>
      <c r="B201" t="str">
        <f>'Master Database'!B201</f>
        <v>Zulfiquar Ali</v>
      </c>
      <c r="C201" t="str">
        <f>'Master Database'!C201</f>
        <v>Sawan</v>
      </c>
      <c r="D201">
        <f>'Master Database'!D201</f>
        <v>4410108858943</v>
      </c>
      <c r="E201" t="str">
        <f>'Master Database'!F201</f>
        <v>Roshanabad</v>
      </c>
      <c r="F201" t="str">
        <f>'Master Database'!G201</f>
        <v>Roshanabad</v>
      </c>
      <c r="G201" t="str">
        <f>'Master Database'!H201</f>
        <v>FMCG: Grocery shop</v>
      </c>
      <c r="H201">
        <v>35000</v>
      </c>
    </row>
  </sheetData>
  <pageMargins left="0.25" right="0.25" top="0.25" bottom="0.25" header="0.3" footer="0.3"/>
  <ignoredErrors>
    <ignoredError numberStoredAsText="1" sqref="A1:O20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M202"/>
  <sheetViews>
    <sheetView workbookViewId="0" rightToLeft="0"/>
  </sheetViews>
  <sheetData>
    <row r="1" xml:space="preserve">
      <c r="A1" t="str">
        <v>S.#</v>
      </c>
      <c r="B1" t="str">
        <v>Beneficary Name</v>
      </c>
      <c r="C1" t="str">
        <v>Father/Husband Name:</v>
      </c>
      <c r="D1" t="str">
        <v>CNIC</v>
      </c>
      <c r="E1" t="str">
        <v>Gender</v>
      </c>
      <c r="F1" t="str">
        <v>Village Name/Parro</v>
      </c>
      <c r="G1" t="str">
        <v>Union Council</v>
      </c>
      <c r="H1" t="str">
        <v>Business Investment Plan ( Nano Business)</v>
      </c>
      <c r="I1" t="str">
        <v>Trade</v>
      </c>
      <c r="J1" t="str">
        <v>Category</v>
      </c>
      <c r="K1" t="str">
        <v>Industry</v>
      </c>
      <c r="L1" t="str">
        <v>DoD-Date of Disbursement</v>
      </c>
      <c r="M1" t="str">
        <v>Grant Received</v>
      </c>
      <c r="N1" t="str">
        <v>Total Amount to be Recovered</v>
      </c>
      <c r="O1">
        <v>45931</v>
      </c>
      <c r="P1">
        <v>45962</v>
      </c>
      <c r="Q1">
        <v>45992</v>
      </c>
      <c r="R1">
        <v>46023</v>
      </c>
      <c r="S1">
        <v>46054</v>
      </c>
      <c r="T1">
        <v>46082</v>
      </c>
      <c r="U1">
        <v>46113</v>
      </c>
      <c r="V1">
        <v>46143</v>
      </c>
      <c r="W1">
        <v>46174</v>
      </c>
      <c r="X1">
        <v>46204</v>
      </c>
      <c r="Y1">
        <v>46235</v>
      </c>
      <c r="Z1">
        <v>46266</v>
      </c>
      <c r="AA1">
        <v>46296</v>
      </c>
      <c r="AB1" t="str">
        <v>Total Received</v>
      </c>
      <c r="AC1" t="str">
        <v>Total Due Amount</v>
      </c>
      <c r="AD1" t="str">
        <v>OverDue Amount</v>
      </c>
      <c r="AE1" t="str">
        <v>Remaining Amount</v>
      </c>
      <c r="AF1" t="str">
        <v>Status</v>
      </c>
      <c r="AG1" t="str">
        <v>Recovery %</v>
      </c>
      <c r="AH1" t="str">
        <v>Status</v>
      </c>
      <c r="AI1" t="str" xml:space="preserve">
        <v xml:space="preserve">Number of Instalments Paid_x000d_
(As of Today)</v>
      </c>
      <c r="AJ1" t="str" xml:space="preserve">
        <v xml:space="preserve">Number of Installments Not Paid_x000d_
(As of Today)</v>
      </c>
      <c r="AK1" t="str">
        <v>Expected Recovery Till Date</v>
      </c>
      <c r="AL1" t="str">
        <v>Defaulter Classification</v>
      </c>
      <c r="AM1" t="str">
        <v>Risk Severity</v>
      </c>
    </row>
    <row r="2">
      <c r="A2">
        <v>1</v>
      </c>
      <c r="B2" t="str">
        <v>Abdul Kareem</v>
      </c>
      <c r="C2" t="str">
        <v xml:space="preserve">Jumu khan </v>
      </c>
      <c r="D2">
        <v>4410803433861</v>
      </c>
      <c r="E2" t="str">
        <v>Male</v>
      </c>
      <c r="F2" t="str">
        <v xml:space="preserve">Juman Kapri </v>
      </c>
      <c r="G2" t="str">
        <v>Khuda Bux2</v>
      </c>
      <c r="H2" t="str">
        <v>Motor/Vehicles: Tyre Puncture shop</v>
      </c>
      <c r="I2" t="str">
        <v>Vehicle Repair</v>
      </c>
      <c r="J2" t="str">
        <v>Technical Services</v>
      </c>
      <c r="K2" t="str">
        <v>Automobile Industry</v>
      </c>
      <c r="L2" t="str">
        <v>16th September 2025</v>
      </c>
      <c r="M2">
        <v>35000</v>
      </c>
      <c r="N2">
        <f>M2*1</f>
        <v>35000</v>
      </c>
      <c r="O2">
        <f>'October 2025'!I2</f>
        <v>0</v>
      </c>
      <c r="P2">
        <f>'November 2025'!I2</f>
        <v>3000</v>
      </c>
      <c r="Q2">
        <f>'December 2025'!I2</f>
        <v>0</v>
      </c>
      <c r="R2">
        <f>'Jan 2026'!I2</f>
        <v>0</v>
      </c>
      <c r="S2">
        <f>'FEB 2026'!I2</f>
        <v>0</v>
      </c>
      <c r="T2">
        <f>'MAR 2026'!I2</f>
        <v>0</v>
      </c>
      <c r="U2">
        <f>'APR 2026'!I2</f>
        <v>6000</v>
      </c>
      <c r="V2">
        <f>'MAY 2026'!I2</f>
        <v>0</v>
      </c>
      <c r="W2">
        <f>'June 2026'!I2</f>
        <v>0</v>
      </c>
      <c r="X2">
        <f>'Aug 2026 '!I2</f>
        <v>0</v>
      </c>
      <c r="Y2">
        <f>'Aug 2026 '!I2</f>
        <v>0</v>
      </c>
      <c r="Z2">
        <f>'Sept 2026'!I2</f>
        <v>0</v>
      </c>
      <c r="AA2">
        <f>'Oct 2026'!I2</f>
        <v>0</v>
      </c>
      <c r="AB2">
        <f>Y2+U2+T2+S2+O2+R2+Q2+P2+V2+W2+X2+Z2+AA2</f>
        <v>9000</v>
      </c>
      <c r="AC2">
        <f>N2</f>
        <v>35000</v>
      </c>
      <c r="AD2">
        <f>MAX(0,((N2/12)*DATEDIF(DATE(2025,11,1),TODAY(),"m"))-V2)</f>
        <v>17500</v>
      </c>
      <c r="AE2">
        <f>AC2-AB2</f>
        <v>26000</v>
      </c>
      <c r="AF2" t="str">
        <f>IF(AB2&gt;=AC2,"Clear","Pending")</f>
        <v>Pending</v>
      </c>
      <c r="AG2">
        <f>AB2/AC2</f>
        <v>0.2571428571428571</v>
      </c>
      <c r="AH2" t="str">
        <f>IF(AB2&gt;=AC2,"Clear",IF(AI2&gt;=(0.5*AJ2),"On Track","Critical"))</f>
        <v>On Track</v>
      </c>
      <c r="AI2">
        <f>COUNTIF(O2:V2,"&gt;0")</f>
        <v>2</v>
      </c>
      <c r="AJ2">
        <f>DATEDIF(DATE(2025,11,1),TODAY(),"m")-COUNTIF(O2:V2,"&gt;0")</f>
        <v>4</v>
      </c>
      <c r="AK2">
        <f>(N2/12)*DATEDIF(DATE(2025,11,1),TODAY(),"m")</f>
        <v>17500</v>
      </c>
      <c r="AL2" t="str">
        <f>IF(AD2=0,"Regular",IF(AD2&lt;=(M2/12)*2,"Low Risk",IF(AD2&lt;=(M2/12)*4,"Medium Risk","High Risk")))</f>
        <v>High Risk</v>
      </c>
      <c r="AM2" t="str">
        <f>IF(AD2=0,"On Track",IF(AD2&lt;=(N2/12),"Watch List",IF(AD2&lt;=(N2/12)*3,"Defaulter",IF(AD2&lt;=(N2/12)*6,"Critical","Write-Off Risk"))))</f>
        <v>Critical</v>
      </c>
    </row>
    <row r="3">
      <c r="A3">
        <v>2</v>
      </c>
      <c r="B3" t="str">
        <v>Abdul Malik</v>
      </c>
      <c r="C3" t="str">
        <v>Ghulam Farid</v>
      </c>
      <c r="D3">
        <v>4410803567036</v>
      </c>
      <c r="E3" t="str">
        <v>Male</v>
      </c>
      <c r="F3" t="str">
        <v>Village: Niaz Kapri</v>
      </c>
      <c r="G3" t="str">
        <v>Mir Allah Bachayuo</v>
      </c>
      <c r="H3" t="str">
        <v>Trading: Vegetable Cart</v>
      </c>
      <c r="I3" t="str">
        <v>Vegetable Trading</v>
      </c>
      <c r="J3" t="str">
        <v>Retail</v>
      </c>
      <c r="K3" t="str">
        <v>Agriculture &amp; Commerce</v>
      </c>
      <c r="L3" t="str">
        <v>16th September 2025</v>
      </c>
      <c r="M3">
        <v>35000</v>
      </c>
      <c r="N3">
        <f>M3*1</f>
        <v>35000</v>
      </c>
      <c r="O3">
        <f>'October 2025'!I3</f>
        <v>0</v>
      </c>
      <c r="P3">
        <f>'November 2025'!I3</f>
        <v>0</v>
      </c>
      <c r="Q3">
        <f>'December 2025'!I3</f>
        <v>0</v>
      </c>
      <c r="R3">
        <f>'Jan 2026'!I3</f>
        <v>0</v>
      </c>
      <c r="S3">
        <f>'FEB 2026'!I3</f>
        <v>0</v>
      </c>
      <c r="T3">
        <f>'MAR 2026'!I3</f>
        <v>0</v>
      </c>
      <c r="U3">
        <f>'APR 2026'!I3</f>
        <v>3000</v>
      </c>
      <c r="V3">
        <f>'MAY 2026'!I3</f>
        <v>3000</v>
      </c>
      <c r="W3">
        <f>'June 2026'!I3</f>
        <v>0</v>
      </c>
      <c r="X3">
        <f>'Aug 2026 '!I3</f>
        <v>0</v>
      </c>
      <c r="Y3">
        <f>'Aug 2026 '!I3</f>
        <v>0</v>
      </c>
      <c r="Z3">
        <f>'Sept 2026'!I3</f>
        <v>0</v>
      </c>
      <c r="AA3">
        <f>'Oct 2026'!I3</f>
        <v>0</v>
      </c>
      <c r="AB3">
        <f>Y3+U3+T3+S3+O3+R3+Q3+P3+V3+W3+X3+Z3+AA3</f>
        <v>6000</v>
      </c>
      <c r="AC3">
        <f>N3</f>
        <v>35000</v>
      </c>
      <c r="AD3">
        <f>MAX(0,((N3/12)*DATEDIF(DATE(2025,11,1),TODAY(),"m"))-V3)</f>
        <v>14500</v>
      </c>
      <c r="AE3">
        <f>AC3-AB3</f>
        <v>29000</v>
      </c>
      <c r="AF3" t="str">
        <f>IF(AB3&gt;=AC3,"Clear","Pending")</f>
        <v>Pending</v>
      </c>
      <c r="AG3">
        <f>AB3/AC3</f>
        <v>0.17142857142857143</v>
      </c>
      <c r="AH3" t="str">
        <f>IF(AB3&gt;=AC3,"Clear",IF(AI3&gt;=(0.5*AJ3),"On Track","Critical"))</f>
        <v>On Track</v>
      </c>
      <c r="AI3">
        <f>COUNTIF(O3:V3,"&gt;0")</f>
        <v>2</v>
      </c>
      <c r="AJ3">
        <f>DATEDIF(DATE(2025,11,1),TODAY(),"m")-COUNTIF(O3:V3,"&gt;0")</f>
        <v>4</v>
      </c>
      <c r="AK3">
        <f>(N3/12)*DATEDIF(DATE(2025,11,1),TODAY(),"m")</f>
        <v>17500</v>
      </c>
      <c r="AL3" t="str">
        <f>IF(AD3=0,"Regular",IF(AD3&lt;=(M3/12)*2,"Low Risk",IF(AD3&lt;=(M3/12)*4,"Medium Risk","High Risk")))</f>
        <v>High Risk</v>
      </c>
      <c r="AM3" t="str">
        <f>IF(AD3=0,"On Track",IF(AD3&lt;=(N3/12),"Watch List",IF(AD3&lt;=(N3/12)*3,"Defaulter",IF(AD3&lt;=(N3/12)*6,"Critical","Write-Off Risk"))))</f>
        <v>Critical</v>
      </c>
    </row>
    <row r="4">
      <c r="A4">
        <v>3</v>
      </c>
      <c r="B4" t="str">
        <v>Abdul Waheed</v>
      </c>
      <c r="C4" t="str">
        <v>Muhammad Hashim</v>
      </c>
      <c r="D4">
        <v>4410803837445</v>
      </c>
      <c r="E4" t="str">
        <v>Male</v>
      </c>
      <c r="F4" t="str">
        <v xml:space="preserve">Juman Kapri </v>
      </c>
      <c r="G4" t="str">
        <v>Khuda Bux2</v>
      </c>
      <c r="H4" t="str">
        <v>FMCG: Grocery shop</v>
      </c>
      <c r="I4" t="str">
        <v>Retail Trading</v>
      </c>
      <c r="J4" t="str">
        <v>Retail</v>
      </c>
      <c r="K4" t="str">
        <v>Trading &amp; Commerce</v>
      </c>
      <c r="L4" t="str">
        <v>16th September 2025</v>
      </c>
      <c r="M4">
        <v>35000</v>
      </c>
      <c r="N4">
        <f>M4*1</f>
        <v>35000</v>
      </c>
      <c r="O4">
        <f>'October 2025'!I4</f>
        <v>0</v>
      </c>
      <c r="P4">
        <f>'November 2025'!I4</f>
        <v>3000</v>
      </c>
      <c r="Q4">
        <f>'December 2025'!I4</f>
        <v>0</v>
      </c>
      <c r="R4">
        <f>'Jan 2026'!I4</f>
        <v>0</v>
      </c>
      <c r="S4">
        <f>'FEB 2026'!I4</f>
        <v>0</v>
      </c>
      <c r="T4">
        <f>'MAR 2026'!I4</f>
        <v>0</v>
      </c>
      <c r="U4">
        <f>'APR 2026'!I4</f>
        <v>0</v>
      </c>
      <c r="V4">
        <f>'MAY 2026'!I4</f>
        <v>13000</v>
      </c>
      <c r="W4">
        <f>'June 2026'!I4</f>
        <v>0</v>
      </c>
      <c r="X4">
        <f>'Aug 2026 '!I4</f>
        <v>0</v>
      </c>
      <c r="Y4">
        <f>'Aug 2026 '!I4</f>
        <v>0</v>
      </c>
      <c r="Z4">
        <f>'Sept 2026'!I4</f>
        <v>0</v>
      </c>
      <c r="AA4">
        <f>'Oct 2026'!I4</f>
        <v>0</v>
      </c>
      <c r="AB4">
        <f>Y4+U4+T4+S4+O4+R4+Q4+P4+V4+W4+X4+Z4+AA4</f>
        <v>16000</v>
      </c>
      <c r="AC4">
        <f>N4</f>
        <v>35000</v>
      </c>
      <c r="AD4">
        <f>MAX(0,((N4/12)*DATEDIF(DATE(2025,11,1),TODAY(),"m"))-V4)</f>
        <v>4500</v>
      </c>
      <c r="AE4">
        <f>AC4-AB4</f>
        <v>19000</v>
      </c>
      <c r="AF4" t="str">
        <f>IF(AB4&gt;=AC4,"Clear","Pending")</f>
        <v>Pending</v>
      </c>
      <c r="AG4">
        <f>AB4/AC4</f>
        <v>0.45714285714285713</v>
      </c>
      <c r="AH4" t="str">
        <f>IF(AB4&gt;=AC4,"Clear",IF(AI4&gt;=(0.5*AJ4),"On Track","Critical"))</f>
        <v>On Track</v>
      </c>
      <c r="AI4">
        <f>COUNTIF(O4:V4,"&gt;0")</f>
        <v>2</v>
      </c>
      <c r="AJ4">
        <f>DATEDIF(DATE(2025,11,1),TODAY(),"m")-COUNTIF(O4:V4,"&gt;0")</f>
        <v>4</v>
      </c>
      <c r="AK4">
        <f>(N4/12)*DATEDIF(DATE(2025,11,1),TODAY(),"m")</f>
        <v>17500</v>
      </c>
      <c r="AL4" t="str">
        <f>IF(AD4=0,"Regular",IF(AD4&lt;=(M4/12)*2,"Low Risk",IF(AD4&lt;=(M4/12)*4,"Medium Risk","High Risk")))</f>
        <v>Low Risk</v>
      </c>
      <c r="AM4" t="str">
        <f>IF(AD4=0,"On Track",IF(AD4&lt;=(N4/12),"Watch List",IF(AD4&lt;=(N4/12)*3,"Defaulter",IF(AD4&lt;=(N4/12)*6,"Critical","Write-Off Risk"))))</f>
        <v>Defaulter</v>
      </c>
    </row>
    <row r="5">
      <c r="A5">
        <v>4</v>
      </c>
      <c r="B5" t="str">
        <v xml:space="preserve">Aisha </v>
      </c>
      <c r="C5" t="str">
        <v>Muhmmad Iqbal</v>
      </c>
      <c r="D5">
        <v>4410179562290</v>
      </c>
      <c r="E5" t="str">
        <v>Female</v>
      </c>
      <c r="F5" t="str">
        <v>Noor m Laghari</v>
      </c>
      <c r="G5" t="str">
        <v>Mir Allah Bachayuo</v>
      </c>
      <c r="H5" t="str">
        <v>Stitching/Garments: Dress making and sale</v>
      </c>
      <c r="I5" t="str">
        <v>Tailoring</v>
      </c>
      <c r="J5" t="str">
        <v>Textile</v>
      </c>
      <c r="K5" t="str">
        <v>Textile &amp; Garments</v>
      </c>
      <c r="L5" t="str">
        <v>16th September 2025</v>
      </c>
      <c r="M5">
        <v>35000</v>
      </c>
      <c r="N5">
        <f>M5*1</f>
        <v>35000</v>
      </c>
      <c r="O5">
        <f>'October 2025'!I5</f>
        <v>0</v>
      </c>
      <c r="P5">
        <f>'November 2025'!I5</f>
        <v>0</v>
      </c>
      <c r="Q5">
        <f>'December 2025'!I5</f>
        <v>9000</v>
      </c>
      <c r="R5">
        <f>'Jan 2026'!I5</f>
        <v>0</v>
      </c>
      <c r="S5">
        <f>'FEB 2026'!I5</f>
        <v>0</v>
      </c>
      <c r="T5">
        <f>'MAR 2026'!I5</f>
        <v>0</v>
      </c>
      <c r="U5">
        <f>'APR 2026'!I5</f>
        <v>0</v>
      </c>
      <c r="V5">
        <f>'MAY 2026'!I5</f>
        <v>0</v>
      </c>
      <c r="W5">
        <f>'June 2026'!I5</f>
        <v>0</v>
      </c>
      <c r="X5">
        <f>'Aug 2026 '!I5</f>
        <v>0</v>
      </c>
      <c r="Y5">
        <f>'Aug 2026 '!I5</f>
        <v>0</v>
      </c>
      <c r="Z5">
        <f>'Sept 2026'!I5</f>
        <v>0</v>
      </c>
      <c r="AA5">
        <f>'Oct 2026'!I5</f>
        <v>0</v>
      </c>
      <c r="AB5">
        <f>Y5+U5+T5+S5+O5+R5+Q5+P5+V5+W5+X5+Z5+AA5</f>
        <v>9000</v>
      </c>
      <c r="AC5">
        <f>N5</f>
        <v>35000</v>
      </c>
      <c r="AD5">
        <f>MAX(0,((N5/12)*DATEDIF(DATE(2025,11,1),TODAY(),"m"))-V5)</f>
        <v>17500</v>
      </c>
      <c r="AE5">
        <f>AC5-AB5</f>
        <v>26000</v>
      </c>
      <c r="AF5" t="str">
        <f>IF(AB5&gt;=AC5,"Clear","Pending")</f>
        <v>Pending</v>
      </c>
      <c r="AG5">
        <v>1</v>
      </c>
      <c r="AH5" t="str">
        <f>IF(AB5&gt;=AC5,"Clear",IF(AI5&gt;=(0.5*AJ5),"On Track","Critical"))</f>
        <v>Critical</v>
      </c>
      <c r="AI5">
        <f>COUNTIF(O5:V5,"&gt;0")</f>
        <v>1</v>
      </c>
      <c r="AJ5">
        <f>DATEDIF(DATE(2025,11,1),TODAY(),"m")-COUNTIF(O5:V5,"&gt;0")</f>
        <v>5</v>
      </c>
      <c r="AK5">
        <f>(N5/12)*DATEDIF(DATE(2025,11,1),TODAY(),"m")</f>
        <v>17500</v>
      </c>
      <c r="AL5" t="str">
        <f>IF(AD5=0,"Regular",IF(AD5&lt;=(M5/12)*2,"Low Risk",IF(AD5&lt;=(M5/12)*4,"Medium Risk","High Risk")))</f>
        <v>High Risk</v>
      </c>
      <c r="AM5" t="str">
        <f>IF(AD5=0,"On Track",IF(AD5&lt;=(N5/12),"Watch List",IF(AD5&lt;=(N5/12)*3,"Defaulter",IF(AD5&lt;=(N5/12)*6,"Critical","Write-Off Risk"))))</f>
        <v>Critical</v>
      </c>
    </row>
    <row r="6">
      <c r="A6">
        <v>5</v>
      </c>
      <c r="B6" t="str">
        <v>Ajeemat</v>
      </c>
      <c r="C6" t="str">
        <v>Jumu</v>
      </c>
      <c r="D6">
        <v>4410163596436</v>
      </c>
      <c r="E6" t="str">
        <v>Female</v>
      </c>
      <c r="F6" t="str">
        <v xml:space="preserve">Hashim colony </v>
      </c>
      <c r="G6" t="str">
        <v>Mir Allah Bachayuo</v>
      </c>
      <c r="H6" t="str">
        <v>Handicraft: Applique and Rilli Work</v>
      </c>
      <c r="I6" t="str">
        <v>Handicrafts</v>
      </c>
      <c r="J6" t="str">
        <v>Handicrafts</v>
      </c>
      <c r="K6" t="str">
        <v>Textile &amp; Handicrafts</v>
      </c>
      <c r="L6" t="str">
        <v>16th September 2025</v>
      </c>
      <c r="M6">
        <v>35000</v>
      </c>
      <c r="N6">
        <f>M6*1</f>
        <v>35000</v>
      </c>
      <c r="O6">
        <f>'October 2025'!I6</f>
        <v>0</v>
      </c>
      <c r="P6">
        <f>'November 2025'!I6</f>
        <v>0</v>
      </c>
      <c r="Q6">
        <f>'December 2025'!I6</f>
        <v>3000</v>
      </c>
      <c r="R6">
        <f>'Jan 2026'!I6</f>
        <v>3000</v>
      </c>
      <c r="S6">
        <f>'FEB 2026'!I6</f>
        <v>3000</v>
      </c>
      <c r="T6">
        <f>'MAR 2026'!I6</f>
        <v>3000</v>
      </c>
      <c r="U6">
        <f>'APR 2026'!I6</f>
        <v>3000</v>
      </c>
      <c r="V6">
        <f>'MAY 2026'!I6</f>
        <v>0</v>
      </c>
      <c r="W6">
        <f>'June 2026'!I6</f>
        <v>0</v>
      </c>
      <c r="X6">
        <f>'Aug 2026 '!I6</f>
        <v>0</v>
      </c>
      <c r="Y6">
        <f>'Aug 2026 '!I6</f>
        <v>0</v>
      </c>
      <c r="Z6">
        <f>'Sept 2026'!I6</f>
        <v>0</v>
      </c>
      <c r="AA6">
        <f>'Oct 2026'!I6</f>
        <v>0</v>
      </c>
      <c r="AB6">
        <f>Y6+U6+T6+S6+O6+R6+Q6+P6+V6+W6+X6+Z6+AA6</f>
        <v>15000</v>
      </c>
      <c r="AC6">
        <f>N6</f>
        <v>35000</v>
      </c>
      <c r="AD6">
        <f>MAX(0,((N6/12)*DATEDIF(DATE(2025,11,1),TODAY(),"m"))-V6)</f>
        <v>17500</v>
      </c>
      <c r="AE6">
        <f>AC6-AB6</f>
        <v>20000</v>
      </c>
      <c r="AF6" t="str">
        <f>IF(AB6&gt;=AC6,"Clear","Pending")</f>
        <v>Pending</v>
      </c>
      <c r="AG6">
        <f>AB6/AC6</f>
        <v>0.42857142857142855</v>
      </c>
      <c r="AH6" t="str">
        <f>IF(AB6&gt;=AC6,"Clear",IF(AI6&gt;=(0.5*AJ6),"On Track","Critical"))</f>
        <v>On Track</v>
      </c>
      <c r="AI6">
        <f>COUNTIF(O6:V6,"&gt;0")</f>
        <v>5</v>
      </c>
      <c r="AJ6">
        <f>DATEDIF(DATE(2025,11,1),TODAY(),"m")-COUNTIF(O6:V6,"&gt;0")</f>
        <v>1</v>
      </c>
      <c r="AK6">
        <f>(N6/12)*DATEDIF(DATE(2025,11,1),TODAY(),"m")</f>
        <v>17500</v>
      </c>
      <c r="AL6" t="str">
        <f>IF(AD6=0,"Regular",IF(AD6&lt;=(M6/12)*2,"Low Risk",IF(AD6&lt;=(M6/12)*4,"Medium Risk","High Risk")))</f>
        <v>High Risk</v>
      </c>
      <c r="AM6" t="str">
        <f>IF(AD6=0,"On Track",IF(AD6&lt;=(N6/12),"Watch List",IF(AD6&lt;=(N6/12)*3,"Defaulter",IF(AD6&lt;=(N6/12)*6,"Critical","Write-Off Risk"))))</f>
        <v>Critical</v>
      </c>
    </row>
    <row r="7">
      <c r="A7">
        <v>6</v>
      </c>
      <c r="B7" t="str">
        <v>Ajhee</v>
      </c>
      <c r="C7" t="str">
        <v xml:space="preserve">Faqeero </v>
      </c>
      <c r="D7">
        <v>4410188891304</v>
      </c>
      <c r="E7" t="str">
        <v>Female</v>
      </c>
      <c r="F7" t="str">
        <v xml:space="preserve">Bhatti Paro </v>
      </c>
      <c r="G7" t="str">
        <v>Jhuddo</v>
      </c>
      <c r="H7" t="str">
        <v>Textile: Garments Shop</v>
      </c>
      <c r="I7" t="str">
        <v>Garment Sales</v>
      </c>
      <c r="J7" t="str">
        <v>Retail</v>
      </c>
      <c r="K7" t="str">
        <v>Textile &amp; Garments</v>
      </c>
      <c r="L7" t="str">
        <v>16th September 2025</v>
      </c>
      <c r="M7">
        <v>35000</v>
      </c>
      <c r="N7">
        <f>M7*1</f>
        <v>35000</v>
      </c>
      <c r="O7">
        <f>'October 2025'!I7</f>
        <v>0</v>
      </c>
      <c r="P7">
        <f>'November 2025'!I7</f>
        <v>0</v>
      </c>
      <c r="Q7">
        <f>'December 2025'!I7</f>
        <v>3000</v>
      </c>
      <c r="R7">
        <f>'Jan 2026'!I7</f>
        <v>3000</v>
      </c>
      <c r="S7">
        <f>'FEB 2026'!I7</f>
        <v>0</v>
      </c>
      <c r="T7">
        <f>'MAR 2026'!I7</f>
        <v>0</v>
      </c>
      <c r="U7">
        <f>'APR 2026'!I7</f>
        <v>3000</v>
      </c>
      <c r="V7">
        <f>'MAY 2026'!I7</f>
        <v>0</v>
      </c>
      <c r="W7">
        <f>'June 2026'!I7</f>
        <v>0</v>
      </c>
      <c r="X7">
        <f>'Aug 2026 '!I7</f>
        <v>0</v>
      </c>
      <c r="Y7">
        <f>'Aug 2026 '!I7</f>
        <v>0</v>
      </c>
      <c r="Z7">
        <f>'Sept 2026'!I7</f>
        <v>0</v>
      </c>
      <c r="AA7">
        <f>'Oct 2026'!I7</f>
        <v>0</v>
      </c>
      <c r="AB7">
        <f>Y7+U7+T7+S7+O7+R7+Q7+P7+V7+W7+X7+Z7+AA7</f>
        <v>9000</v>
      </c>
      <c r="AC7">
        <f>N7</f>
        <v>35000</v>
      </c>
      <c r="AD7">
        <f>MAX(0,((N7/12)*DATEDIF(DATE(2025,11,1),TODAY(),"m"))-V7)</f>
        <v>17500</v>
      </c>
      <c r="AE7">
        <f>AC7-AB7</f>
        <v>26000</v>
      </c>
      <c r="AF7" t="str">
        <f>IF(AB7&gt;=AC7,"Clear","Pending")</f>
        <v>Pending</v>
      </c>
      <c r="AG7">
        <f>AB7/AC7</f>
        <v>0.2571428571428571</v>
      </c>
      <c r="AH7" t="str">
        <f>IF(AB7&gt;=AC7,"Clear",IF(AI7&gt;=(0.5*AJ7),"On Track","Critical"))</f>
        <v>On Track</v>
      </c>
      <c r="AI7">
        <f>COUNTIF(O7:V7,"&gt;0")</f>
        <v>3</v>
      </c>
      <c r="AJ7">
        <f>DATEDIF(DATE(2025,11,1),TODAY(),"m")-COUNTIF(O7:V7,"&gt;0")</f>
        <v>3</v>
      </c>
      <c r="AK7">
        <f>(N7/12)*DATEDIF(DATE(2025,11,1),TODAY(),"m")</f>
        <v>17500</v>
      </c>
      <c r="AL7" t="str">
        <f>IF(AD7=0,"Regular",IF(AD7&lt;=(M7/12)*2,"Low Risk",IF(AD7&lt;=(M7/12)*4,"Medium Risk","High Risk")))</f>
        <v>High Risk</v>
      </c>
      <c r="AM7" t="str">
        <f>IF(AD7=0,"On Track",IF(AD7&lt;=(N7/12),"Watch List",IF(AD7&lt;=(N7/12)*3,"Defaulter",IF(AD7&lt;=(N7/12)*6,"Critical","Write-Off Risk"))))</f>
        <v>Critical</v>
      </c>
    </row>
    <row r="8">
      <c r="A8">
        <v>7</v>
      </c>
      <c r="B8" t="str">
        <v xml:space="preserve">Akhtar Ali </v>
      </c>
      <c r="C8" t="str">
        <v>Sultan</v>
      </c>
      <c r="D8">
        <v>4410803524429</v>
      </c>
      <c r="E8" t="str">
        <v>Male</v>
      </c>
      <c r="F8" t="str">
        <v>Mir Ghulam Mustafa</v>
      </c>
      <c r="G8" t="str">
        <v>Roshanabad</v>
      </c>
      <c r="H8" t="str">
        <v xml:space="preserve">Beverages: Cold Drink </v>
      </c>
      <c r="I8" t="str">
        <v>Beverage Sales</v>
      </c>
      <c r="J8" t="str">
        <v>Food &amp; Beverage</v>
      </c>
      <c r="K8" t="str">
        <v>Food Industry</v>
      </c>
      <c r="L8" t="str">
        <v>16th September 2025</v>
      </c>
      <c r="M8">
        <v>35000</v>
      </c>
      <c r="N8">
        <f>M8*1</f>
        <v>35000</v>
      </c>
      <c r="O8">
        <f>'October 2025'!I8</f>
        <v>0</v>
      </c>
      <c r="P8">
        <f>'November 2025'!I8</f>
        <v>0</v>
      </c>
      <c r="Q8">
        <f>'December 2025'!I8</f>
        <v>6000</v>
      </c>
      <c r="R8">
        <f>'Jan 2026'!I8</f>
        <v>3000</v>
      </c>
      <c r="S8">
        <f>'FEB 2026'!I8</f>
        <v>3000</v>
      </c>
      <c r="T8">
        <f>'MAR 2026'!I8</f>
        <v>3000</v>
      </c>
      <c r="U8">
        <f>'APR 2026'!I8</f>
        <v>0</v>
      </c>
      <c r="V8">
        <f>'MAY 2026'!I8</f>
        <v>0</v>
      </c>
      <c r="W8">
        <f>'June 2026'!I8</f>
        <v>0</v>
      </c>
      <c r="X8">
        <f>'Aug 2026 '!I8</f>
        <v>0</v>
      </c>
      <c r="Y8">
        <f>'Aug 2026 '!I8</f>
        <v>0</v>
      </c>
      <c r="Z8">
        <f>'Sept 2026'!I8</f>
        <v>0</v>
      </c>
      <c r="AA8">
        <f>'Oct 2026'!I8</f>
        <v>0</v>
      </c>
      <c r="AB8">
        <f>Y8+U8+T8+S8+O8+R8+Q8+P8+V8+W8+X8+Z8+AA8</f>
        <v>15000</v>
      </c>
      <c r="AC8">
        <f>N8</f>
        <v>35000</v>
      </c>
      <c r="AD8">
        <f>MAX(0,((N8/12)*DATEDIF(DATE(2025,11,1),TODAY(),"m"))-V8)</f>
        <v>17500</v>
      </c>
      <c r="AE8">
        <f>AC8-AB8</f>
        <v>20000</v>
      </c>
      <c r="AF8" t="str">
        <f>IF(AB8&gt;=AC8,"Clear","Pending")</f>
        <v>Pending</v>
      </c>
      <c r="AG8">
        <f>AB8/AC8</f>
        <v>0.42857142857142855</v>
      </c>
      <c r="AH8" t="str">
        <f>IF(AB8&gt;=AC8,"Clear",IF(AI8&gt;=(0.5*AJ8),"On Track","Critical"))</f>
        <v>On Track</v>
      </c>
      <c r="AI8">
        <f>COUNTIF(O8:V8,"&gt;0")</f>
        <v>4</v>
      </c>
      <c r="AJ8">
        <f>DATEDIF(DATE(2025,11,1),TODAY(),"m")-COUNTIF(O8:V8,"&gt;0")</f>
        <v>2</v>
      </c>
      <c r="AK8">
        <f>(N8/12)*DATEDIF(DATE(2025,11,1),TODAY(),"m")</f>
        <v>17500</v>
      </c>
      <c r="AL8" t="str">
        <f>IF(AD8=0,"Regular",IF(AD8&lt;=(M8/12)*2,"Low Risk",IF(AD8&lt;=(M8/12)*4,"Medium Risk","High Risk")))</f>
        <v>High Risk</v>
      </c>
      <c r="AM8" t="str">
        <f>IF(AD8=0,"On Track",IF(AD8&lt;=(N8/12),"Watch List",IF(AD8&lt;=(N8/12)*3,"Defaulter",IF(AD8&lt;=(N8/12)*6,"Critical","Write-Off Risk"))))</f>
        <v>Critical</v>
      </c>
    </row>
    <row r="9">
      <c r="A9">
        <v>8</v>
      </c>
      <c r="B9" t="str">
        <v>Ali Nawaz</v>
      </c>
      <c r="C9" t="str">
        <v>Nazar Hussain</v>
      </c>
      <c r="D9">
        <v>4410170140299</v>
      </c>
      <c r="E9" t="str">
        <v>Male</v>
      </c>
      <c r="F9" t="str">
        <v>Kot Mir Jan Muhmmad</v>
      </c>
      <c r="G9" t="str">
        <v>Roshanabad</v>
      </c>
      <c r="H9" t="str">
        <v>Service: Plumber, Hardware repair,maintenance and material Selling</v>
      </c>
      <c r="I9" t="str">
        <v>Hardware Trading</v>
      </c>
      <c r="J9" t="str">
        <v>Retail</v>
      </c>
      <c r="K9" t="str">
        <v>Construction Industry</v>
      </c>
      <c r="L9" t="str">
        <v>16th September 2025</v>
      </c>
      <c r="M9">
        <v>35000</v>
      </c>
      <c r="N9">
        <f>M9*1</f>
        <v>35000</v>
      </c>
      <c r="O9">
        <f>'October 2025'!I9</f>
        <v>0</v>
      </c>
      <c r="P9">
        <f>'November 2025'!I9</f>
        <v>0</v>
      </c>
      <c r="Q9">
        <f>'December 2025'!I9</f>
        <v>0</v>
      </c>
      <c r="R9">
        <f>'Jan 2026'!I9</f>
        <v>9000</v>
      </c>
      <c r="S9">
        <f>'FEB 2026'!I9</f>
        <v>0</v>
      </c>
      <c r="T9">
        <f>'MAR 2026'!I9</f>
        <v>0</v>
      </c>
      <c r="U9">
        <f>'APR 2026'!I9</f>
        <v>0</v>
      </c>
      <c r="V9">
        <f>'MAY 2026'!I9</f>
        <v>9000</v>
      </c>
      <c r="W9">
        <f>'June 2026'!I9</f>
        <v>0</v>
      </c>
      <c r="X9">
        <f>'Aug 2026 '!I9</f>
        <v>0</v>
      </c>
      <c r="Y9">
        <f>'Aug 2026 '!I9</f>
        <v>0</v>
      </c>
      <c r="Z9">
        <f>'Sept 2026'!I9</f>
        <v>0</v>
      </c>
      <c r="AA9">
        <f>'Oct 2026'!I9</f>
        <v>0</v>
      </c>
      <c r="AB9">
        <f>Y9+U9+T9+S9+O9+R9+Q9+P9+V9+W9+X9+Z9+AA9</f>
        <v>18000</v>
      </c>
      <c r="AC9">
        <f>N9</f>
        <v>35000</v>
      </c>
      <c r="AD9">
        <f>MAX(0,((N9/12)*DATEDIF(DATE(2025,11,1),TODAY(),"m"))-V9)</f>
        <v>8500</v>
      </c>
      <c r="AE9">
        <f>AC9-AB9</f>
        <v>17000</v>
      </c>
      <c r="AF9" t="str">
        <f>IF(AB9&gt;=AC9,"Clear","Pending")</f>
        <v>Pending</v>
      </c>
      <c r="AG9">
        <f>AB9/AC9</f>
        <v>0.5142857142857142</v>
      </c>
      <c r="AH9" t="str">
        <f>IF(AB9&gt;=AC9,"Clear",IF(AI9&gt;=(0.5*AJ9),"On Track","Critical"))</f>
        <v>On Track</v>
      </c>
      <c r="AI9">
        <f>COUNTIF(O9:V9,"&gt;0")</f>
        <v>2</v>
      </c>
      <c r="AJ9">
        <f>DATEDIF(DATE(2025,11,1),TODAY(),"m")-COUNTIF(O9:V9,"&gt;0")</f>
        <v>4</v>
      </c>
      <c r="AK9">
        <f>(N9/12)*DATEDIF(DATE(2025,11,1),TODAY(),"m")</f>
        <v>17500</v>
      </c>
      <c r="AL9" t="str">
        <f>IF(AD9=0,"Regular",IF(AD9&lt;=(M9/12)*2,"Low Risk",IF(AD9&lt;=(M9/12)*4,"Medium Risk","High Risk")))</f>
        <v>Medium Risk</v>
      </c>
      <c r="AM9" t="str">
        <f>IF(AD9=0,"On Track",IF(AD9&lt;=(N9/12),"Watch List",IF(AD9&lt;=(N9/12)*3,"Defaulter",IF(AD9&lt;=(N9/12)*6,"Critical","Write-Off Risk"))))</f>
        <v>Defaulter</v>
      </c>
    </row>
    <row r="10">
      <c r="A10">
        <v>9</v>
      </c>
      <c r="B10" t="str">
        <v>Allahwasai</v>
      </c>
      <c r="C10" t="str">
        <v>Rasool Bux</v>
      </c>
      <c r="D10">
        <v>4410185874436</v>
      </c>
      <c r="E10" t="str">
        <v>Female</v>
      </c>
      <c r="F10" t="str">
        <v xml:space="preserve">Hashim colony </v>
      </c>
      <c r="G10" t="str">
        <v>Mir Allah Bachayuo</v>
      </c>
      <c r="H10" t="str">
        <v>Handicraft: Applique and Rilli Work</v>
      </c>
      <c r="I10" t="str">
        <v>Handicrafts</v>
      </c>
      <c r="J10" t="str">
        <v>Handicrafts</v>
      </c>
      <c r="K10" t="str">
        <v>Textile &amp; Handicrafts</v>
      </c>
      <c r="L10" t="str">
        <v>16th September 2025</v>
      </c>
      <c r="M10">
        <v>35000</v>
      </c>
      <c r="N10">
        <f>M10*1</f>
        <v>35000</v>
      </c>
      <c r="O10">
        <f>'October 2025'!I10</f>
        <v>0</v>
      </c>
      <c r="P10">
        <f>'November 2025'!I10</f>
        <v>0</v>
      </c>
      <c r="Q10">
        <f>'December 2025'!I10</f>
        <v>3000</v>
      </c>
      <c r="R10">
        <f>'Jan 2026'!I10</f>
        <v>3000</v>
      </c>
      <c r="S10">
        <f>'FEB 2026'!I10</f>
        <v>3000</v>
      </c>
      <c r="T10">
        <f>'MAR 2026'!I10</f>
        <v>3000</v>
      </c>
      <c r="U10">
        <f>'APR 2026'!I10</f>
        <v>3000</v>
      </c>
      <c r="V10">
        <f>'MAY 2026'!I10</f>
        <v>3000</v>
      </c>
      <c r="W10">
        <f>'June 2026'!I10</f>
        <v>0</v>
      </c>
      <c r="X10">
        <f>'Aug 2026 '!I10</f>
        <v>0</v>
      </c>
      <c r="Y10">
        <f>'Aug 2026 '!I10</f>
        <v>0</v>
      </c>
      <c r="Z10">
        <f>'Sept 2026'!I10</f>
        <v>0</v>
      </c>
      <c r="AA10">
        <f>'Oct 2026'!I10</f>
        <v>0</v>
      </c>
      <c r="AB10">
        <f>Y10+U10+T10+S10+O10+R10+Q10+P10+V10+W10+X10+Z10+AA10</f>
        <v>18000</v>
      </c>
      <c r="AC10">
        <f>N10</f>
        <v>35000</v>
      </c>
      <c r="AD10">
        <f>MAX(0,((N10/12)*DATEDIF(DATE(2025,11,1),TODAY(),"m"))-V10)</f>
        <v>14500</v>
      </c>
      <c r="AE10">
        <f>AC10-AB10</f>
        <v>17000</v>
      </c>
      <c r="AF10" t="str">
        <f>IF(AB10&gt;=AC10,"Clear","Pending")</f>
        <v>Pending</v>
      </c>
      <c r="AG10">
        <f>AB10/AC10</f>
        <v>0.5142857142857142</v>
      </c>
      <c r="AH10" t="str">
        <f>IF(AB10&gt;=AC10,"Clear",IF(AI10&gt;=(0.5*AJ10),"On Track","Critical"))</f>
        <v>On Track</v>
      </c>
      <c r="AI10">
        <f>COUNTIF(O10:V10,"&gt;0")</f>
        <v>6</v>
      </c>
      <c r="AJ10">
        <f>DATEDIF(DATE(2025,11,1),TODAY(),"m")-COUNTIF(O10:V10,"&gt;0")</f>
        <v>0</v>
      </c>
      <c r="AK10">
        <f>(N10/12)*DATEDIF(DATE(2025,11,1),TODAY(),"m")</f>
        <v>17500</v>
      </c>
      <c r="AL10" t="str">
        <f>IF(AD10=0,"Regular",IF(AD10&lt;=(M10/12)*2,"Low Risk",IF(AD10&lt;=(M10/12)*4,"Medium Risk","High Risk")))</f>
        <v>High Risk</v>
      </c>
      <c r="AM10" t="str">
        <f>IF(AD10=0,"On Track",IF(AD10&lt;=(N10/12),"Watch List",IF(AD10&lt;=(N10/12)*3,"Defaulter",IF(AD10&lt;=(N10/12)*6,"Critical","Write-Off Risk"))))</f>
        <v>Critical</v>
      </c>
    </row>
    <row r="11">
      <c r="A11">
        <v>10</v>
      </c>
      <c r="B11" t="str">
        <v>Ameena</v>
      </c>
      <c r="C11" t="str">
        <v>Abdul Naeem</v>
      </c>
      <c r="D11">
        <v>4410166835920</v>
      </c>
      <c r="E11" t="str">
        <v>Female</v>
      </c>
      <c r="F11" t="str">
        <v>Noor m Laghari</v>
      </c>
      <c r="G11" t="str">
        <v>Mir Allah Bachayuo</v>
      </c>
      <c r="H11" t="str">
        <v>Personal Care: Cosmetic and Material</v>
      </c>
      <c r="I11" t="str">
        <v>Cosmetic Trading</v>
      </c>
      <c r="J11" t="str">
        <v>Retail</v>
      </c>
      <c r="K11" t="str">
        <v>Beauty &amp; Cosmetics</v>
      </c>
      <c r="L11" t="str">
        <v>16th September 2025</v>
      </c>
      <c r="M11">
        <v>35000</v>
      </c>
      <c r="N11">
        <f>M11*1</f>
        <v>35000</v>
      </c>
      <c r="O11">
        <f>'October 2025'!I11</f>
        <v>0</v>
      </c>
      <c r="P11">
        <f>'November 2025'!I11</f>
        <v>0</v>
      </c>
      <c r="Q11">
        <f>'December 2025'!I11</f>
        <v>6000</v>
      </c>
      <c r="R11">
        <f>'Jan 2026'!I11</f>
        <v>3000</v>
      </c>
      <c r="S11">
        <f>'FEB 2026'!I11</f>
        <v>0</v>
      </c>
      <c r="T11">
        <f>'MAR 2026'!I11</f>
        <v>0</v>
      </c>
      <c r="U11">
        <f>'APR 2026'!I11</f>
        <v>0</v>
      </c>
      <c r="V11">
        <f>'MAY 2026'!I11</f>
        <v>6000</v>
      </c>
      <c r="W11">
        <f>'June 2026'!I11</f>
        <v>0</v>
      </c>
      <c r="X11">
        <f>'Aug 2026 '!I11</f>
        <v>0</v>
      </c>
      <c r="Y11">
        <f>'Aug 2026 '!I11</f>
        <v>0</v>
      </c>
      <c r="Z11">
        <f>'Sept 2026'!I11</f>
        <v>0</v>
      </c>
      <c r="AA11">
        <f>'Oct 2026'!I11</f>
        <v>0</v>
      </c>
      <c r="AB11">
        <f>Y11+U11+T11+S11+O11+R11+Q11+P11+V11+W11+X11+Z11+AA11</f>
        <v>15000</v>
      </c>
      <c r="AC11">
        <f>N11</f>
        <v>35000</v>
      </c>
      <c r="AD11">
        <f>MAX(0,((N11/12)*DATEDIF(DATE(2025,11,1),TODAY(),"m"))-V11)</f>
        <v>11500</v>
      </c>
      <c r="AE11">
        <f>AC11-AB11</f>
        <v>20000</v>
      </c>
      <c r="AF11" t="str">
        <f>IF(AB11&gt;=AC11,"Clear","Pending")</f>
        <v>Pending</v>
      </c>
      <c r="AG11">
        <f>AB11/AC11</f>
        <v>0.42857142857142855</v>
      </c>
      <c r="AH11" t="str">
        <f>IF(AB11&gt;=AC11,"Clear",IF(AI11&gt;=(0.5*AJ11),"On Track","Critical"))</f>
        <v>On Track</v>
      </c>
      <c r="AI11">
        <f>COUNTIF(O11:V11,"&gt;0")</f>
        <v>3</v>
      </c>
      <c r="AJ11">
        <f>DATEDIF(DATE(2025,11,1),TODAY(),"m")-COUNTIF(O11:V11,"&gt;0")</f>
        <v>3</v>
      </c>
      <c r="AK11">
        <f>(N11/12)*DATEDIF(DATE(2025,11,1),TODAY(),"m")</f>
        <v>17500</v>
      </c>
      <c r="AL11" t="str">
        <f>IF(AD11=0,"Regular",IF(AD11&lt;=(M11/12)*2,"Low Risk",IF(AD11&lt;=(M11/12)*4,"Medium Risk","High Risk")))</f>
        <v>Medium Risk</v>
      </c>
      <c r="AM11" t="str">
        <f>IF(AD11=0,"On Track",IF(AD11&lt;=(N11/12),"Watch List",IF(AD11&lt;=(N11/12)*3,"Defaulter",IF(AD11&lt;=(N11/12)*6,"Critical","Write-Off Risk"))))</f>
        <v>Critical</v>
      </c>
    </row>
    <row r="12">
      <c r="A12">
        <v>11</v>
      </c>
      <c r="B12" t="str">
        <v>Ameena</v>
      </c>
      <c r="C12" t="str">
        <v>Ghulam Hussain</v>
      </c>
      <c r="D12">
        <v>4410135147902</v>
      </c>
      <c r="E12" t="str">
        <v>Female</v>
      </c>
      <c r="F12" t="str">
        <v>Khosa Paro</v>
      </c>
      <c r="G12" t="str">
        <v>Mir Allah Bachayuo</v>
      </c>
      <c r="H12" t="str">
        <v>Handicraft: Aar and Muka Work</v>
      </c>
      <c r="I12" t="str">
        <v>Embroidery</v>
      </c>
      <c r="J12" t="str">
        <v>Handicrafts</v>
      </c>
      <c r="K12" t="str">
        <v>Textile &amp; Handicrafts</v>
      </c>
      <c r="L12" t="str">
        <v>16th September 2025</v>
      </c>
      <c r="M12">
        <v>35000</v>
      </c>
      <c r="N12">
        <f>M12*1</f>
        <v>35000</v>
      </c>
      <c r="O12">
        <f>'October 2025'!I12</f>
        <v>0</v>
      </c>
      <c r="P12">
        <f>'November 2025'!I12</f>
        <v>0</v>
      </c>
      <c r="Q12">
        <f>'December 2025'!I12</f>
        <v>0</v>
      </c>
      <c r="R12">
        <f>'Jan 2026'!I12</f>
        <v>0</v>
      </c>
      <c r="S12">
        <f>'FEB 2026'!I12</f>
        <v>3000</v>
      </c>
      <c r="T12">
        <f>'MAR 2026'!I12</f>
        <v>3000</v>
      </c>
      <c r="U12">
        <f>'APR 2026'!I12</f>
        <v>0</v>
      </c>
      <c r="V12">
        <f>'MAY 2026'!I12</f>
        <v>0</v>
      </c>
      <c r="W12">
        <f>'June 2026'!I12</f>
        <v>0</v>
      </c>
      <c r="X12">
        <f>'Aug 2026 '!I12</f>
        <v>0</v>
      </c>
      <c r="Y12">
        <f>'Aug 2026 '!I12</f>
        <v>0</v>
      </c>
      <c r="Z12">
        <f>'Sept 2026'!I12</f>
        <v>0</v>
      </c>
      <c r="AA12">
        <f>'Oct 2026'!I12</f>
        <v>0</v>
      </c>
      <c r="AB12">
        <f>Y12+U12+T12+S12+O12+R12+Q12+P12+V12+W12+X12+Z12+AA12</f>
        <v>6000</v>
      </c>
      <c r="AC12">
        <f>N12</f>
        <v>35000</v>
      </c>
      <c r="AD12">
        <f>MAX(0,((N12/12)*DATEDIF(DATE(2025,11,1),TODAY(),"m"))-V12)</f>
        <v>17500</v>
      </c>
      <c r="AE12">
        <f>AC12-AB12</f>
        <v>29000</v>
      </c>
      <c r="AF12" t="str">
        <f>IF(AB12&gt;=AC12,"Clear","Pending")</f>
        <v>Pending</v>
      </c>
      <c r="AG12">
        <f>AB12/AC12</f>
        <v>0.17142857142857143</v>
      </c>
      <c r="AH12" t="str">
        <f>IF(AB12&gt;=AC12,"Clear",IF(AI12&gt;=(0.5*AJ12),"On Track","Critical"))</f>
        <v>On Track</v>
      </c>
      <c r="AI12">
        <f>COUNTIF(O12:V12,"&gt;0")</f>
        <v>2</v>
      </c>
      <c r="AJ12">
        <f>DATEDIF(DATE(2025,11,1),TODAY(),"m")-COUNTIF(O12:V12,"&gt;0")</f>
        <v>4</v>
      </c>
      <c r="AK12">
        <f>(N12/12)*DATEDIF(DATE(2025,11,1),TODAY(),"m")</f>
        <v>17500</v>
      </c>
      <c r="AL12" t="str">
        <f>IF(AD12=0,"Regular",IF(AD12&lt;=(M12/12)*2,"Low Risk",IF(AD12&lt;=(M12/12)*4,"Medium Risk","High Risk")))</f>
        <v>High Risk</v>
      </c>
      <c r="AM12" t="str">
        <f>IF(AD12=0,"On Track",IF(AD12&lt;=(N12/12),"Watch List",IF(AD12&lt;=(N12/12)*3,"Defaulter",IF(AD12&lt;=(N12/12)*6,"Critical","Write-Off Risk"))))</f>
        <v>Critical</v>
      </c>
    </row>
    <row r="13">
      <c r="A13">
        <v>12</v>
      </c>
      <c r="B13" t="str">
        <v xml:space="preserve">Ameer Hassan </v>
      </c>
      <c r="C13" t="str">
        <v>Sohrab Khan</v>
      </c>
      <c r="D13">
        <v>4410171906539</v>
      </c>
      <c r="E13" t="str">
        <v>Male</v>
      </c>
      <c r="F13" t="str">
        <v>Peer Bux Khoso</v>
      </c>
      <c r="G13" t="str">
        <v>Mir Allah Bachayuo</v>
      </c>
      <c r="H13" t="str">
        <v>Food: Chicken shop</v>
      </c>
      <c r="I13" t="str">
        <v>Poultry Sales</v>
      </c>
      <c r="J13" t="str">
        <v>Food Retail</v>
      </c>
      <c r="K13" t="str">
        <v>Poultry Industry</v>
      </c>
      <c r="L13" t="str">
        <v>16th September 2025</v>
      </c>
      <c r="M13">
        <v>35000</v>
      </c>
      <c r="N13">
        <f>M13*1</f>
        <v>35000</v>
      </c>
      <c r="O13">
        <f>'October 2025'!I13</f>
        <v>0</v>
      </c>
      <c r="P13">
        <f>'November 2025'!I13</f>
        <v>0</v>
      </c>
      <c r="Q13">
        <f>'December 2025'!I13</f>
        <v>0</v>
      </c>
      <c r="R13">
        <f>'Jan 2026'!I13</f>
        <v>6000</v>
      </c>
      <c r="S13">
        <f>'FEB 2026'!I13</f>
        <v>0</v>
      </c>
      <c r="T13">
        <f>'MAR 2026'!I13</f>
        <v>0</v>
      </c>
      <c r="U13">
        <f>'APR 2026'!I13</f>
        <v>0</v>
      </c>
      <c r="V13">
        <f>'MAY 2026'!I13</f>
        <v>0</v>
      </c>
      <c r="W13">
        <f>'June 2026'!I13</f>
        <v>0</v>
      </c>
      <c r="X13">
        <f>'Aug 2026 '!I13</f>
        <v>0</v>
      </c>
      <c r="Y13">
        <f>'Aug 2026 '!I13</f>
        <v>0</v>
      </c>
      <c r="Z13">
        <f>'Sept 2026'!I13</f>
        <v>0</v>
      </c>
      <c r="AA13">
        <f>'Oct 2026'!I13</f>
        <v>0</v>
      </c>
      <c r="AB13">
        <f>Y13+U13+T13+S13+O13+R13+Q13+P13+V13+W13+X13+Z13+AA13</f>
        <v>6000</v>
      </c>
      <c r="AC13">
        <f>N13</f>
        <v>35000</v>
      </c>
      <c r="AD13">
        <f>MAX(0,((N13/12)*DATEDIF(DATE(2025,11,1),TODAY(),"m"))-V13)</f>
        <v>17500</v>
      </c>
      <c r="AE13">
        <f>AC13-AB13</f>
        <v>29000</v>
      </c>
      <c r="AF13" t="str">
        <f>IF(AB13&gt;=AC13,"Clear","Pending")</f>
        <v>Pending</v>
      </c>
      <c r="AG13">
        <f>AB13/AC13</f>
        <v>0.17142857142857143</v>
      </c>
      <c r="AH13" t="str">
        <f>IF(AB13&gt;=AC13,"Clear",IF(AI13&gt;=(0.5*AJ13),"On Track","Critical"))</f>
        <v>Critical</v>
      </c>
      <c r="AI13">
        <f>COUNTIF(O13:V13,"&gt;0")</f>
        <v>1</v>
      </c>
      <c r="AJ13">
        <f>DATEDIF(DATE(2025,11,1),TODAY(),"m")-COUNTIF(O13:V13,"&gt;0")</f>
        <v>5</v>
      </c>
      <c r="AK13">
        <f>(N13/12)*DATEDIF(DATE(2025,11,1),TODAY(),"m")</f>
        <v>17500</v>
      </c>
      <c r="AL13" t="str">
        <f>IF(AD13=0,"Regular",IF(AD13&lt;=(M13/12)*2,"Low Risk",IF(AD13&lt;=(M13/12)*4,"Medium Risk","High Risk")))</f>
        <v>High Risk</v>
      </c>
      <c r="AM13" t="str">
        <f>IF(AD13=0,"On Track",IF(AD13&lt;=(N13/12),"Watch List",IF(AD13&lt;=(N13/12)*3,"Defaulter",IF(AD13&lt;=(N13/12)*6,"Critical","Write-Off Risk"))))</f>
        <v>Critical</v>
      </c>
    </row>
    <row r="14">
      <c r="A14">
        <v>13</v>
      </c>
      <c r="B14" t="str">
        <v xml:space="preserve">Amina </v>
      </c>
      <c r="C14" t="str">
        <v>Sabir Ali</v>
      </c>
      <c r="D14">
        <v>4410176001664</v>
      </c>
      <c r="E14" t="str">
        <v>Female</v>
      </c>
      <c r="F14" t="str">
        <v>Kot Mir Jan Muhmmad</v>
      </c>
      <c r="G14" t="str">
        <v>Roshanabad</v>
      </c>
      <c r="H14" t="str">
        <v>Stitching/Garments: Dress making and sale ( Ladies and Kids)</v>
      </c>
      <c r="I14" t="str">
        <v>Tailoring</v>
      </c>
      <c r="J14" t="str">
        <v>Textile</v>
      </c>
      <c r="K14" t="str">
        <v>Textile &amp; Garments</v>
      </c>
      <c r="L14" t="str">
        <v>16th September 2025</v>
      </c>
      <c r="M14">
        <v>35000</v>
      </c>
      <c r="N14">
        <f>M14*1</f>
        <v>35000</v>
      </c>
      <c r="O14">
        <f>'October 2025'!I14</f>
        <v>0</v>
      </c>
      <c r="P14">
        <f>'November 2025'!I14</f>
        <v>2920</v>
      </c>
      <c r="Q14">
        <f>'December 2025'!I14</f>
        <v>3000</v>
      </c>
      <c r="R14">
        <f>'Jan 2026'!I14</f>
        <v>0</v>
      </c>
      <c r="S14">
        <f>'FEB 2026'!I14</f>
        <v>3000</v>
      </c>
      <c r="T14">
        <f>'MAR 2026'!I14</f>
        <v>6000</v>
      </c>
      <c r="U14">
        <f>'APR 2026'!I14</f>
        <v>0</v>
      </c>
      <c r="V14">
        <f>'MAY 2026'!I14</f>
        <v>0</v>
      </c>
      <c r="W14">
        <f>'June 2026'!I14</f>
        <v>0</v>
      </c>
      <c r="X14">
        <f>'Aug 2026 '!I14</f>
        <v>0</v>
      </c>
      <c r="Y14">
        <f>'Aug 2026 '!I14</f>
        <v>0</v>
      </c>
      <c r="Z14">
        <f>'Sept 2026'!I14</f>
        <v>0</v>
      </c>
      <c r="AA14">
        <f>'Oct 2026'!I14</f>
        <v>0</v>
      </c>
      <c r="AB14">
        <f>Y14+U14+T14+S14+O14+R14+Q14+P14+V14+W14+X14+Z14+AA14</f>
        <v>14920</v>
      </c>
      <c r="AC14">
        <f>N14</f>
        <v>35000</v>
      </c>
      <c r="AD14">
        <f>MAX(0,((N14/12)*DATEDIF(DATE(2025,11,1),TODAY(),"m"))-V14)</f>
        <v>17500</v>
      </c>
      <c r="AE14">
        <f>AC14-AB14</f>
        <v>20080</v>
      </c>
      <c r="AF14" t="str">
        <f>IF(AB14&gt;=AC14,"Clear","Pending")</f>
        <v>Pending</v>
      </c>
      <c r="AG14">
        <f>AB14/AC14</f>
        <v>0.42628571428571427</v>
      </c>
      <c r="AH14" t="str">
        <f>IF(AB14&gt;=AC14,"Clear",IF(AI14&gt;=(0.5*AJ14),"On Track","Critical"))</f>
        <v>On Track</v>
      </c>
      <c r="AI14">
        <f>COUNTIF(O14:V14,"&gt;0")</f>
        <v>4</v>
      </c>
      <c r="AJ14">
        <f>DATEDIF(DATE(2025,11,1),TODAY(),"m")-COUNTIF(O14:V14,"&gt;0")</f>
        <v>2</v>
      </c>
      <c r="AK14">
        <f>(N14/12)*DATEDIF(DATE(2025,11,1),TODAY(),"m")</f>
        <v>17500</v>
      </c>
      <c r="AL14" t="str">
        <f>IF(AD14=0,"Regular",IF(AD14&lt;=(M14/12)*2,"Low Risk",IF(AD14&lt;=(M14/12)*4,"Medium Risk","High Risk")))</f>
        <v>High Risk</v>
      </c>
      <c r="AM14" t="str">
        <f>IF(AD14=0,"On Track",IF(AD14&lt;=(N14/12),"Watch List",IF(AD14&lt;=(N14/12)*3,"Defaulter",IF(AD14&lt;=(N14/12)*6,"Critical","Write-Off Risk"))))</f>
        <v>Critical</v>
      </c>
    </row>
    <row r="15">
      <c r="A15">
        <v>14</v>
      </c>
      <c r="B15" t="str">
        <v>Aneeta</v>
      </c>
      <c r="C15" t="str">
        <v>Ghulam Qadir</v>
      </c>
      <c r="D15">
        <v>4410805907104</v>
      </c>
      <c r="E15" t="str">
        <v>Female</v>
      </c>
      <c r="F15" t="str">
        <v>Khosa Paro</v>
      </c>
      <c r="G15" t="str">
        <v>Mir Allah Bachayuo</v>
      </c>
      <c r="H15" t="str">
        <v>Garments and Hand Embroidery</v>
      </c>
      <c r="I15" t="str">
        <v>Embroidery &amp; Tailoring</v>
      </c>
      <c r="J15" t="str">
        <v>Textile</v>
      </c>
      <c r="K15" t="str">
        <v>Textile &amp; Garments</v>
      </c>
      <c r="L15" t="str">
        <v>16th September 2025</v>
      </c>
      <c r="M15">
        <v>35000</v>
      </c>
      <c r="N15">
        <f>M15*1</f>
        <v>35000</v>
      </c>
      <c r="O15">
        <f>'October 2025'!I15</f>
        <v>0</v>
      </c>
      <c r="P15">
        <f>'November 2025'!I15</f>
        <v>0</v>
      </c>
      <c r="Q15">
        <f>'December 2025'!I15</f>
        <v>0</v>
      </c>
      <c r="R15">
        <f>'Jan 2026'!I15</f>
        <v>0</v>
      </c>
      <c r="S15">
        <f>'FEB 2026'!I15</f>
        <v>3000</v>
      </c>
      <c r="T15">
        <f>'MAR 2026'!I15</f>
        <v>0</v>
      </c>
      <c r="U15">
        <f>'APR 2026'!I15</f>
        <v>6000</v>
      </c>
      <c r="V15">
        <f>'MAY 2026'!I15</f>
        <v>0</v>
      </c>
      <c r="W15">
        <f>'June 2026'!I15</f>
        <v>0</v>
      </c>
      <c r="X15">
        <f>'Aug 2026 '!I15</f>
        <v>0</v>
      </c>
      <c r="Y15">
        <f>'Aug 2026 '!I15</f>
        <v>0</v>
      </c>
      <c r="Z15">
        <f>'Sept 2026'!I15</f>
        <v>0</v>
      </c>
      <c r="AA15">
        <f>'Oct 2026'!I15</f>
        <v>0</v>
      </c>
      <c r="AB15">
        <f>Y15+U15+T15+S15+O15+R15+Q15+P15+V15+W15+X15+Z15+AA15</f>
        <v>9000</v>
      </c>
      <c r="AC15">
        <f>N15</f>
        <v>35000</v>
      </c>
      <c r="AD15">
        <f>MAX(0,((N15/12)*DATEDIF(DATE(2025,11,1),TODAY(),"m"))-V15)</f>
        <v>17500</v>
      </c>
      <c r="AE15">
        <f>AC15-AB15</f>
        <v>26000</v>
      </c>
      <c r="AF15" t="str">
        <f>IF(AB15&gt;=AC15,"Clear","Pending")</f>
        <v>Pending</v>
      </c>
      <c r="AG15">
        <f>AB15/AC15</f>
        <v>0.2571428571428571</v>
      </c>
      <c r="AH15" t="str">
        <f>IF(AB15&gt;=AC15,"Clear",IF(AI15&gt;=(0.5*AJ15),"On Track","Critical"))</f>
        <v>On Track</v>
      </c>
      <c r="AI15">
        <f>COUNTIF(O15:V15,"&gt;0")</f>
        <v>2</v>
      </c>
      <c r="AJ15">
        <f>DATEDIF(DATE(2025,11,1),TODAY(),"m")-COUNTIF(O15:V15,"&gt;0")</f>
        <v>4</v>
      </c>
      <c r="AK15">
        <f>(N15/12)*DATEDIF(DATE(2025,11,1),TODAY(),"m")</f>
        <v>17500</v>
      </c>
      <c r="AL15" t="str">
        <f>IF(AD15=0,"Regular",IF(AD15&lt;=(M15/12)*2,"Low Risk",IF(AD15&lt;=(M15/12)*4,"Medium Risk","High Risk")))</f>
        <v>High Risk</v>
      </c>
      <c r="AM15" t="str">
        <f>IF(AD15=0,"On Track",IF(AD15&lt;=(N15/12),"Watch List",IF(AD15&lt;=(N15/12)*3,"Defaulter",IF(AD15&lt;=(N15/12)*6,"Critical","Write-Off Risk"))))</f>
        <v>Critical</v>
      </c>
    </row>
    <row r="16">
      <c r="A16">
        <v>15</v>
      </c>
      <c r="B16" t="str">
        <v xml:space="preserve">Anila Gul </v>
      </c>
      <c r="C16" t="str">
        <v xml:space="preserve">Darya Khan </v>
      </c>
      <c r="D16">
        <v>4310805985224</v>
      </c>
      <c r="E16" t="str">
        <v>Female</v>
      </c>
      <c r="F16" t="str">
        <v>Sagheer Colony</v>
      </c>
      <c r="G16" t="str">
        <v>Jhuddo</v>
      </c>
      <c r="H16" t="str">
        <v xml:space="preserve">Beauty Parlor </v>
      </c>
      <c r="I16" t="str">
        <v>Beauty Services</v>
      </c>
      <c r="J16" t="str">
        <v>Personal Services</v>
      </c>
      <c r="K16" t="str">
        <v>Service Industry</v>
      </c>
      <c r="L16" t="str">
        <v>16th September 2025</v>
      </c>
      <c r="M16">
        <v>35000</v>
      </c>
      <c r="N16">
        <f>M16*1</f>
        <v>35000</v>
      </c>
      <c r="O16">
        <f>'October 2025'!I16</f>
        <v>0</v>
      </c>
      <c r="P16">
        <f>'November 2025'!I16</f>
        <v>0</v>
      </c>
      <c r="Q16">
        <f>'December 2025'!I16</f>
        <v>3000</v>
      </c>
      <c r="R16">
        <f>'Jan 2026'!I16</f>
        <v>0</v>
      </c>
      <c r="S16">
        <f>'FEB 2026'!I16</f>
        <v>0</v>
      </c>
      <c r="T16">
        <f>'MAR 2026'!I16</f>
        <v>10000</v>
      </c>
      <c r="U16">
        <f>'APR 2026'!I16</f>
        <v>0</v>
      </c>
      <c r="V16">
        <f>'MAY 2026'!I16</f>
        <v>10000</v>
      </c>
      <c r="W16">
        <f>'June 2026'!I16</f>
        <v>0</v>
      </c>
      <c r="X16">
        <f>'Aug 2026 '!I16</f>
        <v>0</v>
      </c>
      <c r="Y16">
        <f>'Aug 2026 '!I16</f>
        <v>0</v>
      </c>
      <c r="Z16">
        <f>'Sept 2026'!I16</f>
        <v>0</v>
      </c>
      <c r="AA16">
        <f>'Oct 2026'!I16</f>
        <v>0</v>
      </c>
      <c r="AB16">
        <f>Y16+U16+T16+S16+O16+R16+Q16+P16+V16+W16+X16+Z16+AA16</f>
        <v>23000</v>
      </c>
      <c r="AC16">
        <f>N16</f>
        <v>35000</v>
      </c>
      <c r="AD16">
        <f>MAX(0,((N16/12)*DATEDIF(DATE(2025,11,1),TODAY(),"m"))-V16)</f>
        <v>7500</v>
      </c>
      <c r="AE16">
        <f>AC16-AB16</f>
        <v>12000</v>
      </c>
      <c r="AF16" t="str">
        <f>IF(AB16&gt;=AC16,"Clear","Pending")</f>
        <v>Pending</v>
      </c>
      <c r="AG16">
        <f>AB16/AC16</f>
        <v>0.6571428571428571</v>
      </c>
      <c r="AH16" t="str">
        <f>IF(AB16&gt;=AC16,"Clear",IF(AI16&gt;=(0.5*AJ16),"On Track","Critical"))</f>
        <v>On Track</v>
      </c>
      <c r="AI16">
        <f>COUNTIF(O16:V16,"&gt;0")</f>
        <v>3</v>
      </c>
      <c r="AJ16">
        <f>DATEDIF(DATE(2025,11,1),TODAY(),"m")-COUNTIF(O16:V16,"&gt;0")</f>
        <v>3</v>
      </c>
      <c r="AK16">
        <f>(N16/12)*DATEDIF(DATE(2025,11,1),TODAY(),"m")</f>
        <v>17500</v>
      </c>
      <c r="AL16" t="str">
        <f>IF(AD16=0,"Regular",IF(AD16&lt;=(M16/12)*2,"Low Risk",IF(AD16&lt;=(M16/12)*4,"Medium Risk","High Risk")))</f>
        <v>Medium Risk</v>
      </c>
      <c r="AM16" t="str">
        <f>IF(AD16=0,"On Track",IF(AD16&lt;=(N16/12),"Watch List",IF(AD16&lt;=(N16/12)*3,"Defaulter",IF(AD16&lt;=(N16/12)*6,"Critical","Write-Off Risk"))))</f>
        <v>Defaulter</v>
      </c>
    </row>
    <row r="17">
      <c r="A17">
        <v>16</v>
      </c>
      <c r="B17" t="str">
        <v>Arshad</v>
      </c>
      <c r="C17" t="str">
        <v>Niaz Muhammad</v>
      </c>
      <c r="D17">
        <v>4410108773357</v>
      </c>
      <c r="E17" t="str">
        <v>Male</v>
      </c>
      <c r="F17" t="str">
        <v>Ghoram Bhatti</v>
      </c>
      <c r="G17" t="str">
        <v>Khuda Bux2</v>
      </c>
      <c r="H17" t="str">
        <v>Transport: Rickshaw Riding</v>
      </c>
      <c r="I17" t="str">
        <v>Transportation</v>
      </c>
      <c r="J17" t="str">
        <v>Transport Services</v>
      </c>
      <c r="K17" t="str">
        <v>Transportation Industry</v>
      </c>
      <c r="L17" t="str">
        <v>16th September 2025</v>
      </c>
      <c r="M17">
        <v>35000</v>
      </c>
      <c r="N17">
        <f>M17*1</f>
        <v>35000</v>
      </c>
      <c r="O17">
        <f>'October 2025'!I17</f>
        <v>0</v>
      </c>
      <c r="P17">
        <f>'November 2025'!I17</f>
        <v>3000</v>
      </c>
      <c r="Q17">
        <f>'December 2025'!I17</f>
        <v>0</v>
      </c>
      <c r="R17">
        <f>'Jan 2026'!I17</f>
        <v>0</v>
      </c>
      <c r="S17">
        <f>'FEB 2026'!I17</f>
        <v>0</v>
      </c>
      <c r="T17">
        <f>'MAR 2026'!I17</f>
        <v>0</v>
      </c>
      <c r="U17">
        <f>'APR 2026'!I17</f>
        <v>0</v>
      </c>
      <c r="V17">
        <f>'MAY 2026'!I17</f>
        <v>3000</v>
      </c>
      <c r="W17">
        <f>'June 2026'!I17</f>
        <v>0</v>
      </c>
      <c r="X17">
        <f>'Aug 2026 '!I17</f>
        <v>0</v>
      </c>
      <c r="Y17">
        <f>'Aug 2026 '!I17</f>
        <v>0</v>
      </c>
      <c r="Z17">
        <f>'Sept 2026'!I17</f>
        <v>0</v>
      </c>
      <c r="AA17">
        <f>'Oct 2026'!I17</f>
        <v>0</v>
      </c>
      <c r="AB17">
        <f>Y17+U17+T17+S17+O17+R17+Q17+P17+V17+W17+X17+Z17+AA17</f>
        <v>6000</v>
      </c>
      <c r="AC17">
        <f>N17</f>
        <v>35000</v>
      </c>
      <c r="AD17">
        <f>MAX(0,((N17/12)*DATEDIF(DATE(2025,11,1),TODAY(),"m"))-V17)</f>
        <v>14500</v>
      </c>
      <c r="AE17">
        <f>AC17-AB17</f>
        <v>29000</v>
      </c>
      <c r="AF17" t="str">
        <f>IF(AB17&gt;=AC17,"Clear","Pending")</f>
        <v>Pending</v>
      </c>
      <c r="AG17">
        <f>AB17/AC17</f>
        <v>0.17142857142857143</v>
      </c>
      <c r="AH17" t="str">
        <f>IF(AB17&gt;=AC17,"Clear",IF(AI17&gt;=(0.5*AJ17),"On Track","Critical"))</f>
        <v>On Track</v>
      </c>
      <c r="AI17">
        <f>COUNTIF(O17:V17,"&gt;0")</f>
        <v>2</v>
      </c>
      <c r="AJ17">
        <f>DATEDIF(DATE(2025,11,1),TODAY(),"m")-COUNTIF(O17:V17,"&gt;0")</f>
        <v>4</v>
      </c>
      <c r="AK17">
        <f>(N17/12)*DATEDIF(DATE(2025,11,1),TODAY(),"m")</f>
        <v>17500</v>
      </c>
      <c r="AL17" t="str">
        <f>IF(AD17=0,"Regular",IF(AD17&lt;=(M17/12)*2,"Low Risk",IF(AD17&lt;=(M17/12)*4,"Medium Risk","High Risk")))</f>
        <v>High Risk</v>
      </c>
      <c r="AM17" t="str">
        <f>IF(AD17=0,"On Track",IF(AD17&lt;=(N17/12),"Watch List",IF(AD17&lt;=(N17/12)*3,"Defaulter",IF(AD17&lt;=(N17/12)*6,"Critical","Write-Off Risk"))))</f>
        <v>Critical</v>
      </c>
    </row>
    <row r="18">
      <c r="A18">
        <v>17</v>
      </c>
      <c r="B18" t="str">
        <v>Ashok</v>
      </c>
      <c r="C18" t="str">
        <v>premu</v>
      </c>
      <c r="D18">
        <v>4410804423273</v>
      </c>
      <c r="E18" t="str">
        <v>Male</v>
      </c>
      <c r="F18" t="str">
        <v>Qurban Rind</v>
      </c>
      <c r="G18" t="str">
        <v>Roshanabad</v>
      </c>
      <c r="H18" t="str">
        <v>Garments: Tailor and material</v>
      </c>
      <c r="I18" t="str">
        <v>Tailoring &amp; Cloth Sales</v>
      </c>
      <c r="J18" t="str">
        <v>Textile</v>
      </c>
      <c r="K18" t="str">
        <v>Textile Industry</v>
      </c>
      <c r="L18" t="str">
        <v>16th September 2025</v>
      </c>
      <c r="M18">
        <v>35000</v>
      </c>
      <c r="N18">
        <f>M18*1</f>
        <v>35000</v>
      </c>
      <c r="O18">
        <f>'October 2025'!I18</f>
        <v>0</v>
      </c>
      <c r="P18">
        <f>'November 2025'!I18</f>
        <v>0</v>
      </c>
      <c r="Q18">
        <f>'December 2025'!I18</f>
        <v>0</v>
      </c>
      <c r="R18">
        <f>'Jan 2026'!I18</f>
        <v>6000</v>
      </c>
      <c r="S18">
        <f>'FEB 2026'!I18</f>
        <v>0</v>
      </c>
      <c r="T18">
        <f>'MAR 2026'!I18</f>
        <v>6000</v>
      </c>
      <c r="U18">
        <f>'APR 2026'!I18</f>
        <v>0</v>
      </c>
      <c r="V18">
        <f>'MAY 2026'!I18</f>
        <v>3000</v>
      </c>
      <c r="W18">
        <f>'June 2026'!I18</f>
        <v>0</v>
      </c>
      <c r="X18">
        <f>'Aug 2026 '!I18</f>
        <v>0</v>
      </c>
      <c r="Y18">
        <f>'Aug 2026 '!I18</f>
        <v>0</v>
      </c>
      <c r="Z18">
        <f>'Sept 2026'!I18</f>
        <v>0</v>
      </c>
      <c r="AA18">
        <f>'Oct 2026'!I18</f>
        <v>0</v>
      </c>
      <c r="AB18">
        <f>Y18+U18+T18+S18+O18+R18+Q18+P18+V18+W18+X18+Z18+AA18</f>
        <v>15000</v>
      </c>
      <c r="AC18">
        <f>N18</f>
        <v>35000</v>
      </c>
      <c r="AD18">
        <f>MAX(0,((N18/12)*DATEDIF(DATE(2025,11,1),TODAY(),"m"))-V18)</f>
        <v>14500</v>
      </c>
      <c r="AE18">
        <f>AC18-AB18</f>
        <v>20000</v>
      </c>
      <c r="AF18" t="str">
        <f>IF(AB18&gt;=AC18,"Clear","Pending")</f>
        <v>Pending</v>
      </c>
      <c r="AG18">
        <f>AB18/AC18</f>
        <v>0.42857142857142855</v>
      </c>
      <c r="AH18" t="str">
        <f>IF(AB18&gt;=AC18,"Clear",IF(AI18&gt;=(0.5*AJ18),"On Track","Critical"))</f>
        <v>On Track</v>
      </c>
      <c r="AI18">
        <f>COUNTIF(O18:V18,"&gt;0")</f>
        <v>3</v>
      </c>
      <c r="AJ18">
        <f>DATEDIF(DATE(2025,11,1),TODAY(),"m")-COUNTIF(O18:V18,"&gt;0")</f>
        <v>3</v>
      </c>
      <c r="AK18">
        <f>(N18/12)*DATEDIF(DATE(2025,11,1),TODAY(),"m")</f>
        <v>17500</v>
      </c>
      <c r="AL18" t="str">
        <f>IF(AD18=0,"Regular",IF(AD18&lt;=(M18/12)*2,"Low Risk",IF(AD18&lt;=(M18/12)*4,"Medium Risk","High Risk")))</f>
        <v>High Risk</v>
      </c>
      <c r="AM18" t="str">
        <f>IF(AD18=0,"On Track",IF(AD18&lt;=(N18/12),"Watch List",IF(AD18&lt;=(N18/12)*3,"Defaulter",IF(AD18&lt;=(N18/12)*6,"Critical","Write-Off Risk"))))</f>
        <v>Critical</v>
      </c>
    </row>
    <row r="19">
      <c r="A19">
        <v>18</v>
      </c>
      <c r="B19" t="str">
        <v>Ashok Kumar</v>
      </c>
      <c r="C19" t="str">
        <v>Ladho</v>
      </c>
      <c r="D19">
        <v>4410160428719</v>
      </c>
      <c r="E19" t="str">
        <v>Male</v>
      </c>
      <c r="F19" t="str">
        <v>Harijan Coloney</v>
      </c>
      <c r="G19" t="str">
        <v>Mir Allah Bachayo</v>
      </c>
      <c r="H19" t="str">
        <v>Garments: Tailoring Material Sell for a Tailoring shop</v>
      </c>
      <c r="I19" t="str">
        <v>Material Trading</v>
      </c>
      <c r="J19" t="str">
        <v>Retail</v>
      </c>
      <c r="K19" t="str">
        <v>Textile Industry</v>
      </c>
      <c r="L19" t="str">
        <v>16th September 2025</v>
      </c>
      <c r="M19">
        <v>35000</v>
      </c>
      <c r="N19">
        <f>M19*1</f>
        <v>35000</v>
      </c>
      <c r="O19">
        <f>'October 2025'!I19</f>
        <v>0</v>
      </c>
      <c r="P19">
        <f>'November 2025'!I19</f>
        <v>0</v>
      </c>
      <c r="Q19">
        <f>'December 2025'!I19</f>
        <v>0</v>
      </c>
      <c r="R19">
        <f>'Jan 2026'!I19</f>
        <v>0</v>
      </c>
      <c r="S19">
        <f>'FEB 2026'!I19</f>
        <v>0</v>
      </c>
      <c r="T19">
        <f>'MAR 2026'!I19</f>
        <v>6000</v>
      </c>
      <c r="U19">
        <f>'APR 2026'!I19</f>
        <v>0</v>
      </c>
      <c r="V19">
        <f>'MAY 2026'!I19</f>
        <v>0</v>
      </c>
      <c r="W19">
        <f>'June 2026'!I19</f>
        <v>0</v>
      </c>
      <c r="X19">
        <f>'Aug 2026 '!I19</f>
        <v>0</v>
      </c>
      <c r="Y19">
        <f>'Aug 2026 '!I19</f>
        <v>0</v>
      </c>
      <c r="Z19">
        <f>'Sept 2026'!I19</f>
        <v>0</v>
      </c>
      <c r="AA19">
        <f>'Oct 2026'!I19</f>
        <v>0</v>
      </c>
      <c r="AB19">
        <f>Y19+U19+T19+S19+O19+R19+Q19+P19+V19+W19+X19+Z19+AA19</f>
        <v>6000</v>
      </c>
      <c r="AC19">
        <f>N19</f>
        <v>35000</v>
      </c>
      <c r="AD19">
        <f>MAX(0,((N19/12)*DATEDIF(DATE(2025,11,1),TODAY(),"m"))-V19)</f>
        <v>17500</v>
      </c>
      <c r="AE19">
        <f>AC19-AB19</f>
        <v>29000</v>
      </c>
      <c r="AF19" t="str">
        <f>IF(AB19&gt;=AC19,"Clear","Pending")</f>
        <v>Pending</v>
      </c>
      <c r="AG19">
        <f>AB19/AC19</f>
        <v>0.17142857142857143</v>
      </c>
      <c r="AH19" t="str">
        <f>IF(AB19&gt;=AC19,"Clear",IF(AI19&gt;=(0.5*AJ19),"On Track","Critical"))</f>
        <v>Critical</v>
      </c>
      <c r="AI19">
        <f>COUNTIF(O19:V19,"&gt;0")</f>
        <v>1</v>
      </c>
      <c r="AJ19">
        <f>DATEDIF(DATE(2025,11,1),TODAY(),"m")-COUNTIF(O19:V19,"&gt;0")</f>
        <v>5</v>
      </c>
      <c r="AK19">
        <f>(N19/12)*DATEDIF(DATE(2025,11,1),TODAY(),"m")</f>
        <v>17500</v>
      </c>
      <c r="AL19" t="str">
        <f>IF(AD19=0,"Regular",IF(AD19&lt;=(M19/12)*2,"Low Risk",IF(AD19&lt;=(M19/12)*4,"Medium Risk","High Risk")))</f>
        <v>High Risk</v>
      </c>
      <c r="AM19" t="str">
        <f>IF(AD19=0,"On Track",IF(AD19&lt;=(N19/12),"Watch List",IF(AD19&lt;=(N19/12)*3,"Defaulter",IF(AD19&lt;=(N19/12)*6,"Critical","Write-Off Risk"))))</f>
        <v>Critical</v>
      </c>
    </row>
    <row r="20">
      <c r="A20">
        <v>19</v>
      </c>
      <c r="B20" t="str">
        <v xml:space="preserve">Azeem </v>
      </c>
      <c r="C20" t="str">
        <v xml:space="preserve">Tharo </v>
      </c>
      <c r="D20">
        <v>4410155554243</v>
      </c>
      <c r="E20" t="str">
        <v>Male</v>
      </c>
      <c r="F20" t="str">
        <v xml:space="preserve">Tando kolachi </v>
      </c>
      <c r="G20" t="str">
        <v xml:space="preserve">Ahori </v>
      </c>
      <c r="H20" t="str">
        <v xml:space="preserve">Beverages: Cold Drink </v>
      </c>
      <c r="I20" t="str">
        <v>Beverage Sales</v>
      </c>
      <c r="J20" t="str">
        <v>Food &amp; Beverage</v>
      </c>
      <c r="K20" t="str">
        <v>Food Industry</v>
      </c>
      <c r="L20" t="str">
        <v>16th September 2025</v>
      </c>
      <c r="M20">
        <v>35000</v>
      </c>
      <c r="N20">
        <f>M20*1</f>
        <v>35000</v>
      </c>
      <c r="O20">
        <f>'October 2025'!I20</f>
        <v>0</v>
      </c>
      <c r="P20">
        <f>'November 2025'!I20</f>
        <v>0</v>
      </c>
      <c r="Q20">
        <f>'December 2025'!I20</f>
        <v>0</v>
      </c>
      <c r="R20">
        <f>'Jan 2026'!I20</f>
        <v>3000</v>
      </c>
      <c r="S20">
        <f>'FEB 2026'!I20</f>
        <v>0</v>
      </c>
      <c r="T20">
        <f>'MAR 2026'!I20</f>
        <v>6000</v>
      </c>
      <c r="U20">
        <f>'APR 2026'!I20</f>
        <v>0</v>
      </c>
      <c r="V20">
        <f>'MAY 2026'!I20</f>
        <v>0</v>
      </c>
      <c r="W20">
        <f>'June 2026'!I20</f>
        <v>0</v>
      </c>
      <c r="X20">
        <f>'Aug 2026 '!I20</f>
        <v>0</v>
      </c>
      <c r="Y20">
        <f>'Aug 2026 '!I20</f>
        <v>0</v>
      </c>
      <c r="Z20">
        <f>'Sept 2026'!I20</f>
        <v>0</v>
      </c>
      <c r="AA20">
        <f>'Oct 2026'!I20</f>
        <v>0</v>
      </c>
      <c r="AB20">
        <f>Y20+U20+T20+S20+O20+R20+Q20+P20+V20+W20+X20+Z20+AA20</f>
        <v>9000</v>
      </c>
      <c r="AC20">
        <f>N20</f>
        <v>35000</v>
      </c>
      <c r="AD20">
        <f>MAX(0,((N20/12)*DATEDIF(DATE(2025,11,1),TODAY(),"m"))-V20)</f>
        <v>17500</v>
      </c>
      <c r="AE20">
        <f>AC20-AB20</f>
        <v>26000</v>
      </c>
      <c r="AF20" t="str">
        <f>IF(AB20&gt;=AC20,"Clear","Pending")</f>
        <v>Pending</v>
      </c>
      <c r="AG20">
        <f>AB20/AC20</f>
        <v>0.2571428571428571</v>
      </c>
      <c r="AH20" t="str">
        <f>IF(AB20&gt;=AC20,"Clear",IF(AI20&gt;=(0.5*AJ20),"On Track","Critical"))</f>
        <v>On Track</v>
      </c>
      <c r="AI20">
        <f>COUNTIF(O20:V20,"&gt;0")</f>
        <v>2</v>
      </c>
      <c r="AJ20">
        <f>DATEDIF(DATE(2025,11,1),TODAY(),"m")-COUNTIF(O20:V20,"&gt;0")</f>
        <v>4</v>
      </c>
      <c r="AK20">
        <f>(N20/12)*DATEDIF(DATE(2025,11,1),TODAY(),"m")</f>
        <v>17500</v>
      </c>
      <c r="AL20" t="str">
        <f>IF(AD20=0,"Regular",IF(AD20&lt;=(M20/12)*2,"Low Risk",IF(AD20&lt;=(M20/12)*4,"Medium Risk","High Risk")))</f>
        <v>High Risk</v>
      </c>
      <c r="AM20" t="str">
        <f>IF(AD20=0,"On Track",IF(AD20&lt;=(N20/12),"Watch List",IF(AD20&lt;=(N20/12)*3,"Defaulter",IF(AD20&lt;=(N20/12)*6,"Critical","Write-Off Risk"))))</f>
        <v>Critical</v>
      </c>
    </row>
    <row r="21">
      <c r="A21">
        <v>20</v>
      </c>
      <c r="B21" t="str">
        <v>Azeema</v>
      </c>
      <c r="C21" t="str">
        <v>Nabi Bux</v>
      </c>
      <c r="D21">
        <v>4410805746494</v>
      </c>
      <c r="E21" t="str">
        <v>Female</v>
      </c>
      <c r="F21" t="str">
        <v>Khuda Bux Lashari</v>
      </c>
      <c r="G21" t="str">
        <v xml:space="preserve">Bakhur </v>
      </c>
      <c r="H21" t="str">
        <v xml:space="preserve">Sewing machine and sewing material purchase </v>
      </c>
      <c r="I21" t="str">
        <v>Tailoring Equipment</v>
      </c>
      <c r="J21" t="str">
        <v>Textile</v>
      </c>
      <c r="K21" t="str">
        <v>Textile Industry</v>
      </c>
      <c r="L21" t="str">
        <v>16th September 2025</v>
      </c>
      <c r="M21">
        <v>35000</v>
      </c>
      <c r="N21">
        <f>M21*0.7</f>
        <v>24500</v>
      </c>
      <c r="O21">
        <f>'October 2025'!I21</f>
        <v>0</v>
      </c>
      <c r="P21">
        <f>'November 2025'!I21</f>
        <v>2040</v>
      </c>
      <c r="Q21">
        <f>'December 2025'!I21</f>
        <v>2040</v>
      </c>
      <c r="R21">
        <f>'Jan 2026'!I21</f>
        <v>2100</v>
      </c>
      <c r="S21">
        <f>'FEB 2026'!I21</f>
        <v>2100</v>
      </c>
      <c r="T21">
        <f>'MAR 2026'!I21</f>
        <v>2100</v>
      </c>
      <c r="U21">
        <f>'APR 2026'!I21</f>
        <v>2100</v>
      </c>
      <c r="V21">
        <f>'MAY 2026'!I21</f>
        <v>2100</v>
      </c>
      <c r="W21">
        <f>'June 2026'!I21</f>
        <v>0</v>
      </c>
      <c r="X21">
        <f>'Aug 2026 '!I21</f>
        <v>0</v>
      </c>
      <c r="Y21">
        <f>'Aug 2026 '!I21</f>
        <v>0</v>
      </c>
      <c r="Z21">
        <f>'Sept 2026'!I21</f>
        <v>0</v>
      </c>
      <c r="AA21">
        <f>'Oct 2026'!I21</f>
        <v>0</v>
      </c>
      <c r="AB21">
        <f>Y21+U21+T21+S21+O21+R21+Q21+P21+V21+W21+X21+Z21+AA21</f>
        <v>14580</v>
      </c>
      <c r="AC21">
        <f>N21</f>
        <v>24500</v>
      </c>
      <c r="AD21">
        <f>MAX(0,((N21/12)*DATEDIF(DATE(2025,11,1),TODAY(),"m"))-V21)</f>
        <v>10150</v>
      </c>
      <c r="AE21">
        <f>AC21-AB21</f>
        <v>9920</v>
      </c>
      <c r="AF21" t="str">
        <f>IF(AB21&gt;=AC21,"Clear","Pending")</f>
        <v>Pending</v>
      </c>
      <c r="AG21">
        <f>AB21/AC21</f>
        <v>0.5951020408163266</v>
      </c>
      <c r="AH21" t="str">
        <f>IF(AB21&gt;=AC21,"Clear",IF(AI21&gt;=(0.5*AJ21),"On Track","Critical"))</f>
        <v>On Track</v>
      </c>
      <c r="AI21">
        <f>COUNTIF(O21:V21,"&gt;0")</f>
        <v>7</v>
      </c>
      <c r="AJ21">
        <f>DATEDIF(DATE(2025,11,1),TODAY(),"m")-COUNTIF(O21:V21,"&gt;0")</f>
        <v>-1</v>
      </c>
      <c r="AK21">
        <f>(N21/12)*DATEDIF(DATE(2025,11,1),TODAY(),"m")</f>
        <v>12250</v>
      </c>
      <c r="AL21" t="str">
        <f>IF(AD21=0,"Regular",IF(AD21&lt;=(M21/12)*2,"Low Risk",IF(AD21&lt;=(M21/12)*4,"Medium Risk","High Risk")))</f>
        <v>Medium Risk</v>
      </c>
      <c r="AM21" t="str">
        <f>IF(AD21=0,"On Track",IF(AD21&lt;=(N21/12),"Watch List",IF(AD21&lt;=(N21/12)*3,"Defaulter",IF(AD21&lt;=(N21/12)*6,"Critical","Write-Off Risk"))))</f>
        <v>Critical</v>
      </c>
    </row>
    <row r="22">
      <c r="A22">
        <v>21</v>
      </c>
      <c r="B22" t="str">
        <v>Azeeman</v>
      </c>
      <c r="C22" t="str">
        <v>Abdul Rehman</v>
      </c>
      <c r="D22">
        <v>4410198756798</v>
      </c>
      <c r="E22" t="str">
        <v>Female</v>
      </c>
      <c r="F22" t="str">
        <v>khosa Paro</v>
      </c>
      <c r="G22" t="str">
        <v>Mir Allah Bachayo</v>
      </c>
      <c r="H22" t="str">
        <v>Handicraft: Applique Work</v>
      </c>
      <c r="I22" t="str">
        <v>Handicrafts</v>
      </c>
      <c r="J22" t="str">
        <v>Handicrafts</v>
      </c>
      <c r="K22" t="str">
        <v>Textile &amp; Handicrafts</v>
      </c>
      <c r="L22" t="str">
        <v>16th September 2025</v>
      </c>
      <c r="M22">
        <v>35000</v>
      </c>
      <c r="N22">
        <f>M22*1</f>
        <v>35000</v>
      </c>
      <c r="O22">
        <f>'October 2025'!I22</f>
        <v>0</v>
      </c>
      <c r="P22">
        <f>'November 2025'!I22</f>
        <v>0</v>
      </c>
      <c r="Q22">
        <f>'December 2025'!I22</f>
        <v>3000</v>
      </c>
      <c r="R22">
        <f>'Jan 2026'!I22</f>
        <v>0</v>
      </c>
      <c r="S22">
        <f>'FEB 2026'!I22</f>
        <v>0</v>
      </c>
      <c r="T22">
        <f>'MAR 2026'!I22</f>
        <v>0</v>
      </c>
      <c r="U22">
        <f>'APR 2026'!I22</f>
        <v>0</v>
      </c>
      <c r="V22">
        <f>'MAY 2026'!I22</f>
        <v>3000</v>
      </c>
      <c r="W22">
        <f>'June 2026'!I22</f>
        <v>0</v>
      </c>
      <c r="X22">
        <f>'Aug 2026 '!I22</f>
        <v>0</v>
      </c>
      <c r="Y22">
        <f>'Aug 2026 '!I22</f>
        <v>0</v>
      </c>
      <c r="Z22">
        <f>'Sept 2026'!I22</f>
        <v>0</v>
      </c>
      <c r="AA22">
        <f>'Oct 2026'!I22</f>
        <v>0</v>
      </c>
      <c r="AB22">
        <f>Y22+U22+T22+S22+O22+R22+Q22+P22+V22+W22+X22+Z22+AA22</f>
        <v>6000</v>
      </c>
      <c r="AC22">
        <f>N22</f>
        <v>35000</v>
      </c>
      <c r="AD22">
        <f>MAX(0,((N22/12)*DATEDIF(DATE(2025,11,1),TODAY(),"m"))-V22)</f>
        <v>14500</v>
      </c>
      <c r="AE22">
        <f>AC22-AB22</f>
        <v>29000</v>
      </c>
      <c r="AF22" t="str">
        <f>IF(AB22&gt;=AC22,"Clear","Pending")</f>
        <v>Pending</v>
      </c>
      <c r="AG22">
        <f>AB22/AC22</f>
        <v>0.17142857142857143</v>
      </c>
      <c r="AH22" t="str">
        <f>IF(AB22&gt;=AC22,"Clear",IF(AI22&gt;=(0.5*AJ22),"On Track","Critical"))</f>
        <v>On Track</v>
      </c>
      <c r="AI22">
        <f>COUNTIF(O22:V22,"&gt;0")</f>
        <v>2</v>
      </c>
      <c r="AJ22">
        <f>DATEDIF(DATE(2025,11,1),TODAY(),"m")-COUNTIF(O22:V22,"&gt;0")</f>
        <v>4</v>
      </c>
      <c r="AK22">
        <f>(N22/12)*DATEDIF(DATE(2025,11,1),TODAY(),"m")</f>
        <v>17500</v>
      </c>
      <c r="AL22" t="str">
        <f>IF(AD22=0,"Regular",IF(AD22&lt;=(M22/12)*2,"Low Risk",IF(AD22&lt;=(M22/12)*4,"Medium Risk","High Risk")))</f>
        <v>High Risk</v>
      </c>
      <c r="AM22" t="str">
        <f>IF(AD22=0,"On Track",IF(AD22&lt;=(N22/12),"Watch List",IF(AD22&lt;=(N22/12)*3,"Defaulter",IF(AD22&lt;=(N22/12)*6,"Critical","Write-Off Risk"))))</f>
        <v>Critical</v>
      </c>
    </row>
    <row r="23">
      <c r="A23">
        <v>22</v>
      </c>
      <c r="B23" t="str">
        <v xml:space="preserve">Bachlan </v>
      </c>
      <c r="C23" t="str">
        <v>Javed</v>
      </c>
      <c r="D23">
        <v>4410163856558</v>
      </c>
      <c r="E23" t="str">
        <v>Female</v>
      </c>
      <c r="F23" t="str">
        <v>Moula Bux Rind</v>
      </c>
      <c r="G23" t="str">
        <v>Roshanabad</v>
      </c>
      <c r="H23" t="str">
        <v>Handicraft: Rillie Work</v>
      </c>
      <c r="I23" t="str">
        <v>Handicrafts</v>
      </c>
      <c r="J23" t="str">
        <v>Handicrafts</v>
      </c>
      <c r="K23" t="str">
        <v>Textile &amp; Handicrafts</v>
      </c>
      <c r="L23" t="str">
        <v>16th September 2025</v>
      </c>
      <c r="M23">
        <v>35000</v>
      </c>
      <c r="N23">
        <f>M23*0.7</f>
        <v>24500</v>
      </c>
      <c r="O23">
        <f>'October 2025'!I23</f>
        <v>0</v>
      </c>
      <c r="P23">
        <f>'November 2025'!I23</f>
        <v>0</v>
      </c>
      <c r="Q23">
        <f>'December 2025'!I23</f>
        <v>6000</v>
      </c>
      <c r="R23">
        <f>'Jan 2026'!I23</f>
        <v>0</v>
      </c>
      <c r="S23">
        <f>'FEB 2026'!I23</f>
        <v>2040</v>
      </c>
      <c r="T23">
        <f>'MAR 2026'!I23</f>
        <v>2500</v>
      </c>
      <c r="U23">
        <f>'APR 2026'!I23</f>
        <v>5000</v>
      </c>
      <c r="V23">
        <f>'MAY 2026'!I23</f>
        <v>0</v>
      </c>
      <c r="W23">
        <f>'June 2026'!I23</f>
        <v>0</v>
      </c>
      <c r="X23">
        <f>'Aug 2026 '!I23</f>
        <v>0</v>
      </c>
      <c r="Y23">
        <f>'Aug 2026 '!I23</f>
        <v>0</v>
      </c>
      <c r="Z23">
        <f>'Sept 2026'!I23</f>
        <v>0</v>
      </c>
      <c r="AA23">
        <f>'Oct 2026'!I23</f>
        <v>0</v>
      </c>
      <c r="AB23">
        <f>Y23+U23+T23+S23+O23+R23+Q23+P23+V23+W23+X23+Z23+AA23</f>
        <v>15540</v>
      </c>
      <c r="AC23">
        <f>N23</f>
        <v>24500</v>
      </c>
      <c r="AD23">
        <f>MAX(0,((N23/12)*DATEDIF(DATE(2025,11,1),TODAY(),"m"))-V23)</f>
        <v>12250</v>
      </c>
      <c r="AE23">
        <f>AC23-AB23</f>
        <v>8960</v>
      </c>
      <c r="AF23" t="str">
        <f>IF(AB23&gt;=AC23,"Clear","Pending")</f>
        <v>Pending</v>
      </c>
      <c r="AG23">
        <f>AB23/AC23</f>
        <v>0.6342857142857142</v>
      </c>
      <c r="AH23" t="str">
        <f>IF(AB23&gt;=AC23,"Clear",IF(AI23&gt;=(0.5*AJ23),"On Track","Critical"))</f>
        <v>On Track</v>
      </c>
      <c r="AI23">
        <f>COUNTIF(O23:V23,"&gt;0")</f>
        <v>4</v>
      </c>
      <c r="AJ23">
        <f>DATEDIF(DATE(2025,11,1),TODAY(),"m")-COUNTIF(O23:V23,"&gt;0")</f>
        <v>2</v>
      </c>
      <c r="AK23">
        <f>(N23/12)*DATEDIF(DATE(2025,11,1),TODAY(),"m")</f>
        <v>12250</v>
      </c>
      <c r="AL23" t="str">
        <f>IF(AD23=0,"Regular",IF(AD23&lt;=(M23/12)*2,"Low Risk",IF(AD23&lt;=(M23/12)*4,"Medium Risk","High Risk")))</f>
        <v>High Risk</v>
      </c>
      <c r="AM23" t="str">
        <f>IF(AD23=0,"On Track",IF(AD23&lt;=(N23/12),"Watch List",IF(AD23&lt;=(N23/12)*3,"Defaulter",IF(AD23&lt;=(N23/12)*6,"Critical","Write-Off Risk"))))</f>
        <v>Critical</v>
      </c>
    </row>
    <row r="24">
      <c r="A24">
        <v>23</v>
      </c>
      <c r="B24" t="str">
        <v>Bakh</v>
      </c>
      <c r="C24" t="str">
        <v>Ikhtiar Ali</v>
      </c>
      <c r="D24">
        <v>4410806078886</v>
      </c>
      <c r="E24" t="str">
        <v>Female</v>
      </c>
      <c r="F24" t="str">
        <v>Noor m laghari</v>
      </c>
      <c r="G24" t="str">
        <v>Mir Allah Bachayo</v>
      </c>
      <c r="H24" t="str">
        <v>Cosmetics/Beauty: Parlor and Beauti essentials</v>
      </c>
      <c r="I24" t="str">
        <v>Beauty Services</v>
      </c>
      <c r="J24" t="str">
        <v>Personal Services</v>
      </c>
      <c r="K24" t="str">
        <v>Beauty Industry</v>
      </c>
      <c r="L24" t="str">
        <v>16th September 2025</v>
      </c>
      <c r="M24">
        <v>35000</v>
      </c>
      <c r="N24">
        <f>M24*1</f>
        <v>35000</v>
      </c>
      <c r="O24">
        <f>'October 2025'!I24</f>
        <v>0</v>
      </c>
      <c r="P24">
        <f>'November 2025'!I24</f>
        <v>3000</v>
      </c>
      <c r="Q24">
        <f>'December 2025'!I24</f>
        <v>3000</v>
      </c>
      <c r="R24">
        <f>'Jan 2026'!I24</f>
        <v>0</v>
      </c>
      <c r="S24">
        <f>'FEB 2026'!I24</f>
        <v>6000</v>
      </c>
      <c r="T24">
        <f>'MAR 2026'!I24</f>
        <v>0</v>
      </c>
      <c r="U24">
        <f>'APR 2026'!I24</f>
        <v>6000</v>
      </c>
      <c r="V24">
        <f>'MAY 2026'!I24</f>
        <v>0</v>
      </c>
      <c r="W24">
        <f>'June 2026'!I24</f>
        <v>0</v>
      </c>
      <c r="X24">
        <f>'Aug 2026 '!I24</f>
        <v>0</v>
      </c>
      <c r="Y24">
        <f>'Aug 2026 '!I24</f>
        <v>0</v>
      </c>
      <c r="Z24">
        <f>'Sept 2026'!I24</f>
        <v>0</v>
      </c>
      <c r="AA24">
        <f>'Oct 2026'!I24</f>
        <v>0</v>
      </c>
      <c r="AB24">
        <f>Y24+U24+T24+S24+O24+R24+Q24+P24+V24+W24+X24+Z24+AA24</f>
        <v>18000</v>
      </c>
      <c r="AC24">
        <f>N24</f>
        <v>35000</v>
      </c>
      <c r="AD24">
        <f>MAX(0,((N24/12)*DATEDIF(DATE(2025,11,1),TODAY(),"m"))-V24)</f>
        <v>17500</v>
      </c>
      <c r="AE24">
        <f>AC24-AB24</f>
        <v>17000</v>
      </c>
      <c r="AF24" t="str">
        <f>IF(AB24&gt;=AC24,"Clear","Pending")</f>
        <v>Pending</v>
      </c>
      <c r="AG24">
        <f>AB24/AC24</f>
        <v>0.5142857142857142</v>
      </c>
      <c r="AH24" t="str">
        <f>IF(AB24&gt;=AC24,"Clear",IF(AI24&gt;=(0.5*AJ24),"On Track","Critical"))</f>
        <v>On Track</v>
      </c>
      <c r="AI24">
        <f>COUNTIF(O24:V24,"&gt;0")</f>
        <v>4</v>
      </c>
      <c r="AJ24">
        <f>DATEDIF(DATE(2025,11,1),TODAY(),"m")-COUNTIF(O24:V24,"&gt;0")</f>
        <v>2</v>
      </c>
      <c r="AK24">
        <f>(N24/12)*DATEDIF(DATE(2025,11,1),TODAY(),"m")</f>
        <v>17500</v>
      </c>
      <c r="AL24" t="str">
        <f>IF(AD24=0,"Regular",IF(AD24&lt;=(M24/12)*2,"Low Risk",IF(AD24&lt;=(M24/12)*4,"Medium Risk","High Risk")))</f>
        <v>High Risk</v>
      </c>
      <c r="AM24" t="str">
        <f>IF(AD24=0,"On Track",IF(AD24&lt;=(N24/12),"Watch List",IF(AD24&lt;=(N24/12)*3,"Defaulter",IF(AD24&lt;=(N24/12)*6,"Critical","Write-Off Risk"))))</f>
        <v>Critical</v>
      </c>
    </row>
    <row r="25">
      <c r="A25">
        <v>24</v>
      </c>
      <c r="B25" t="str">
        <v>Basheeran</v>
      </c>
      <c r="C25" t="str">
        <v>Anwar Ali</v>
      </c>
      <c r="D25">
        <v>4410109674668</v>
      </c>
      <c r="E25" t="str">
        <v>Female</v>
      </c>
      <c r="F25" t="str">
        <v>Mir Allahbachayo</v>
      </c>
      <c r="G25" t="str">
        <v>Mir Allah Bachayo</v>
      </c>
      <c r="H25" t="str">
        <v>Ladies and gents garments</v>
      </c>
      <c r="I25" t="str">
        <v>Garment Retail</v>
      </c>
      <c r="J25" t="str">
        <v>Retail</v>
      </c>
      <c r="K25" t="str">
        <v>Textile &amp; Garments</v>
      </c>
      <c r="L25" t="str">
        <v>16th September 2025</v>
      </c>
      <c r="M25">
        <v>35000</v>
      </c>
      <c r="N25">
        <f>M25*0.7</f>
        <v>24500</v>
      </c>
      <c r="O25">
        <f>'October 2025'!I25</f>
        <v>0</v>
      </c>
      <c r="P25">
        <f>'November 2025'!I25</f>
        <v>0</v>
      </c>
      <c r="Q25">
        <f>'December 2025'!I25</f>
        <v>4080</v>
      </c>
      <c r="R25">
        <f>'Jan 2026'!I25</f>
        <v>0</v>
      </c>
      <c r="S25">
        <f>'FEB 2026'!I25</f>
        <v>4080</v>
      </c>
      <c r="T25">
        <f>'MAR 2026'!I25</f>
        <v>2040</v>
      </c>
      <c r="U25">
        <f>'APR 2026'!I25</f>
        <v>0</v>
      </c>
      <c r="V25">
        <f>'MAY 2026'!I25</f>
        <v>4080</v>
      </c>
      <c r="W25">
        <f>'June 2026'!I25</f>
        <v>0</v>
      </c>
      <c r="X25">
        <f>'Aug 2026 '!I25</f>
        <v>0</v>
      </c>
      <c r="Y25">
        <f>'Aug 2026 '!I25</f>
        <v>0</v>
      </c>
      <c r="Z25">
        <f>'Sept 2026'!I25</f>
        <v>0</v>
      </c>
      <c r="AA25">
        <f>'Oct 2026'!I25</f>
        <v>0</v>
      </c>
      <c r="AB25">
        <f>Y25+U25+T25+S25+O25+R25+Q25+P25+V25+W25+X25+Z25+AA25</f>
        <v>14280</v>
      </c>
      <c r="AC25">
        <f>N25</f>
        <v>24500</v>
      </c>
      <c r="AD25">
        <f>MAX(0,((N25/12)*DATEDIF(DATE(2025,11,1),TODAY(),"m"))-V25)</f>
        <v>8170</v>
      </c>
      <c r="AE25">
        <f>AC25-AB25</f>
        <v>10220</v>
      </c>
      <c r="AF25" t="str">
        <f>IF(AB25&gt;=AC25,"Clear","Pending")</f>
        <v>Pending</v>
      </c>
      <c r="AG25">
        <f>AB25/AC25</f>
        <v>0.5828571428571429</v>
      </c>
      <c r="AH25" t="str">
        <f>IF(AB25&gt;=AC25,"Clear",IF(AI25&gt;=(0.5*AJ25),"On Track","Critical"))</f>
        <v>On Track</v>
      </c>
      <c r="AI25">
        <f>COUNTIF(O25:V25,"&gt;0")</f>
        <v>4</v>
      </c>
      <c r="AJ25">
        <f>DATEDIF(DATE(2025,11,1),TODAY(),"m")-COUNTIF(O25:V25,"&gt;0")</f>
        <v>2</v>
      </c>
      <c r="AK25">
        <f>(N25/12)*DATEDIF(DATE(2025,11,1),TODAY(),"m")</f>
        <v>12250</v>
      </c>
      <c r="AL25" t="str">
        <f>IF(AD25=0,"Regular",IF(AD25&lt;=(M25/12)*2,"Low Risk",IF(AD25&lt;=(M25/12)*4,"Medium Risk","High Risk")))</f>
        <v>Medium Risk</v>
      </c>
      <c r="AM25" t="str">
        <f>IF(AD25=0,"On Track",IF(AD25&lt;=(N25/12),"Watch List",IF(AD25&lt;=(N25/12)*3,"Defaulter",IF(AD25&lt;=(N25/12)*6,"Critical","Write-Off Risk"))))</f>
        <v>Critical</v>
      </c>
    </row>
    <row r="26">
      <c r="A26">
        <v>25</v>
      </c>
      <c r="B26" t="str">
        <v xml:space="preserve">Begum </v>
      </c>
      <c r="C26" t="str">
        <v>Ameer Bux</v>
      </c>
      <c r="D26">
        <v>4410159734704</v>
      </c>
      <c r="E26" t="str">
        <v>Female</v>
      </c>
      <c r="F26" t="str">
        <v>Village Kamal Khan Pitafi</v>
      </c>
      <c r="G26" t="str">
        <v>Mir Allah Bachayo</v>
      </c>
      <c r="H26" t="str">
        <v>Handicraft: Hair Catcher and Nara making</v>
      </c>
      <c r="I26" t="str">
        <v>Handicrafts</v>
      </c>
      <c r="J26" t="str">
        <v>Handicrafts</v>
      </c>
      <c r="K26" t="str">
        <v>Textile &amp; Handicrafts</v>
      </c>
      <c r="L26" t="str">
        <v>16th September 2025</v>
      </c>
      <c r="M26">
        <v>35000</v>
      </c>
      <c r="N26">
        <f>M26*1</f>
        <v>35000</v>
      </c>
      <c r="O26">
        <f>'October 2025'!I26</f>
        <v>0</v>
      </c>
      <c r="P26">
        <f>'November 2025'!I26</f>
        <v>0</v>
      </c>
      <c r="Q26">
        <f>'December 2025'!I26</f>
        <v>0</v>
      </c>
      <c r="R26">
        <f>'Jan 2026'!I26</f>
        <v>6000</v>
      </c>
      <c r="S26">
        <f>'FEB 2026'!I26</f>
        <v>0</v>
      </c>
      <c r="T26">
        <f>'MAR 2026'!I26</f>
        <v>0</v>
      </c>
      <c r="U26">
        <f>'APR 2026'!I26</f>
        <v>0</v>
      </c>
      <c r="V26">
        <f>'MAY 2026'!I26</f>
        <v>0</v>
      </c>
      <c r="W26">
        <f>'June 2026'!I26</f>
        <v>0</v>
      </c>
      <c r="X26">
        <f>'Aug 2026 '!I26</f>
        <v>0</v>
      </c>
      <c r="Y26">
        <f>'Aug 2026 '!I26</f>
        <v>0</v>
      </c>
      <c r="Z26">
        <f>'Sept 2026'!I26</f>
        <v>0</v>
      </c>
      <c r="AA26">
        <f>'Oct 2026'!I26</f>
        <v>0</v>
      </c>
      <c r="AB26">
        <f>Y26+U26+T26+S26+O26+R26+Q26+P26+V26+W26+X26+Z26+AA26</f>
        <v>6000</v>
      </c>
      <c r="AC26">
        <f>N26</f>
        <v>35000</v>
      </c>
      <c r="AD26">
        <f>MAX(0,((N26/12)*DATEDIF(DATE(2025,11,1),TODAY(),"m"))-V26)</f>
        <v>17500</v>
      </c>
      <c r="AE26">
        <f>AC26-AB26</f>
        <v>29000</v>
      </c>
      <c r="AF26" t="str">
        <f>IF(AB26&gt;=AC26,"Clear","Pending")</f>
        <v>Pending</v>
      </c>
      <c r="AG26">
        <f>AB26/AC26</f>
        <v>0.17142857142857143</v>
      </c>
      <c r="AH26" t="str">
        <f>IF(AB26&gt;=AC26,"Clear",IF(AI26&gt;=(0.5*AJ26),"On Track","Critical"))</f>
        <v>Critical</v>
      </c>
      <c r="AI26">
        <f>COUNTIF(O26:V26,"&gt;0")</f>
        <v>1</v>
      </c>
      <c r="AJ26">
        <f>DATEDIF(DATE(2025,11,1),TODAY(),"m")-COUNTIF(O26:V26,"&gt;0")</f>
        <v>5</v>
      </c>
      <c r="AK26">
        <f>(N26/12)*DATEDIF(DATE(2025,11,1),TODAY(),"m")</f>
        <v>17500</v>
      </c>
      <c r="AL26" t="str">
        <f>IF(AD26=0,"Regular",IF(AD26&lt;=(M26/12)*2,"Low Risk",IF(AD26&lt;=(M26/12)*4,"Medium Risk","High Risk")))</f>
        <v>High Risk</v>
      </c>
      <c r="AM26" t="str">
        <f>IF(AD26=0,"On Track",IF(AD26&lt;=(N26/12),"Watch List",IF(AD26&lt;=(N26/12)*3,"Defaulter",IF(AD26&lt;=(N26/12)*6,"Critical","Write-Off Risk"))))</f>
        <v>Critical</v>
      </c>
    </row>
    <row r="27">
      <c r="A27">
        <v>26</v>
      </c>
      <c r="B27" t="str">
        <v>Bhagi</v>
      </c>
      <c r="C27" t="str">
        <v>Manzoor Ali</v>
      </c>
      <c r="D27">
        <v>4410192050150</v>
      </c>
      <c r="E27" t="str">
        <v>Female</v>
      </c>
      <c r="F27" t="str">
        <v>Ghanwar Khan Pitafi</v>
      </c>
      <c r="G27" t="str">
        <v>Mir Allah Bachayo</v>
      </c>
      <c r="H27" t="str">
        <v>Cosmetics</v>
      </c>
      <c r="I27" t="str">
        <v>Cosmetic Retail</v>
      </c>
      <c r="J27" t="str">
        <v>Retail</v>
      </c>
      <c r="K27" t="str">
        <v>Beauty &amp; Cosmetics</v>
      </c>
      <c r="L27" t="str">
        <v>16th September 2025</v>
      </c>
      <c r="M27">
        <v>35000</v>
      </c>
      <c r="N27">
        <f>M27*1</f>
        <v>35000</v>
      </c>
      <c r="O27">
        <f>'October 2025'!I27</f>
        <v>0</v>
      </c>
      <c r="P27">
        <f>'November 2025'!I27</f>
        <v>0</v>
      </c>
      <c r="Q27">
        <f>'December 2025'!I27</f>
        <v>6000</v>
      </c>
      <c r="R27">
        <f>'Jan 2026'!I27</f>
        <v>0</v>
      </c>
      <c r="S27">
        <f>'FEB 2026'!I27</f>
        <v>3000</v>
      </c>
      <c r="T27">
        <f>'MAR 2026'!I27</f>
        <v>3000</v>
      </c>
      <c r="U27">
        <f>'APR 2026'!I27</f>
        <v>0</v>
      </c>
      <c r="V27">
        <f>'MAY 2026'!I27</f>
        <v>0</v>
      </c>
      <c r="W27">
        <f>'June 2026'!I27</f>
        <v>0</v>
      </c>
      <c r="X27">
        <f>'Aug 2026 '!I27</f>
        <v>0</v>
      </c>
      <c r="Y27">
        <f>'Aug 2026 '!I27</f>
        <v>0</v>
      </c>
      <c r="Z27">
        <f>'Sept 2026'!I27</f>
        <v>0</v>
      </c>
      <c r="AA27">
        <f>'Oct 2026'!I27</f>
        <v>0</v>
      </c>
      <c r="AB27">
        <f>Y27+U27+T27+S27+O27+R27+Q27+P27+V27+W27+X27+Z27+AA27</f>
        <v>12000</v>
      </c>
      <c r="AC27">
        <f>N27</f>
        <v>35000</v>
      </c>
      <c r="AD27">
        <f>MAX(0,((N27/12)*DATEDIF(DATE(2025,11,1),TODAY(),"m"))-V27)</f>
        <v>17500</v>
      </c>
      <c r="AE27">
        <f>AC27-AB27</f>
        <v>23000</v>
      </c>
      <c r="AF27" t="str">
        <f>IF(AB27&gt;=AC27,"Clear","Pending")</f>
        <v>Pending</v>
      </c>
      <c r="AG27">
        <f>AB27/AC27</f>
        <v>0.34285714285714286</v>
      </c>
      <c r="AH27" t="str">
        <f>IF(AB27&gt;=AC27,"Clear",IF(AI27&gt;=(0.5*AJ27),"On Track","Critical"))</f>
        <v>On Track</v>
      </c>
      <c r="AI27">
        <f>COUNTIF(O27:V27,"&gt;0")</f>
        <v>3</v>
      </c>
      <c r="AJ27">
        <f>DATEDIF(DATE(2025,11,1),TODAY(),"m")-COUNTIF(O27:V27,"&gt;0")</f>
        <v>3</v>
      </c>
      <c r="AK27">
        <f>(N27/12)*DATEDIF(DATE(2025,11,1),TODAY(),"m")</f>
        <v>17500</v>
      </c>
      <c r="AL27" t="str">
        <f>IF(AD27=0,"Regular",IF(AD27&lt;=(M27/12)*2,"Low Risk",IF(AD27&lt;=(M27/12)*4,"Medium Risk","High Risk")))</f>
        <v>High Risk</v>
      </c>
      <c r="AM27" t="str">
        <f>IF(AD27=0,"On Track",IF(AD27&lt;=(N27/12),"Watch List",IF(AD27&lt;=(N27/12)*3,"Defaulter",IF(AD27&lt;=(N27/12)*6,"Critical","Write-Off Risk"))))</f>
        <v>Critical</v>
      </c>
    </row>
    <row r="28">
      <c r="A28">
        <v>27</v>
      </c>
      <c r="B28" t="str">
        <v>Bhomo</v>
      </c>
      <c r="C28" t="str">
        <v>Ramsingh</v>
      </c>
      <c r="D28">
        <v>4410803588337</v>
      </c>
      <c r="E28" t="str">
        <v>Male</v>
      </c>
      <c r="F28" t="str">
        <v>Ghoram Bhatti</v>
      </c>
      <c r="G28" t="str">
        <v>Khuda Bux2</v>
      </c>
      <c r="H28" t="str">
        <v>Transport: Rickshaw Riding</v>
      </c>
      <c r="I28" t="str">
        <v>Transportation</v>
      </c>
      <c r="J28" t="str">
        <v>Transport Services</v>
      </c>
      <c r="K28" t="str">
        <v>Transportation Industry</v>
      </c>
      <c r="L28" t="str">
        <v>16th September 2025</v>
      </c>
      <c r="M28">
        <v>35000</v>
      </c>
      <c r="N28">
        <f>M28*1</f>
        <v>35000</v>
      </c>
      <c r="O28">
        <f>'October 2025'!I28</f>
        <v>0</v>
      </c>
      <c r="P28">
        <f>'November 2025'!I28</f>
        <v>3000</v>
      </c>
      <c r="Q28">
        <f>'December 2025'!I28</f>
        <v>0</v>
      </c>
      <c r="R28">
        <f>'Jan 2026'!I28</f>
        <v>0</v>
      </c>
      <c r="S28">
        <f>'FEB 2026'!I28</f>
        <v>3000</v>
      </c>
      <c r="T28">
        <f>'MAR 2026'!I28</f>
        <v>5500</v>
      </c>
      <c r="U28">
        <f>'APR 2026'!I28</f>
        <v>0</v>
      </c>
      <c r="V28">
        <f>'MAY 2026'!I28</f>
        <v>3000</v>
      </c>
      <c r="W28">
        <f>'June 2026'!I28</f>
        <v>0</v>
      </c>
      <c r="X28">
        <f>'Aug 2026 '!I28</f>
        <v>0</v>
      </c>
      <c r="Y28">
        <f>'Aug 2026 '!I28</f>
        <v>0</v>
      </c>
      <c r="Z28">
        <f>'Sept 2026'!I28</f>
        <v>0</v>
      </c>
      <c r="AA28">
        <f>'Oct 2026'!I28</f>
        <v>0</v>
      </c>
      <c r="AB28">
        <f>Y28+U28+T28+S28+O28+R28+Q28+P28+V28+W28+X28+Z28+AA28</f>
        <v>14500</v>
      </c>
      <c r="AC28">
        <f>N28</f>
        <v>35000</v>
      </c>
      <c r="AD28">
        <f>MAX(0,((N28/12)*DATEDIF(DATE(2025,11,1),TODAY(),"m"))-V28)</f>
        <v>14500</v>
      </c>
      <c r="AE28">
        <f>AC28-AB28</f>
        <v>20500</v>
      </c>
      <c r="AF28" t="str">
        <f>IF(AB28&gt;=AC28,"Clear","Pending")</f>
        <v>Pending</v>
      </c>
      <c r="AG28">
        <f>AB28/AC28</f>
        <v>0.4142857142857143</v>
      </c>
      <c r="AH28" t="str">
        <f>IF(AB28&gt;=AC28,"Clear",IF(AI28&gt;=(0.5*AJ28),"On Track","Critical"))</f>
        <v>On Track</v>
      </c>
      <c r="AI28">
        <f>COUNTIF(O28:V28,"&gt;0")</f>
        <v>4</v>
      </c>
      <c r="AJ28">
        <f>DATEDIF(DATE(2025,11,1),TODAY(),"m")-COUNTIF(O28:V28,"&gt;0")</f>
        <v>2</v>
      </c>
      <c r="AK28">
        <f>(N28/12)*DATEDIF(DATE(2025,11,1),TODAY(),"m")</f>
        <v>17500</v>
      </c>
      <c r="AL28" t="str">
        <f>IF(AD28=0,"Regular",IF(AD28&lt;=(M28/12)*2,"Low Risk",IF(AD28&lt;=(M28/12)*4,"Medium Risk","High Risk")))</f>
        <v>High Risk</v>
      </c>
      <c r="AM28" t="str">
        <f>IF(AD28=0,"On Track",IF(AD28&lt;=(N28/12),"Watch List",IF(AD28&lt;=(N28/12)*3,"Defaulter",IF(AD28&lt;=(N28/12)*6,"Critical","Write-Off Risk"))))</f>
        <v>Critical</v>
      </c>
    </row>
    <row r="29">
      <c r="A29">
        <v>28</v>
      </c>
      <c r="B29" t="str">
        <v xml:space="preserve">Chetan </v>
      </c>
      <c r="C29" t="str">
        <v>Narain</v>
      </c>
      <c r="D29">
        <v>4410167312619</v>
      </c>
      <c r="E29" t="str">
        <v>Male</v>
      </c>
      <c r="F29" t="str">
        <v xml:space="preserve"> Riaz Arain</v>
      </c>
      <c r="G29" t="str">
        <v>Mir Allah Bachayo</v>
      </c>
      <c r="H29" t="str">
        <v>Food: Fruit Cart</v>
      </c>
      <c r="I29" t="str">
        <v>Fruit Trading</v>
      </c>
      <c r="J29" t="str">
        <v>Agriculture Retail</v>
      </c>
      <c r="K29" t="str">
        <v>Agriculture</v>
      </c>
      <c r="L29" t="str">
        <v>16th September 2025</v>
      </c>
      <c r="M29">
        <v>35000</v>
      </c>
      <c r="N29">
        <f>M29*1</f>
        <v>35000</v>
      </c>
      <c r="O29">
        <f>'October 2025'!I29</f>
        <v>0</v>
      </c>
      <c r="P29">
        <f>'November 2025'!I29</f>
        <v>0</v>
      </c>
      <c r="Q29">
        <f>'December 2025'!I29</f>
        <v>0</v>
      </c>
      <c r="R29">
        <f>'Jan 2026'!I29</f>
        <v>0</v>
      </c>
      <c r="S29">
        <f>'FEB 2026'!I29</f>
        <v>11600</v>
      </c>
      <c r="T29">
        <f>'MAR 2026'!I29</f>
        <v>0</v>
      </c>
      <c r="U29">
        <f>'APR 2026'!I29</f>
        <v>0</v>
      </c>
      <c r="V29">
        <f>'MAY 2026'!I29</f>
        <v>12200</v>
      </c>
      <c r="W29">
        <f>'June 2026'!I29</f>
        <v>0</v>
      </c>
      <c r="X29">
        <f>'Aug 2026 '!I29</f>
        <v>0</v>
      </c>
      <c r="Y29">
        <f>'Aug 2026 '!I29</f>
        <v>0</v>
      </c>
      <c r="Z29">
        <f>'Sept 2026'!I29</f>
        <v>0</v>
      </c>
      <c r="AA29">
        <f>'Oct 2026'!I29</f>
        <v>0</v>
      </c>
      <c r="AB29">
        <f>Y29+U29+T29+S29+O29+R29+Q29+P29+V29+W29+X29+Z29+AA29</f>
        <v>23800</v>
      </c>
      <c r="AC29">
        <f>N29</f>
        <v>35000</v>
      </c>
      <c r="AD29">
        <f>MAX(0,((N29/12)*DATEDIF(DATE(2025,11,1),TODAY(),"m"))-V29)</f>
        <v>5300</v>
      </c>
      <c r="AE29">
        <f>AC29-AB29</f>
        <v>11200</v>
      </c>
      <c r="AF29" t="str">
        <f>IF(AB29&gt;=AC29,"Clear","Pending")</f>
        <v>Pending</v>
      </c>
      <c r="AG29">
        <f>AB29/AC29</f>
        <v>0.68</v>
      </c>
      <c r="AH29" t="str">
        <f>IF(AB29&gt;=AC29,"Clear",IF(AI29&gt;=(0.5*AJ29),"On Track","Critical"))</f>
        <v>On Track</v>
      </c>
      <c r="AI29">
        <f>COUNTIF(O29:V29,"&gt;0")</f>
        <v>2</v>
      </c>
      <c r="AJ29">
        <f>DATEDIF(DATE(2025,11,1),TODAY(),"m")-COUNTIF(O29:V29,"&gt;0")</f>
        <v>4</v>
      </c>
      <c r="AK29">
        <f>(N29/12)*DATEDIF(DATE(2025,11,1),TODAY(),"m")</f>
        <v>17500</v>
      </c>
      <c r="AL29" t="str">
        <f>IF(AD29=0,"Regular",IF(AD29&lt;=(M29/12)*2,"Low Risk",IF(AD29&lt;=(M29/12)*4,"Medium Risk","High Risk")))</f>
        <v>Low Risk</v>
      </c>
      <c r="AM29" t="str">
        <f>IF(AD29=0,"On Track",IF(AD29&lt;=(N29/12),"Watch List",IF(AD29&lt;=(N29/12)*3,"Defaulter",IF(AD29&lt;=(N29/12)*6,"Critical","Write-Off Risk"))))</f>
        <v>Defaulter</v>
      </c>
    </row>
    <row r="30">
      <c r="A30">
        <v>29</v>
      </c>
      <c r="B30" t="str">
        <v xml:space="preserve">Dahi </v>
      </c>
      <c r="C30" t="str">
        <v xml:space="preserve">Hameer </v>
      </c>
      <c r="D30">
        <v>4410805788382</v>
      </c>
      <c r="E30" t="str">
        <v>Female</v>
      </c>
      <c r="F30" t="str">
        <v xml:space="preserve">Juman Kapri </v>
      </c>
      <c r="G30" t="str">
        <v>Khuda Bux2</v>
      </c>
      <c r="H30" t="str">
        <v>Feed for Buffaloes (khar,Chuno,turi,) enhance milking</v>
      </c>
      <c r="I30" t="str">
        <v>Animal Farming</v>
      </c>
      <c r="J30" t="str">
        <v>Livestock</v>
      </c>
      <c r="K30" t="str">
        <v>Livestock</v>
      </c>
      <c r="L30" t="str">
        <v>16th September 2025</v>
      </c>
      <c r="M30">
        <v>35000</v>
      </c>
      <c r="N30">
        <f>M30*1</f>
        <v>35000</v>
      </c>
      <c r="O30">
        <f>'October 2025'!I30</f>
        <v>0</v>
      </c>
      <c r="P30">
        <f>'November 2025'!I30</f>
        <v>2950</v>
      </c>
      <c r="Q30">
        <f>'December 2025'!I30</f>
        <v>3000</v>
      </c>
      <c r="R30">
        <f>'Jan 2026'!I30</f>
        <v>0</v>
      </c>
      <c r="S30">
        <f>'FEB 2026'!I30</f>
        <v>0</v>
      </c>
      <c r="T30">
        <f>'MAR 2026'!I30</f>
        <v>5000</v>
      </c>
      <c r="U30">
        <f>'APR 2026'!I30</f>
        <v>0</v>
      </c>
      <c r="V30">
        <f>'MAY 2026'!I30</f>
        <v>3000</v>
      </c>
      <c r="W30">
        <f>'June 2026'!I30</f>
        <v>0</v>
      </c>
      <c r="X30">
        <f>'Aug 2026 '!I30</f>
        <v>0</v>
      </c>
      <c r="Y30">
        <f>'Aug 2026 '!I30</f>
        <v>0</v>
      </c>
      <c r="Z30">
        <f>'Sept 2026'!I30</f>
        <v>0</v>
      </c>
      <c r="AA30">
        <f>'Oct 2026'!I30</f>
        <v>0</v>
      </c>
      <c r="AB30">
        <f>Y30+U30+T30+S30+O30+R30+Q30+P30+V30+W30+X30+Z30+AA30</f>
        <v>13950</v>
      </c>
      <c r="AC30">
        <f>N30</f>
        <v>35000</v>
      </c>
      <c r="AD30">
        <f>MAX(0,((N30/12)*DATEDIF(DATE(2025,11,1),TODAY(),"m"))-V30)</f>
        <v>14500</v>
      </c>
      <c r="AE30">
        <f>AC30-AB30</f>
        <v>21050</v>
      </c>
      <c r="AF30" t="str">
        <f>IF(AB30&gt;=AC30,"Clear","Pending")</f>
        <v>Pending</v>
      </c>
      <c r="AG30">
        <f>AB30/AC30</f>
        <v>0.3985714285714286</v>
      </c>
      <c r="AH30" t="str">
        <f>IF(AB30&gt;=AC30,"Clear",IF(AI30&gt;=(0.5*AJ30),"On Track","Critical"))</f>
        <v>On Track</v>
      </c>
      <c r="AI30">
        <f>COUNTIF(O30:V30,"&gt;0")</f>
        <v>4</v>
      </c>
      <c r="AJ30">
        <f>DATEDIF(DATE(2025,11,1),TODAY(),"m")-COUNTIF(O30:V30,"&gt;0")</f>
        <v>2</v>
      </c>
      <c r="AK30">
        <f>(N30/12)*DATEDIF(DATE(2025,11,1),TODAY(),"m")</f>
        <v>17500</v>
      </c>
      <c r="AL30" t="str">
        <f>IF(AD30=0,"Regular",IF(AD30&lt;=(M30/12)*2,"Low Risk",IF(AD30&lt;=(M30/12)*4,"Medium Risk","High Risk")))</f>
        <v>High Risk</v>
      </c>
      <c r="AM30" t="str">
        <f>IF(AD30=0,"On Track",IF(AD30&lt;=(N30/12),"Watch List",IF(AD30&lt;=(N30/12)*3,"Defaulter",IF(AD30&lt;=(N30/12)*6,"Critical","Write-Off Risk"))))</f>
        <v>Critical</v>
      </c>
    </row>
    <row r="31">
      <c r="A31">
        <v>30</v>
      </c>
      <c r="B31" t="str">
        <v>Darya Khatoon</v>
      </c>
      <c r="C31" t="str">
        <v>Mehrab</v>
      </c>
      <c r="D31">
        <v>4110476529266</v>
      </c>
      <c r="E31" t="str">
        <v>Female</v>
      </c>
      <c r="F31" t="str">
        <v>Ghoram Bhatti</v>
      </c>
      <c r="G31" t="str">
        <v>Khuda Bux2</v>
      </c>
      <c r="H31" t="str">
        <v>Surf Soap Shop</v>
      </c>
      <c r="I31" t="str">
        <v>Household Products Sales</v>
      </c>
      <c r="J31" t="str">
        <v>Retail</v>
      </c>
      <c r="K31" t="str">
        <v>Chemical Industry</v>
      </c>
      <c r="L31" t="str">
        <v>16th September 2025</v>
      </c>
      <c r="M31">
        <v>35000</v>
      </c>
      <c r="N31">
        <f>M31*1</f>
        <v>35000</v>
      </c>
      <c r="O31">
        <f>'October 2025'!I31</f>
        <v>0</v>
      </c>
      <c r="P31">
        <f>'November 2025'!I31</f>
        <v>0</v>
      </c>
      <c r="Q31">
        <f>'December 2025'!I31</f>
        <v>0</v>
      </c>
      <c r="R31">
        <f>'Jan 2026'!I31</f>
        <v>0</v>
      </c>
      <c r="S31">
        <f>'FEB 2026'!I31</f>
        <v>0</v>
      </c>
      <c r="T31">
        <f>'MAR 2026'!I31</f>
        <v>6000</v>
      </c>
      <c r="U31">
        <f>'APR 2026'!I31</f>
        <v>3000</v>
      </c>
      <c r="V31">
        <f>'MAY 2026'!I31</f>
        <v>3000</v>
      </c>
      <c r="W31">
        <f>'June 2026'!I31</f>
        <v>0</v>
      </c>
      <c r="X31">
        <f>'Aug 2026 '!I31</f>
        <v>0</v>
      </c>
      <c r="Y31">
        <f>'Aug 2026 '!I31</f>
        <v>0</v>
      </c>
      <c r="Z31">
        <f>'Sept 2026'!I31</f>
        <v>0</v>
      </c>
      <c r="AA31">
        <f>'Oct 2026'!I31</f>
        <v>0</v>
      </c>
      <c r="AB31">
        <f>Y31+U31+T31+S31+O31+R31+Q31+P31+V31+W31+X31+Z31+AA31</f>
        <v>12000</v>
      </c>
      <c r="AC31">
        <f>N31</f>
        <v>35000</v>
      </c>
      <c r="AD31">
        <f>MAX(0,((N31/12)*DATEDIF(DATE(2025,11,1),TODAY(),"m"))-V31)</f>
        <v>14500</v>
      </c>
      <c r="AE31">
        <f>AC31-AB31</f>
        <v>23000</v>
      </c>
      <c r="AF31" t="str">
        <f>IF(AB31&gt;=AC31,"Clear","Pending")</f>
        <v>Pending</v>
      </c>
      <c r="AG31">
        <f>AB31/AC31</f>
        <v>0.34285714285714286</v>
      </c>
      <c r="AH31" t="str">
        <f>IF(AB31&gt;=AC31,"Clear",IF(AI31&gt;=(0.5*AJ31),"On Track","Critical"))</f>
        <v>On Track</v>
      </c>
      <c r="AI31">
        <f>COUNTIF(O31:V31,"&gt;0")</f>
        <v>3</v>
      </c>
      <c r="AJ31">
        <f>DATEDIF(DATE(2025,11,1),TODAY(),"m")-COUNTIF(O31:V31,"&gt;0")</f>
        <v>3</v>
      </c>
      <c r="AK31">
        <f>(N31/12)*DATEDIF(DATE(2025,11,1),TODAY(),"m")</f>
        <v>17500</v>
      </c>
      <c r="AL31" t="str">
        <f>IF(AD31=0,"Regular",IF(AD31&lt;=(M31/12)*2,"Low Risk",IF(AD31&lt;=(M31/12)*4,"Medium Risk","High Risk")))</f>
        <v>High Risk</v>
      </c>
      <c r="AM31" t="str">
        <f>IF(AD31=0,"On Track",IF(AD31&lt;=(N31/12),"Watch List",IF(AD31&lt;=(N31/12)*3,"Defaulter",IF(AD31&lt;=(N31/12)*6,"Critical","Write-Off Risk"))))</f>
        <v>Critical</v>
      </c>
    </row>
    <row r="32">
      <c r="A32">
        <v>31</v>
      </c>
      <c r="B32" t="str">
        <v xml:space="preserve">Dhani Bux </v>
      </c>
      <c r="C32" t="str">
        <v xml:space="preserve">Khuda Bux </v>
      </c>
      <c r="D32">
        <v>4410803474239</v>
      </c>
      <c r="E32" t="str">
        <v>Male</v>
      </c>
      <c r="F32" t="str">
        <v>Shahjan Shah</v>
      </c>
      <c r="G32" t="str">
        <v xml:space="preserve">Bakhur </v>
      </c>
      <c r="H32" t="str">
        <v>Vegetable, Fruit and food items sale on bike</v>
      </c>
      <c r="I32" t="str">
        <v>Mobile Trading</v>
      </c>
      <c r="J32" t="str">
        <v>Retail</v>
      </c>
      <c r="K32" t="str">
        <v>Agriculture &amp; Commerce</v>
      </c>
      <c r="L32" t="str">
        <v>16th September 2025</v>
      </c>
      <c r="M32">
        <v>35000</v>
      </c>
      <c r="N32">
        <f>M32*1</f>
        <v>35000</v>
      </c>
      <c r="O32">
        <f>'October 2025'!I32</f>
        <v>0</v>
      </c>
      <c r="P32">
        <f>'November 2025'!I32</f>
        <v>2920</v>
      </c>
      <c r="Q32">
        <f>'December 2025'!I32</f>
        <v>2920</v>
      </c>
      <c r="R32">
        <f>'Jan 2026'!I32</f>
        <v>2920</v>
      </c>
      <c r="S32">
        <f>'FEB 2026'!I32</f>
        <v>2920</v>
      </c>
      <c r="T32">
        <f>'MAR 2026'!I32</f>
        <v>3000</v>
      </c>
      <c r="U32">
        <f>'APR 2026'!I32</f>
        <v>3000</v>
      </c>
      <c r="V32">
        <f>'MAY 2026'!I32</f>
        <v>3000</v>
      </c>
      <c r="W32">
        <f>'June 2026'!I32</f>
        <v>0</v>
      </c>
      <c r="X32">
        <f>'Aug 2026 '!I32</f>
        <v>0</v>
      </c>
      <c r="Y32">
        <f>'Aug 2026 '!I32</f>
        <v>0</v>
      </c>
      <c r="Z32">
        <f>'Sept 2026'!I32</f>
        <v>0</v>
      </c>
      <c r="AA32">
        <f>'Oct 2026'!I32</f>
        <v>0</v>
      </c>
      <c r="AB32">
        <f>Y32+U32+T32+S32+O32+R32+Q32+P32+V32+W32+X32+Z32+AA32</f>
        <v>20680</v>
      </c>
      <c r="AC32">
        <f>N32</f>
        <v>35000</v>
      </c>
      <c r="AD32">
        <f>MAX(0,((N32/12)*DATEDIF(DATE(2025,11,1),TODAY(),"m"))-V32)</f>
        <v>14500</v>
      </c>
      <c r="AE32">
        <f>AC32-AB32</f>
        <v>14320</v>
      </c>
      <c r="AF32" t="str">
        <f>IF(AB32&gt;=AC32,"Clear","Pending")</f>
        <v>Pending</v>
      </c>
      <c r="AG32">
        <f>AB32/AC32</f>
        <v>0.5908571428571429</v>
      </c>
      <c r="AH32" t="str">
        <f>IF(AB32&gt;=AC32,"Clear",IF(AI32&gt;=(0.5*AJ32),"On Track","Critical"))</f>
        <v>On Track</v>
      </c>
      <c r="AI32">
        <f>COUNTIF(O32:V32,"&gt;0")</f>
        <v>7</v>
      </c>
      <c r="AJ32">
        <f>DATEDIF(DATE(2025,11,1),TODAY(),"m")-COUNTIF(O32:V32,"&gt;0")</f>
        <v>-1</v>
      </c>
      <c r="AK32">
        <f>(N32/12)*DATEDIF(DATE(2025,11,1),TODAY(),"m")</f>
        <v>17500</v>
      </c>
      <c r="AL32" t="str">
        <f>IF(AD32=0,"Regular",IF(AD32&lt;=(M32/12)*2,"Low Risk",IF(AD32&lt;=(M32/12)*4,"Medium Risk","High Risk")))</f>
        <v>High Risk</v>
      </c>
      <c r="AM32" t="str">
        <f>IF(AD32=0,"On Track",IF(AD32&lt;=(N32/12),"Watch List",IF(AD32&lt;=(N32/12)*3,"Defaulter",IF(AD32&lt;=(N32/12)*6,"Critical","Write-Off Risk"))))</f>
        <v>Critical</v>
      </c>
    </row>
    <row r="33">
      <c r="A33">
        <v>32</v>
      </c>
      <c r="B33" t="str">
        <v>Dilber Ali</v>
      </c>
      <c r="C33" t="str">
        <v>Dost Ali</v>
      </c>
      <c r="D33">
        <v>4410804084525</v>
      </c>
      <c r="E33" t="str">
        <v>Male</v>
      </c>
      <c r="F33" t="str">
        <v xml:space="preserve">Juman Kapri </v>
      </c>
      <c r="G33" t="str">
        <v>Khuda Bux2</v>
      </c>
      <c r="H33" t="str">
        <v>Motor/Vehicles: Puncture and Spare Parts</v>
      </c>
      <c r="I33" t="str">
        <v>Vehicle Repair</v>
      </c>
      <c r="J33" t="str">
        <v>Technical Services</v>
      </c>
      <c r="K33" t="str">
        <v>Automobile Industry</v>
      </c>
      <c r="L33" t="str">
        <v>16th September 2025</v>
      </c>
      <c r="M33">
        <v>35000</v>
      </c>
      <c r="N33">
        <f>M33*1</f>
        <v>35000</v>
      </c>
      <c r="O33">
        <f>'October 2025'!I33</f>
        <v>0</v>
      </c>
      <c r="P33">
        <f>'November 2025'!I33</f>
        <v>3000</v>
      </c>
      <c r="Q33">
        <f>'December 2025'!I33</f>
        <v>3000</v>
      </c>
      <c r="R33">
        <f>'Jan 2026'!I33</f>
        <v>3000</v>
      </c>
      <c r="S33">
        <f>'FEB 2026'!I33</f>
        <v>3000</v>
      </c>
      <c r="T33">
        <f>'MAR 2026'!I33</f>
        <v>3000</v>
      </c>
      <c r="U33">
        <f>'APR 2026'!I33</f>
        <v>3000</v>
      </c>
      <c r="V33">
        <f>'MAY 2026'!I33</f>
        <v>0</v>
      </c>
      <c r="W33">
        <f>'June 2026'!I33</f>
        <v>0</v>
      </c>
      <c r="X33">
        <f>'Aug 2026 '!I33</f>
        <v>0</v>
      </c>
      <c r="Y33">
        <f>'Aug 2026 '!I33</f>
        <v>0</v>
      </c>
      <c r="Z33">
        <f>'Sept 2026'!I33</f>
        <v>0</v>
      </c>
      <c r="AA33">
        <f>'Oct 2026'!I33</f>
        <v>0</v>
      </c>
      <c r="AB33">
        <f>Y33+U33+T33+S33+O33+R33+Q33+P33+V33+W33+X33+Z33+AA33</f>
        <v>18000</v>
      </c>
      <c r="AC33">
        <f>N33</f>
        <v>35000</v>
      </c>
      <c r="AD33">
        <f>MAX(0,((N33/12)*DATEDIF(DATE(2025,11,1),TODAY(),"m"))-V33)</f>
        <v>17500</v>
      </c>
      <c r="AE33">
        <f>AC33-AB33</f>
        <v>17000</v>
      </c>
      <c r="AF33" t="str">
        <f>IF(AB33&gt;=AC33,"Clear","Pending")</f>
        <v>Pending</v>
      </c>
      <c r="AG33">
        <f>AB33/AC33</f>
        <v>0.5142857142857142</v>
      </c>
      <c r="AH33" t="str">
        <f>IF(AB33&gt;=AC33,"Clear",IF(AI33&gt;=(0.5*AJ33),"On Track","Critical"))</f>
        <v>On Track</v>
      </c>
      <c r="AI33">
        <f>COUNTIF(O33:V33,"&gt;0")</f>
        <v>6</v>
      </c>
      <c r="AJ33">
        <f>DATEDIF(DATE(2025,11,1),TODAY(),"m")-COUNTIF(O33:V33,"&gt;0")</f>
        <v>0</v>
      </c>
      <c r="AK33">
        <f>(N33/12)*DATEDIF(DATE(2025,11,1),TODAY(),"m")</f>
        <v>17500</v>
      </c>
      <c r="AL33" t="str">
        <f>IF(AD33=0,"Regular",IF(AD33&lt;=(M33/12)*2,"Low Risk",IF(AD33&lt;=(M33/12)*4,"Medium Risk","High Risk")))</f>
        <v>High Risk</v>
      </c>
      <c r="AM33" t="str">
        <f>IF(AD33=0,"On Track",IF(AD33&lt;=(N33/12),"Watch List",IF(AD33&lt;=(N33/12)*3,"Defaulter",IF(AD33&lt;=(N33/12)*6,"Critical","Write-Off Risk"))))</f>
        <v>Critical</v>
      </c>
    </row>
    <row r="34">
      <c r="A34">
        <v>33</v>
      </c>
      <c r="B34" t="str">
        <v>Dilshad Ali</v>
      </c>
      <c r="C34" t="str">
        <v xml:space="preserve">Yaar Muhammad </v>
      </c>
      <c r="D34">
        <v>4410803907809</v>
      </c>
      <c r="E34" t="str">
        <v>Male</v>
      </c>
      <c r="F34" t="str">
        <v>Rebari Badho</v>
      </c>
      <c r="G34" t="str">
        <v>Mir Allah Bachayo</v>
      </c>
      <c r="H34" t="str">
        <v>Hotel material</v>
      </c>
      <c r="I34" t="str">
        <v>Hospitality Supplies</v>
      </c>
      <c r="J34" t="str">
        <v>Hospitality</v>
      </c>
      <c r="K34" t="str">
        <v>Food &amp; Hospitality</v>
      </c>
      <c r="L34" t="str">
        <v>16th September 2025</v>
      </c>
      <c r="M34">
        <v>35000</v>
      </c>
      <c r="N34">
        <f>M34*1</f>
        <v>35000</v>
      </c>
      <c r="O34">
        <f>'October 2025'!I34</f>
        <v>0</v>
      </c>
      <c r="P34">
        <f>'November 2025'!I34</f>
        <v>0</v>
      </c>
      <c r="Q34">
        <f>'December 2025'!I34</f>
        <v>0</v>
      </c>
      <c r="R34">
        <f>'Jan 2026'!I34</f>
        <v>4500</v>
      </c>
      <c r="S34">
        <f>'FEB 2026'!I34</f>
        <v>0</v>
      </c>
      <c r="T34">
        <f>'MAR 2026'!I34</f>
        <v>0</v>
      </c>
      <c r="U34">
        <f>'APR 2026'!I34</f>
        <v>0</v>
      </c>
      <c r="V34">
        <f>'MAY 2026'!I34</f>
        <v>0</v>
      </c>
      <c r="W34">
        <f>'June 2026'!I34</f>
        <v>0</v>
      </c>
      <c r="X34">
        <f>'Aug 2026 '!I34</f>
        <v>0</v>
      </c>
      <c r="Y34">
        <f>'Aug 2026 '!I34</f>
        <v>0</v>
      </c>
      <c r="Z34">
        <f>'Sept 2026'!I34</f>
        <v>0</v>
      </c>
      <c r="AA34">
        <f>'Oct 2026'!I34</f>
        <v>0</v>
      </c>
      <c r="AB34">
        <f>Y34+U34+T34+S34+O34+R34+Q34+P34+V34+W34+X34+Z34+AA34</f>
        <v>4500</v>
      </c>
      <c r="AC34">
        <f>N34</f>
        <v>35000</v>
      </c>
      <c r="AD34">
        <f>MAX(0,((N34/12)*DATEDIF(DATE(2025,11,1),TODAY(),"m"))-V34)</f>
        <v>17500</v>
      </c>
      <c r="AE34">
        <f>AC34-AB34</f>
        <v>30500</v>
      </c>
      <c r="AF34" t="str">
        <f>IF(AB34&gt;=AC34,"Clear","Pending")</f>
        <v>Pending</v>
      </c>
      <c r="AG34">
        <f>AB34/AC34</f>
        <v>0.12857142857142856</v>
      </c>
      <c r="AH34" t="str">
        <f>IF(AB34&gt;=AC34,"Clear",IF(AI34&gt;=(0.5*AJ34),"On Track","Critical"))</f>
        <v>Critical</v>
      </c>
      <c r="AI34">
        <f>COUNTIF(O34:V34,"&gt;0")</f>
        <v>1</v>
      </c>
      <c r="AJ34">
        <f>DATEDIF(DATE(2025,11,1),TODAY(),"m")-COUNTIF(O34:V34,"&gt;0")</f>
        <v>5</v>
      </c>
      <c r="AK34">
        <f>(N34/12)*DATEDIF(DATE(2025,11,1),TODAY(),"m")</f>
        <v>17500</v>
      </c>
      <c r="AL34" t="str">
        <f>IF(AD34=0,"Regular",IF(AD34&lt;=(M34/12)*2,"Low Risk",IF(AD34&lt;=(M34/12)*4,"Medium Risk","High Risk")))</f>
        <v>High Risk</v>
      </c>
      <c r="AM34" t="str">
        <f>IF(AD34=0,"On Track",IF(AD34&lt;=(N34/12),"Watch List",IF(AD34&lt;=(N34/12)*3,"Defaulter",IF(AD34&lt;=(N34/12)*6,"Critical","Write-Off Risk"))))</f>
        <v>Critical</v>
      </c>
    </row>
    <row r="35">
      <c r="A35">
        <v>34</v>
      </c>
      <c r="B35" t="str">
        <v xml:space="preserve">Faiz Muhmmad </v>
      </c>
      <c r="C35" t="str">
        <v xml:space="preserve">Lal Khan </v>
      </c>
      <c r="D35">
        <v>4410137427279</v>
      </c>
      <c r="E35" t="str">
        <v>Male</v>
      </c>
      <c r="F35" t="str">
        <v>Allah Bachayo Kapri</v>
      </c>
      <c r="G35" t="str">
        <v>Mir Allah Bachayo</v>
      </c>
      <c r="H35" t="str">
        <v>Fruit sale on Rikshaw</v>
      </c>
      <c r="I35" t="str">
        <v>Fruit Trading</v>
      </c>
      <c r="J35" t="str">
        <v>Agriculture Retail</v>
      </c>
      <c r="K35" t="str">
        <v>Agriculture</v>
      </c>
      <c r="L35" t="str">
        <v>16th September 2025</v>
      </c>
      <c r="M35">
        <v>35000</v>
      </c>
      <c r="N35">
        <f>M35*1</f>
        <v>35000</v>
      </c>
      <c r="O35">
        <f>'October 2025'!I35</f>
        <v>0</v>
      </c>
      <c r="P35">
        <f>'November 2025'!I35</f>
        <v>0</v>
      </c>
      <c r="Q35">
        <f>'December 2025'!I35</f>
        <v>0</v>
      </c>
      <c r="R35">
        <f>'Jan 2026'!I35</f>
        <v>0</v>
      </c>
      <c r="S35">
        <f>'FEB 2026'!I35</f>
        <v>0</v>
      </c>
      <c r="T35">
        <f>'MAR 2026'!I35</f>
        <v>0</v>
      </c>
      <c r="U35">
        <f>'APR 2026'!I35</f>
        <v>0</v>
      </c>
      <c r="V35">
        <f>'MAY 2026'!I35</f>
        <v>10000</v>
      </c>
      <c r="W35">
        <f>'June 2026'!I35</f>
        <v>0</v>
      </c>
      <c r="X35">
        <f>'Aug 2026 '!I35</f>
        <v>0</v>
      </c>
      <c r="Y35">
        <f>'Aug 2026 '!I35</f>
        <v>0</v>
      </c>
      <c r="Z35">
        <f>'Sept 2026'!I35</f>
        <v>0</v>
      </c>
      <c r="AA35">
        <f>'Oct 2026'!I35</f>
        <v>0</v>
      </c>
      <c r="AB35">
        <f>Y35+U35+T35+S35+O35+R35+Q35+P35+V35+W35+X35+Z35+AA35</f>
        <v>10000</v>
      </c>
      <c r="AC35">
        <f>N35</f>
        <v>35000</v>
      </c>
      <c r="AD35">
        <f>MAX(0,((N35/12)*DATEDIF(DATE(2025,11,1),TODAY(),"m"))-V35)</f>
        <v>7500</v>
      </c>
      <c r="AE35">
        <f>AC35-AB35</f>
        <v>25000</v>
      </c>
      <c r="AF35" t="str">
        <f>IF(AB35&gt;=AC35,"Clear","Pending")</f>
        <v>Pending</v>
      </c>
      <c r="AG35">
        <f>AB35/AC35</f>
        <v>0.2857142857142857</v>
      </c>
      <c r="AH35" t="str">
        <f>IF(AB35&gt;=AC35,"Clear",IF(AI35&gt;=(0.5*AJ35),"On Track","Critical"))</f>
        <v>Critical</v>
      </c>
      <c r="AI35">
        <f>COUNTIF(O35:V35,"&gt;0")</f>
        <v>1</v>
      </c>
      <c r="AJ35">
        <f>DATEDIF(DATE(2025,11,1),TODAY(),"m")-COUNTIF(O35:V35,"&gt;0")</f>
        <v>5</v>
      </c>
      <c r="AK35">
        <f>(N35/12)*DATEDIF(DATE(2025,11,1),TODAY(),"m")</f>
        <v>17500</v>
      </c>
      <c r="AL35" t="str">
        <f>IF(AD35=0,"Regular",IF(AD35&lt;=(M35/12)*2,"Low Risk",IF(AD35&lt;=(M35/12)*4,"Medium Risk","High Risk")))</f>
        <v>Medium Risk</v>
      </c>
      <c r="AM35" t="str">
        <f>IF(AD35=0,"On Track",IF(AD35&lt;=(N35/12),"Watch List",IF(AD35&lt;=(N35/12)*3,"Defaulter",IF(AD35&lt;=(N35/12)*6,"Critical","Write-Off Risk"))))</f>
        <v>Defaulter</v>
      </c>
    </row>
    <row r="36">
      <c r="A36">
        <v>35</v>
      </c>
      <c r="B36" t="str">
        <v>Fareeda</v>
      </c>
      <c r="C36" t="str">
        <v>Inayat Ali</v>
      </c>
      <c r="D36">
        <v>4410805805224</v>
      </c>
      <c r="E36" t="str">
        <v>Female</v>
      </c>
      <c r="F36" t="str">
        <v xml:space="preserve">Juman Kapri </v>
      </c>
      <c r="G36" t="str">
        <v>Khuda Bux2</v>
      </c>
      <c r="H36" t="str">
        <v>Tailoring machine and material</v>
      </c>
      <c r="I36" t="str">
        <v>Tailoring</v>
      </c>
      <c r="J36" t="str">
        <v>Textile</v>
      </c>
      <c r="K36" t="str">
        <v>Textile Industry</v>
      </c>
      <c r="L36" t="str">
        <v>16th September 2025</v>
      </c>
      <c r="M36">
        <v>35000</v>
      </c>
      <c r="N36">
        <f>M36*0.7</f>
        <v>24500</v>
      </c>
      <c r="O36">
        <f>'October 2025'!I36</f>
        <v>0</v>
      </c>
      <c r="P36">
        <f>'November 2025'!I36</f>
        <v>2050</v>
      </c>
      <c r="Q36">
        <f>'December 2025'!I36</f>
        <v>0</v>
      </c>
      <c r="R36">
        <f>'Jan 2026'!I36</f>
        <v>0</v>
      </c>
      <c r="S36">
        <f>'FEB 2026'!I36</f>
        <v>3000</v>
      </c>
      <c r="T36">
        <f>'MAR 2026'!I36</f>
        <v>0</v>
      </c>
      <c r="U36">
        <f>'APR 2026'!I36</f>
        <v>0</v>
      </c>
      <c r="V36">
        <f>'MAY 2026'!I36</f>
        <v>0</v>
      </c>
      <c r="W36">
        <f>'June 2026'!I36</f>
        <v>0</v>
      </c>
      <c r="X36">
        <f>'Aug 2026 '!I36</f>
        <v>0</v>
      </c>
      <c r="Y36">
        <f>'Aug 2026 '!I36</f>
        <v>0</v>
      </c>
      <c r="Z36">
        <f>'Sept 2026'!I36</f>
        <v>0</v>
      </c>
      <c r="AA36">
        <f>'Oct 2026'!I36</f>
        <v>0</v>
      </c>
      <c r="AB36">
        <f>Y36+U36+T36+S36+O36+R36+Q36+P36+V36+W36+X36+Z36+AA36</f>
        <v>5050</v>
      </c>
      <c r="AC36">
        <f>N36</f>
        <v>24500</v>
      </c>
      <c r="AD36">
        <f>MAX(0,((N36/12)*DATEDIF(DATE(2025,11,1),TODAY(),"m"))-V36)</f>
        <v>12250</v>
      </c>
      <c r="AE36">
        <f>AC36-AB36</f>
        <v>19450</v>
      </c>
      <c r="AF36" t="str">
        <f>IF(AB36&gt;=AC36,"Clear","Pending")</f>
        <v>Pending</v>
      </c>
      <c r="AG36">
        <f>AB36/AC36</f>
        <v>0.20612244897959184</v>
      </c>
      <c r="AH36" t="str">
        <f>IF(AB36&gt;=AC36,"Clear",IF(AI36&gt;=(0.5*AJ36),"On Track","Critical"))</f>
        <v>On Track</v>
      </c>
      <c r="AI36">
        <f>COUNTIF(O36:V36,"&gt;0")</f>
        <v>2</v>
      </c>
      <c r="AJ36">
        <f>DATEDIF(DATE(2025,11,1),TODAY(),"m")-COUNTIF(O36:V36,"&gt;0")</f>
        <v>4</v>
      </c>
      <c r="AK36">
        <f>(N36/12)*DATEDIF(DATE(2025,11,1),TODAY(),"m")</f>
        <v>12250</v>
      </c>
      <c r="AL36" t="str">
        <f>IF(AD36=0,"Regular",IF(AD36&lt;=(M36/12)*2,"Low Risk",IF(AD36&lt;=(M36/12)*4,"Medium Risk","High Risk")))</f>
        <v>High Risk</v>
      </c>
      <c r="AM36" t="str">
        <f>IF(AD36=0,"On Track",IF(AD36&lt;=(N36/12),"Watch List",IF(AD36&lt;=(N36/12)*3,"Defaulter",IF(AD36&lt;=(N36/12)*6,"Critical","Write-Off Risk"))))</f>
        <v>Critical</v>
      </c>
    </row>
    <row r="37">
      <c r="A37">
        <v>36</v>
      </c>
      <c r="B37" t="str">
        <v>Farzana</v>
      </c>
      <c r="C37" t="str">
        <v>Muhmmad Tasleem</v>
      </c>
      <c r="D37">
        <v>4410388798542</v>
      </c>
      <c r="E37" t="str">
        <v>Female</v>
      </c>
      <c r="F37" t="str">
        <v>Sagheer Colony</v>
      </c>
      <c r="G37" t="str">
        <v>jhuddo</v>
      </c>
      <c r="H37" t="str">
        <v>Papar making and tuck shop</v>
      </c>
      <c r="I37" t="str">
        <v>Snack Production</v>
      </c>
      <c r="J37" t="str">
        <v>Food Processing</v>
      </c>
      <c r="K37" t="str">
        <v>Manufacturing</v>
      </c>
      <c r="L37" t="str">
        <v>16th September 2025</v>
      </c>
      <c r="M37">
        <v>35000</v>
      </c>
      <c r="N37">
        <f>M37*1</f>
        <v>35000</v>
      </c>
      <c r="O37">
        <f>'October 2025'!I37</f>
        <v>0</v>
      </c>
      <c r="P37">
        <f>'November 2025'!I37</f>
        <v>0</v>
      </c>
      <c r="Q37">
        <f>'December 2025'!I37</f>
        <v>0</v>
      </c>
      <c r="R37">
        <f>'Jan 2026'!I37</f>
        <v>0</v>
      </c>
      <c r="S37">
        <f>'FEB 2026'!I37</f>
        <v>0</v>
      </c>
      <c r="T37">
        <f>'MAR 2026'!I37</f>
        <v>0</v>
      </c>
      <c r="U37">
        <f>'APR 2026'!I37</f>
        <v>0</v>
      </c>
      <c r="V37">
        <f>'MAY 2026'!I37</f>
        <v>0</v>
      </c>
      <c r="W37">
        <f>'June 2026'!I37</f>
        <v>0</v>
      </c>
      <c r="X37">
        <f>'Aug 2026 '!I37</f>
        <v>0</v>
      </c>
      <c r="Y37">
        <f>'Aug 2026 '!I37</f>
        <v>0</v>
      </c>
      <c r="Z37">
        <f>'Sept 2026'!I37</f>
        <v>0</v>
      </c>
      <c r="AA37">
        <f>'Oct 2026'!I37</f>
        <v>0</v>
      </c>
      <c r="AB37">
        <f>Y37+U37+T37+S37+O37+R37+Q37+P37+V37+W37+X37+Z37+AA37</f>
        <v>0</v>
      </c>
      <c r="AC37">
        <f>N37</f>
        <v>35000</v>
      </c>
      <c r="AD37">
        <f>MAX(0,((N37/12)*DATEDIF(DATE(2025,11,1),TODAY(),"m"))-V37)</f>
        <v>17500</v>
      </c>
      <c r="AE37">
        <f>AC37-AB37</f>
        <v>35000</v>
      </c>
      <c r="AF37" t="str">
        <f>IF(AB37&gt;=AC37,"Clear","Pending")</f>
        <v>Pending</v>
      </c>
      <c r="AG37">
        <f>AB37/AC37</f>
        <v>0</v>
      </c>
      <c r="AH37" t="str">
        <f>IF(AB37&gt;=AC37,"Clear",IF(AI37&gt;=(0.5*AJ37),"On Track","Critical"))</f>
        <v>Critical</v>
      </c>
      <c r="AI37">
        <f>COUNTIF(O37:V37,"&gt;0")</f>
        <v>0</v>
      </c>
      <c r="AJ37">
        <f>DATEDIF(DATE(2025,11,1),TODAY(),"m")-COUNTIF(O37:V37,"&gt;0")</f>
        <v>6</v>
      </c>
      <c r="AK37">
        <f>(N37/12)*DATEDIF(DATE(2025,11,1),TODAY(),"m")</f>
        <v>17500</v>
      </c>
      <c r="AL37" t="str">
        <f>IF(AD37=0,"Regular",IF(AD37&lt;=(M37/12)*2,"Low Risk",IF(AD37&lt;=(M37/12)*4,"Medium Risk","High Risk")))</f>
        <v>High Risk</v>
      </c>
      <c r="AM37" t="str">
        <f>IF(AD37=0,"On Track",IF(AD37&lt;=(N37/12),"Watch List",IF(AD37&lt;=(N37/12)*3,"Defaulter",IF(AD37&lt;=(N37/12)*6,"Critical","Write-Off Risk"))))</f>
        <v>Critical</v>
      </c>
    </row>
    <row r="38">
      <c r="A38">
        <v>37</v>
      </c>
      <c r="B38" t="str">
        <v>Fiza Gul</v>
      </c>
      <c r="C38" t="str">
        <v>Bilawal</v>
      </c>
      <c r="D38">
        <v>4410806172880</v>
      </c>
      <c r="E38" t="str">
        <v>Female</v>
      </c>
      <c r="F38" t="str">
        <v>Village Kamal Khan Pitafi</v>
      </c>
      <c r="G38" t="str">
        <v>Mir Allah Bachayo</v>
      </c>
      <c r="H38" t="str">
        <v>Poultry</v>
      </c>
      <c r="I38" t="str">
        <v>Poultry Farming</v>
      </c>
      <c r="J38" t="str">
        <v>Livestock</v>
      </c>
      <c r="K38" t="str">
        <v>Poultry Industry</v>
      </c>
      <c r="L38" t="str">
        <v>16th September 2025</v>
      </c>
      <c r="M38">
        <v>35000</v>
      </c>
      <c r="N38">
        <f>M38*1</f>
        <v>35000</v>
      </c>
      <c r="O38">
        <f>'October 2025'!I38</f>
        <v>0</v>
      </c>
      <c r="P38">
        <f>'November 2025'!I38</f>
        <v>0</v>
      </c>
      <c r="Q38">
        <f>'December 2025'!I38</f>
        <v>0</v>
      </c>
      <c r="R38">
        <f>'Jan 2026'!I38</f>
        <v>0</v>
      </c>
      <c r="S38">
        <f>'FEB 2026'!I38</f>
        <v>0</v>
      </c>
      <c r="T38">
        <f>'MAR 2026'!I38</f>
        <v>0</v>
      </c>
      <c r="U38">
        <f>'APR 2026'!I38</f>
        <v>5000</v>
      </c>
      <c r="V38">
        <f>'MAY 2026'!I38</f>
        <v>0</v>
      </c>
      <c r="W38">
        <f>'June 2026'!I38</f>
        <v>0</v>
      </c>
      <c r="X38">
        <f>'Aug 2026 '!I38</f>
        <v>0</v>
      </c>
      <c r="Y38">
        <f>'Aug 2026 '!I38</f>
        <v>0</v>
      </c>
      <c r="Z38">
        <f>'Sept 2026'!I38</f>
        <v>0</v>
      </c>
      <c r="AA38">
        <f>'Oct 2026'!I38</f>
        <v>0</v>
      </c>
      <c r="AB38">
        <f>Y38+U38+T38+S38+O38+R38+Q38+P38+V38+W38+X38+Z38+AA38</f>
        <v>5000</v>
      </c>
      <c r="AC38">
        <f>N38</f>
        <v>35000</v>
      </c>
      <c r="AD38">
        <f>MAX(0,((N38/12)*DATEDIF(DATE(2025,11,1),TODAY(),"m"))-V38)</f>
        <v>17500</v>
      </c>
      <c r="AE38">
        <f>AC38-AB38</f>
        <v>30000</v>
      </c>
      <c r="AF38" t="str">
        <f>IF(AB38&gt;=AC38,"Clear","Pending")</f>
        <v>Pending</v>
      </c>
      <c r="AG38">
        <f>AB38/AC38</f>
        <v>0.14285714285714285</v>
      </c>
      <c r="AH38" t="str">
        <f>IF(AB38&gt;=AC38,"Clear",IF(AI38&gt;=(0.5*AJ38),"On Track","Critical"))</f>
        <v>Critical</v>
      </c>
      <c r="AI38">
        <f>COUNTIF(O38:V38,"&gt;0")</f>
        <v>1</v>
      </c>
      <c r="AJ38">
        <f>DATEDIF(DATE(2025,11,1),TODAY(),"m")-COUNTIF(O38:V38,"&gt;0")</f>
        <v>5</v>
      </c>
      <c r="AK38">
        <f>(N38/12)*DATEDIF(DATE(2025,11,1),TODAY(),"m")</f>
        <v>17500</v>
      </c>
      <c r="AL38" t="str">
        <f>IF(AD38=0,"Regular",IF(AD38&lt;=(M38/12)*2,"Low Risk",IF(AD38&lt;=(M38/12)*4,"Medium Risk","High Risk")))</f>
        <v>High Risk</v>
      </c>
      <c r="AM38" t="str">
        <f>IF(AD38=0,"On Track",IF(AD38&lt;=(N38/12),"Watch List",IF(AD38&lt;=(N38/12)*3,"Defaulter",IF(AD38&lt;=(N38/12)*6,"Critical","Write-Off Risk"))))</f>
        <v>Critical</v>
      </c>
    </row>
    <row r="39">
      <c r="A39">
        <v>38</v>
      </c>
      <c r="B39" t="str">
        <v xml:space="preserve">Fozia </v>
      </c>
      <c r="C39" t="str">
        <v>Mihmmad Sulaiman</v>
      </c>
      <c r="D39">
        <v>4410155177916</v>
      </c>
      <c r="E39" t="str">
        <v>Female</v>
      </c>
      <c r="F39" t="str">
        <v>Saein Dad Aliani</v>
      </c>
      <c r="G39" t="str">
        <v>Roshanabad</v>
      </c>
      <c r="H39" t="str">
        <v>Handicraft: Rillie Work</v>
      </c>
      <c r="I39" t="str">
        <v>Handicrafts</v>
      </c>
      <c r="J39" t="str">
        <v>Handicrafts</v>
      </c>
      <c r="K39" t="str">
        <v>Textile &amp; Handicrafts</v>
      </c>
      <c r="L39" t="str">
        <v>16th September 2025</v>
      </c>
      <c r="M39">
        <v>35000</v>
      </c>
      <c r="N39">
        <f>M39*1</f>
        <v>35000</v>
      </c>
      <c r="O39">
        <f>'October 2025'!I39</f>
        <v>0</v>
      </c>
      <c r="P39">
        <f>'November 2025'!I39</f>
        <v>0</v>
      </c>
      <c r="Q39">
        <f>'December 2025'!I39</f>
        <v>0</v>
      </c>
      <c r="R39">
        <f>'Jan 2026'!I39</f>
        <v>6000</v>
      </c>
      <c r="S39">
        <f>'FEB 2026'!I39</f>
        <v>0</v>
      </c>
      <c r="T39">
        <f>'MAR 2026'!I39</f>
        <v>0</v>
      </c>
      <c r="U39">
        <f>'APR 2026'!I39</f>
        <v>0</v>
      </c>
      <c r="V39">
        <f>'MAY 2026'!I39</f>
        <v>0</v>
      </c>
      <c r="W39">
        <f>'June 2026'!I39</f>
        <v>0</v>
      </c>
      <c r="X39">
        <f>'Aug 2026 '!I39</f>
        <v>0</v>
      </c>
      <c r="Y39">
        <f>'Aug 2026 '!I39</f>
        <v>0</v>
      </c>
      <c r="Z39">
        <f>'Sept 2026'!I39</f>
        <v>0</v>
      </c>
      <c r="AA39">
        <f>'Oct 2026'!I39</f>
        <v>0</v>
      </c>
      <c r="AB39">
        <f>Y39+U39+T39+S39+O39+R39+Q39+P39+V39+W39+X39+Z39+AA39</f>
        <v>6000</v>
      </c>
      <c r="AC39">
        <f>N39</f>
        <v>35000</v>
      </c>
      <c r="AD39">
        <f>MAX(0,((N39/12)*DATEDIF(DATE(2025,11,1),TODAY(),"m"))-V39)</f>
        <v>17500</v>
      </c>
      <c r="AE39">
        <f>AC39-AB39</f>
        <v>29000</v>
      </c>
      <c r="AF39" t="str">
        <f>IF(AB39&gt;=AC39,"Clear","Pending")</f>
        <v>Pending</v>
      </c>
      <c r="AG39">
        <f>AB39/AC39</f>
        <v>0.17142857142857143</v>
      </c>
      <c r="AH39" t="str">
        <f>IF(AB39&gt;=AC39,"Clear",IF(AI39&gt;=(0.5*AJ39),"On Track","Critical"))</f>
        <v>Critical</v>
      </c>
      <c r="AI39">
        <f>COUNTIF(O39:V39,"&gt;0")</f>
        <v>1</v>
      </c>
      <c r="AJ39">
        <f>DATEDIF(DATE(2025,11,1),TODAY(),"m")-COUNTIF(O39:V39,"&gt;0")</f>
        <v>5</v>
      </c>
      <c r="AK39">
        <f>(N39/12)*DATEDIF(DATE(2025,11,1),TODAY(),"m")</f>
        <v>17500</v>
      </c>
      <c r="AL39" t="str">
        <f>IF(AD39=0,"Regular",IF(AD39&lt;=(M39/12)*2,"Low Risk",IF(AD39&lt;=(M39/12)*4,"Medium Risk","High Risk")))</f>
        <v>High Risk</v>
      </c>
      <c r="AM39" t="str">
        <f>IF(AD39=0,"On Track",IF(AD39&lt;=(N39/12),"Watch List",IF(AD39&lt;=(N39/12)*3,"Defaulter",IF(AD39&lt;=(N39/12)*6,"Critical","Write-Off Risk"))))</f>
        <v>Critical</v>
      </c>
    </row>
    <row r="40">
      <c r="A40">
        <v>39</v>
      </c>
      <c r="B40" t="str">
        <v xml:space="preserve">Geeta </v>
      </c>
      <c r="C40" t="str">
        <v>Kirshan</v>
      </c>
      <c r="D40">
        <v>4140604813660</v>
      </c>
      <c r="E40" t="str">
        <v>Female</v>
      </c>
      <c r="F40" t="str">
        <v>Shahjan Shah</v>
      </c>
      <c r="G40" t="str">
        <v>Roshanabad</v>
      </c>
      <c r="H40" t="str">
        <v>Crokery and Lady garments sale</v>
      </c>
      <c r="I40" t="str">
        <v>Mixed Retail</v>
      </c>
      <c r="J40" t="str">
        <v>Retail</v>
      </c>
      <c r="K40" t="str">
        <v>Commerce</v>
      </c>
      <c r="L40" t="str">
        <v>16th September 2025</v>
      </c>
      <c r="M40">
        <v>35000</v>
      </c>
      <c r="N40">
        <f>M40*0.7</f>
        <v>24500</v>
      </c>
      <c r="O40">
        <f>'October 2025'!I40</f>
        <v>0</v>
      </c>
      <c r="P40">
        <f>'November 2025'!I40</f>
        <v>2040</v>
      </c>
      <c r="Q40">
        <f>'December 2025'!I40</f>
        <v>2040</v>
      </c>
      <c r="R40">
        <f>'Jan 2026'!I40</f>
        <v>2200</v>
      </c>
      <c r="S40">
        <f>'FEB 2026'!I40</f>
        <v>2200</v>
      </c>
      <c r="T40">
        <f>'MAR 2026'!I40</f>
        <v>2200</v>
      </c>
      <c r="U40">
        <f>'APR 2026'!I40</f>
        <v>2200</v>
      </c>
      <c r="V40">
        <f>'MAY 2026'!I40</f>
        <v>2200</v>
      </c>
      <c r="W40">
        <f>'June 2026'!I40</f>
        <v>0</v>
      </c>
      <c r="X40">
        <f>'Aug 2026 '!I40</f>
        <v>0</v>
      </c>
      <c r="Y40">
        <f>'Aug 2026 '!I40</f>
        <v>0</v>
      </c>
      <c r="Z40">
        <f>'Sept 2026'!I40</f>
        <v>0</v>
      </c>
      <c r="AA40">
        <f>'Oct 2026'!I40</f>
        <v>0</v>
      </c>
      <c r="AB40">
        <f>Y40+U40+T40+S40+O40+R40+Q40+P40+V40+W40+X40+Z40+AA40</f>
        <v>15080</v>
      </c>
      <c r="AC40">
        <f>N40</f>
        <v>24500</v>
      </c>
      <c r="AD40">
        <f>MAX(0,((N40/12)*DATEDIF(DATE(2025,11,1),TODAY(),"m"))-V40)</f>
        <v>10050</v>
      </c>
      <c r="AE40">
        <f>AC40-AB40</f>
        <v>9420</v>
      </c>
      <c r="AF40" t="str">
        <f>IF(AB40&gt;=AC40,"Clear","Pending")</f>
        <v>Pending</v>
      </c>
      <c r="AG40">
        <f>AB40/AC40</f>
        <v>0.6155102040816327</v>
      </c>
      <c r="AH40" t="str">
        <f>IF(AB40&gt;=AC40,"Clear",IF(AI40&gt;=(0.5*AJ40),"On Track","Critical"))</f>
        <v>On Track</v>
      </c>
      <c r="AI40">
        <f>COUNTIF(O40:V40,"&gt;0")</f>
        <v>7</v>
      </c>
      <c r="AJ40">
        <f>DATEDIF(DATE(2025,11,1),TODAY(),"m")-COUNTIF(O40:V40,"&gt;0")</f>
        <v>-1</v>
      </c>
      <c r="AK40">
        <f>(N40/12)*DATEDIF(DATE(2025,11,1),TODAY(),"m")</f>
        <v>12250</v>
      </c>
      <c r="AL40" t="str">
        <f>IF(AD40=0,"Regular",IF(AD40&lt;=(M40/12)*2,"Low Risk",IF(AD40&lt;=(M40/12)*4,"Medium Risk","High Risk")))</f>
        <v>Medium Risk</v>
      </c>
      <c r="AM40" t="str">
        <f>IF(AD40=0,"On Track",IF(AD40&lt;=(N40/12),"Watch List",IF(AD40&lt;=(N40/12)*3,"Defaulter",IF(AD40&lt;=(N40/12)*6,"Critical","Write-Off Risk"))))</f>
        <v>Critical</v>
      </c>
    </row>
    <row r="41">
      <c r="A41">
        <v>40</v>
      </c>
      <c r="B41" t="str">
        <v>Ghaman</v>
      </c>
      <c r="C41" t="str">
        <v>khamiso</v>
      </c>
      <c r="D41">
        <v>4410803692337</v>
      </c>
      <c r="E41" t="str">
        <v>Male</v>
      </c>
      <c r="F41" t="str">
        <v>Ghulam Muhammad Lashari</v>
      </c>
      <c r="G41" t="str">
        <v>Bakhur</v>
      </c>
      <c r="H41" t="str">
        <v>Mobile Phone Shop ( Accessories and Repair and Maintenance)</v>
      </c>
      <c r="I41" t="str">
        <v>Electronics Retail</v>
      </c>
      <c r="J41" t="str">
        <v>Digital Services</v>
      </c>
      <c r="K41" t="str">
        <v>Telecommunications</v>
      </c>
      <c r="L41" t="str">
        <v>16th September 2025</v>
      </c>
      <c r="M41">
        <v>35000</v>
      </c>
      <c r="N41">
        <f>M41*1</f>
        <v>35000</v>
      </c>
      <c r="O41">
        <f>'October 2025'!I41</f>
        <v>0</v>
      </c>
      <c r="P41">
        <f>'November 2025'!I41</f>
        <v>0</v>
      </c>
      <c r="Q41">
        <f>'December 2025'!I41</f>
        <v>0</v>
      </c>
      <c r="R41">
        <f>'Jan 2026'!I41</f>
        <v>0</v>
      </c>
      <c r="S41">
        <f>'FEB 2026'!I41</f>
        <v>0</v>
      </c>
      <c r="T41">
        <f>'MAR 2026'!I41</f>
        <v>0</v>
      </c>
      <c r="U41">
        <f>'APR 2026'!I41</f>
        <v>0</v>
      </c>
      <c r="V41">
        <f>'MAY 2026'!I41</f>
        <v>0</v>
      </c>
      <c r="W41">
        <f>'June 2026'!I41</f>
        <v>0</v>
      </c>
      <c r="X41">
        <f>'Aug 2026 '!I41</f>
        <v>0</v>
      </c>
      <c r="Y41">
        <f>'Aug 2026 '!I41</f>
        <v>0</v>
      </c>
      <c r="Z41">
        <f>'Sept 2026'!I41</f>
        <v>0</v>
      </c>
      <c r="AA41">
        <f>'Oct 2026'!I41</f>
        <v>0</v>
      </c>
      <c r="AB41">
        <f>Y41+U41+T41+S41+O41+R41+Q41+P41+V41+W41+X41+Z41+AA41</f>
        <v>0</v>
      </c>
      <c r="AC41">
        <f>N41</f>
        <v>35000</v>
      </c>
      <c r="AD41">
        <f>MAX(0,((N41/12)*DATEDIF(DATE(2025,11,1),TODAY(),"m"))-V41)</f>
        <v>17500</v>
      </c>
      <c r="AE41">
        <f>AC41-AB41</f>
        <v>35000</v>
      </c>
      <c r="AF41" t="str">
        <f>IF(AB41&gt;=AC41,"Clear","Pending")</f>
        <v>Pending</v>
      </c>
      <c r="AG41">
        <f>AB41/AC41</f>
        <v>0</v>
      </c>
      <c r="AH41" t="str">
        <f>IF(AB41&gt;=AC41,"Clear",IF(AI41&gt;=(0.5*AJ41),"On Track","Critical"))</f>
        <v>Critical</v>
      </c>
      <c r="AI41">
        <f>COUNTIF(O41:V41,"&gt;0")</f>
        <v>0</v>
      </c>
      <c r="AJ41">
        <f>DATEDIF(DATE(2025,11,1),TODAY(),"m")-COUNTIF(O41:V41,"&gt;0")</f>
        <v>6</v>
      </c>
      <c r="AK41">
        <f>(N41/12)*DATEDIF(DATE(2025,11,1),TODAY(),"m")</f>
        <v>17500</v>
      </c>
      <c r="AL41" t="str">
        <f>IF(AD41=0,"Regular",IF(AD41&lt;=(M41/12)*2,"Low Risk",IF(AD41&lt;=(M41/12)*4,"Medium Risk","High Risk")))</f>
        <v>High Risk</v>
      </c>
      <c r="AM41" t="str">
        <f>IF(AD41=0,"On Track",IF(AD41&lt;=(N41/12),"Watch List",IF(AD41&lt;=(N41/12)*3,"Defaulter",IF(AD41&lt;=(N41/12)*6,"Critical","Write-Off Risk"))))</f>
        <v>Critical</v>
      </c>
    </row>
    <row r="42">
      <c r="A42">
        <v>41</v>
      </c>
      <c r="B42" t="str">
        <v>Ghulam Hussain</v>
      </c>
      <c r="C42" t="str">
        <v>Ramzan</v>
      </c>
      <c r="D42">
        <v>4410127018829</v>
      </c>
      <c r="E42" t="str">
        <v>Male</v>
      </c>
      <c r="F42" t="str">
        <v>Muhmmad Ali Buxi ghoth</v>
      </c>
      <c r="G42" t="str">
        <v>Khuda Bux2</v>
      </c>
      <c r="H42" t="str">
        <v>Mobile Cart business for Sales of Pots</v>
      </c>
      <c r="I42" t="str">
        <v>Pottery &amp; Transport</v>
      </c>
      <c r="J42" t="str">
        <v>Retail</v>
      </c>
      <c r="K42" t="str">
        <v>Traditional Crafts</v>
      </c>
      <c r="L42" t="str">
        <v>16th September 2025</v>
      </c>
      <c r="M42">
        <v>35000</v>
      </c>
      <c r="N42">
        <f>M42*1</f>
        <v>35000</v>
      </c>
      <c r="O42">
        <f>'October 2025'!I42</f>
        <v>0</v>
      </c>
      <c r="P42">
        <f>'November 2025'!I42</f>
        <v>0</v>
      </c>
      <c r="Q42">
        <f>'December 2025'!I42</f>
        <v>6000</v>
      </c>
      <c r="R42">
        <f>'Jan 2026'!I42</f>
        <v>0</v>
      </c>
      <c r="S42">
        <f>'FEB 2026'!I42</f>
        <v>3000</v>
      </c>
      <c r="T42">
        <f>'MAR 2026'!I42</f>
        <v>0</v>
      </c>
      <c r="U42">
        <f>'APR 2026'!I42</f>
        <v>0</v>
      </c>
      <c r="V42">
        <f>'MAY 2026'!I42</f>
        <v>5000</v>
      </c>
      <c r="W42">
        <f>'June 2026'!I42</f>
        <v>0</v>
      </c>
      <c r="X42">
        <f>'Aug 2026 '!I42</f>
        <v>0</v>
      </c>
      <c r="Y42">
        <f>'Aug 2026 '!I42</f>
        <v>0</v>
      </c>
      <c r="Z42">
        <f>'Sept 2026'!I42</f>
        <v>0</v>
      </c>
      <c r="AA42">
        <f>'Oct 2026'!I42</f>
        <v>0</v>
      </c>
      <c r="AB42">
        <f>Y42+U42+T42+S42+O42+R42+Q42+P42+V42+W42+X42+Z42+AA42</f>
        <v>14000</v>
      </c>
      <c r="AC42">
        <f>N42</f>
        <v>35000</v>
      </c>
      <c r="AD42">
        <f>MAX(0,((N42/12)*DATEDIF(DATE(2025,11,1),TODAY(),"m"))-V42)</f>
        <v>12500</v>
      </c>
      <c r="AE42">
        <f>AC42-AB42</f>
        <v>21000</v>
      </c>
      <c r="AF42" t="str">
        <f>IF(AB42&gt;=AC42,"Clear","Pending")</f>
        <v>Pending</v>
      </c>
      <c r="AG42">
        <f>AB42/AC42</f>
        <v>0.4</v>
      </c>
      <c r="AH42" t="str">
        <f>IF(AB42&gt;=AC42,"Clear",IF(AI42&gt;=(0.5*AJ42),"On Track","Critical"))</f>
        <v>On Track</v>
      </c>
      <c r="AI42">
        <f>COUNTIF(O42:V42,"&gt;0")</f>
        <v>3</v>
      </c>
      <c r="AJ42">
        <f>DATEDIF(DATE(2025,11,1),TODAY(),"m")-COUNTIF(O42:V42,"&gt;0")</f>
        <v>3</v>
      </c>
      <c r="AK42">
        <f>(N42/12)*DATEDIF(DATE(2025,11,1),TODAY(),"m")</f>
        <v>17500</v>
      </c>
      <c r="AL42" t="str">
        <f>IF(AD42=0,"Regular",IF(AD42&lt;=(M42/12)*2,"Low Risk",IF(AD42&lt;=(M42/12)*4,"Medium Risk","High Risk")))</f>
        <v>High Risk</v>
      </c>
      <c r="AM42" t="str">
        <f>IF(AD42=0,"On Track",IF(AD42&lt;=(N42/12),"Watch List",IF(AD42&lt;=(N42/12)*3,"Defaulter",IF(AD42&lt;=(N42/12)*6,"Critical","Write-Off Risk"))))</f>
        <v>Critical</v>
      </c>
    </row>
    <row r="43">
      <c r="A43">
        <v>42</v>
      </c>
      <c r="B43" t="str">
        <v>Girdari</v>
      </c>
      <c r="C43" t="str">
        <v>Jado</v>
      </c>
      <c r="D43">
        <v>4410101942639</v>
      </c>
      <c r="E43" t="str">
        <v>Male</v>
      </c>
      <c r="F43" t="str">
        <v>Roshanabad</v>
      </c>
      <c r="G43" t="str">
        <v>Roshanabad</v>
      </c>
      <c r="H43" t="str">
        <v>Selling Material of tailoring</v>
      </c>
      <c r="I43" t="str">
        <v>Tailoring Material</v>
      </c>
      <c r="J43" t="str">
        <v>Retail</v>
      </c>
      <c r="K43" t="str">
        <v>Textile Industry</v>
      </c>
      <c r="L43" t="str">
        <v>16th September 2025</v>
      </c>
      <c r="M43">
        <v>35000</v>
      </c>
      <c r="N43">
        <f>M43*1</f>
        <v>35000</v>
      </c>
      <c r="O43">
        <f>'October 2025'!I43</f>
        <v>0</v>
      </c>
      <c r="P43">
        <f>'November 2025'!I43</f>
        <v>0</v>
      </c>
      <c r="Q43">
        <f>'December 2025'!I43</f>
        <v>0</v>
      </c>
      <c r="R43">
        <f>'Jan 2026'!I43</f>
        <v>0</v>
      </c>
      <c r="S43">
        <f>'FEB 2026'!I43</f>
        <v>6000</v>
      </c>
      <c r="T43">
        <f>'MAR 2026'!I43</f>
        <v>6000</v>
      </c>
      <c r="U43">
        <f>'APR 2026'!I43</f>
        <v>0</v>
      </c>
      <c r="V43">
        <f>'MAY 2026'!I43</f>
        <v>3000</v>
      </c>
      <c r="W43">
        <f>'June 2026'!I43</f>
        <v>0</v>
      </c>
      <c r="X43">
        <f>'Aug 2026 '!I43</f>
        <v>0</v>
      </c>
      <c r="Y43">
        <f>'Aug 2026 '!I43</f>
        <v>0</v>
      </c>
      <c r="Z43">
        <f>'Sept 2026'!I43</f>
        <v>0</v>
      </c>
      <c r="AA43">
        <f>'Oct 2026'!I43</f>
        <v>0</v>
      </c>
      <c r="AB43">
        <f>Y43+U43+T43+S43+O43+R43+Q43+P43+V43+W43+X43+Z43+AA43</f>
        <v>15000</v>
      </c>
      <c r="AC43">
        <f>N43</f>
        <v>35000</v>
      </c>
      <c r="AD43">
        <f>MAX(0,((N43/12)*DATEDIF(DATE(2025,11,1),TODAY(),"m"))-V43)</f>
        <v>14500</v>
      </c>
      <c r="AE43">
        <f>AC43-AB43</f>
        <v>20000</v>
      </c>
      <c r="AF43" t="str">
        <f>IF(AB43&gt;=AC43,"Clear","Pending")</f>
        <v>Pending</v>
      </c>
      <c r="AG43">
        <f>AB43/AC43</f>
        <v>0.42857142857142855</v>
      </c>
      <c r="AH43" t="str">
        <f>IF(AB43&gt;=AC43,"Clear",IF(AI43&gt;=(0.5*AJ43),"On Track","Critical"))</f>
        <v>On Track</v>
      </c>
      <c r="AI43">
        <f>COUNTIF(O43:V43,"&gt;0")</f>
        <v>3</v>
      </c>
      <c r="AJ43">
        <f>DATEDIF(DATE(2025,11,1),TODAY(),"m")-COUNTIF(O43:V43,"&gt;0")</f>
        <v>3</v>
      </c>
      <c r="AK43">
        <f>(N43/12)*DATEDIF(DATE(2025,11,1),TODAY(),"m")</f>
        <v>17500</v>
      </c>
      <c r="AL43" t="str">
        <f>IF(AD43=0,"Regular",IF(AD43&lt;=(M43/12)*2,"Low Risk",IF(AD43&lt;=(M43/12)*4,"Medium Risk","High Risk")))</f>
        <v>High Risk</v>
      </c>
      <c r="AM43" t="str">
        <f>IF(AD43=0,"On Track",IF(AD43&lt;=(N43/12),"Watch List",IF(AD43&lt;=(N43/12)*3,"Defaulter",IF(AD43&lt;=(N43/12)*6,"Critical","Write-Off Risk"))))</f>
        <v>Critical</v>
      </c>
    </row>
    <row r="44">
      <c r="A44">
        <v>43</v>
      </c>
      <c r="B44" t="str">
        <v>Govind Kumar</v>
      </c>
      <c r="C44" t="str">
        <v>Chana Ram</v>
      </c>
      <c r="D44">
        <v>4410124202575</v>
      </c>
      <c r="E44" t="str">
        <v>Male</v>
      </c>
      <c r="F44" t="str">
        <v>Kheeraj Kolhi</v>
      </c>
      <c r="G44" t="str">
        <v>Khuda Bux2</v>
      </c>
      <c r="H44" t="str">
        <v>Fruit cart</v>
      </c>
      <c r="I44" t="str">
        <v>Fruit Trading</v>
      </c>
      <c r="J44" t="str">
        <v>Retail</v>
      </c>
      <c r="K44" t="str">
        <v>Agriculture</v>
      </c>
      <c r="L44" t="str">
        <v>16th September 2025</v>
      </c>
      <c r="M44">
        <v>35000</v>
      </c>
      <c r="N44">
        <f>M44*1</f>
        <v>35000</v>
      </c>
      <c r="O44">
        <f>'October 2025'!I44</f>
        <v>0</v>
      </c>
      <c r="P44">
        <f>'November 2025'!I44</f>
        <v>0</v>
      </c>
      <c r="Q44">
        <f>'December 2025'!I44</f>
        <v>12000</v>
      </c>
      <c r="R44">
        <f>'Jan 2026'!I44</f>
        <v>0</v>
      </c>
      <c r="S44">
        <f>'FEB 2026'!I44</f>
        <v>0</v>
      </c>
      <c r="T44">
        <f>'MAR 2026'!I44</f>
        <v>6500</v>
      </c>
      <c r="U44">
        <f>'APR 2026'!I44</f>
        <v>0</v>
      </c>
      <c r="V44">
        <f>'MAY 2026'!I44</f>
        <v>0</v>
      </c>
      <c r="W44">
        <f>'June 2026'!I44</f>
        <v>0</v>
      </c>
      <c r="X44">
        <f>'Aug 2026 '!I44</f>
        <v>0</v>
      </c>
      <c r="Y44">
        <f>'Aug 2026 '!I44</f>
        <v>0</v>
      </c>
      <c r="Z44">
        <f>'Sept 2026'!I44</f>
        <v>0</v>
      </c>
      <c r="AA44">
        <f>'Oct 2026'!I44</f>
        <v>0</v>
      </c>
      <c r="AB44">
        <f>Y44+U44+T44+S44+O44+R44+Q44+P44+V44+W44+X44+Z44+AA44</f>
        <v>18500</v>
      </c>
      <c r="AC44">
        <f>N44</f>
        <v>35000</v>
      </c>
      <c r="AD44">
        <f>MAX(0,((N44/12)*DATEDIF(DATE(2025,11,1),TODAY(),"m"))-V44)</f>
        <v>17500</v>
      </c>
      <c r="AE44">
        <f>AC44-AB44</f>
        <v>16500</v>
      </c>
      <c r="AF44" t="str">
        <f>IF(AB44&gt;=AC44,"Clear","Pending")</f>
        <v>Pending</v>
      </c>
      <c r="AG44">
        <f>AB44/AC44</f>
        <v>0.5285714285714286</v>
      </c>
      <c r="AH44" t="str">
        <f>IF(AB44&gt;=AC44,"Clear",IF(AI44&gt;=(0.5*AJ44),"On Track","Critical"))</f>
        <v>On Track</v>
      </c>
      <c r="AI44">
        <f>COUNTIF(O44:V44,"&gt;0")</f>
        <v>2</v>
      </c>
      <c r="AJ44">
        <f>DATEDIF(DATE(2025,11,1),TODAY(),"m")-COUNTIF(O44:V44,"&gt;0")</f>
        <v>4</v>
      </c>
      <c r="AK44">
        <f>(N44/12)*DATEDIF(DATE(2025,11,1),TODAY(),"m")</f>
        <v>17500</v>
      </c>
      <c r="AL44" t="str">
        <f>IF(AD44=0,"Regular",IF(AD44&lt;=(M44/12)*2,"Low Risk",IF(AD44&lt;=(M44/12)*4,"Medium Risk","High Risk")))</f>
        <v>High Risk</v>
      </c>
      <c r="AM44" t="str">
        <f>IF(AD44=0,"On Track",IF(AD44&lt;=(N44/12),"Watch List",IF(AD44&lt;=(N44/12)*3,"Defaulter",IF(AD44&lt;=(N44/12)*6,"Critical","Write-Off Risk"))))</f>
        <v>Critical</v>
      </c>
    </row>
    <row r="45">
      <c r="A45">
        <v>44</v>
      </c>
      <c r="B45" t="str">
        <v>Gudi</v>
      </c>
      <c r="C45" t="str">
        <v>jeovan</v>
      </c>
      <c r="D45">
        <v>4430373005794</v>
      </c>
      <c r="E45" t="str">
        <v>Female</v>
      </c>
      <c r="F45" t="str">
        <v>Shahjan Shah</v>
      </c>
      <c r="G45" t="str">
        <v>Roshanabad</v>
      </c>
      <c r="H45" t="str">
        <v>Crokery and Lady garments sale</v>
      </c>
      <c r="I45" t="str">
        <v>Mixed Retail</v>
      </c>
      <c r="J45" t="str">
        <v>Retail</v>
      </c>
      <c r="K45" t="str">
        <v>Commerce</v>
      </c>
      <c r="L45" t="str">
        <v>16th September 2025</v>
      </c>
      <c r="M45">
        <v>35000</v>
      </c>
      <c r="N45">
        <f>M45*0.7</f>
        <v>24500</v>
      </c>
      <c r="O45">
        <f>'October 2025'!I45</f>
        <v>0</v>
      </c>
      <c r="P45">
        <f>'November 2025'!I45</f>
        <v>2040</v>
      </c>
      <c r="Q45">
        <f>'December 2025'!I45</f>
        <v>2040</v>
      </c>
      <c r="R45">
        <f>'Jan 2026'!I45</f>
        <v>2200</v>
      </c>
      <c r="S45">
        <f>'FEB 2026'!I45</f>
        <v>2200</v>
      </c>
      <c r="T45">
        <f>'MAR 2026'!I45</f>
        <v>2200</v>
      </c>
      <c r="U45">
        <f>'APR 2026'!I45</f>
        <v>2200</v>
      </c>
      <c r="V45">
        <f>'MAY 2026'!I45</f>
        <v>2200</v>
      </c>
      <c r="W45">
        <f>'June 2026'!I45</f>
        <v>0</v>
      </c>
      <c r="X45">
        <f>'Aug 2026 '!I45</f>
        <v>0</v>
      </c>
      <c r="Y45">
        <f>'Aug 2026 '!I45</f>
        <v>0</v>
      </c>
      <c r="Z45">
        <f>'Sept 2026'!I45</f>
        <v>0</v>
      </c>
      <c r="AA45">
        <f>'Oct 2026'!I45</f>
        <v>0</v>
      </c>
      <c r="AB45">
        <f>Y45+U45+T45+S45+O45+R45+Q45+P45+V45+W45+X45+Z45+AA45</f>
        <v>15080</v>
      </c>
      <c r="AC45">
        <f>N45</f>
        <v>24500</v>
      </c>
      <c r="AD45">
        <f>MAX(0,((N45/12)*DATEDIF(DATE(2025,11,1),TODAY(),"m"))-V45)</f>
        <v>10050</v>
      </c>
      <c r="AE45">
        <f>AC45-AB45</f>
        <v>9420</v>
      </c>
      <c r="AF45" t="str">
        <f>IF(AB45&gt;=AC45,"Clear","Pending")</f>
        <v>Pending</v>
      </c>
      <c r="AG45">
        <f>AB45/AC45</f>
        <v>0.6155102040816327</v>
      </c>
      <c r="AH45" t="str">
        <f>IF(AB45&gt;=AC45,"Clear",IF(AI45&gt;=(0.5*AJ45),"On Track","Critical"))</f>
        <v>On Track</v>
      </c>
      <c r="AI45">
        <f>COUNTIF(O45:V45,"&gt;0")</f>
        <v>7</v>
      </c>
      <c r="AJ45">
        <f>DATEDIF(DATE(2025,11,1),TODAY(),"m")-COUNTIF(O45:V45,"&gt;0")</f>
        <v>-1</v>
      </c>
      <c r="AK45">
        <f>(N45/12)*DATEDIF(DATE(2025,11,1),TODAY(),"m")</f>
        <v>12250</v>
      </c>
      <c r="AL45" t="str">
        <f>IF(AD45=0,"Regular",IF(AD45&lt;=(M45/12)*2,"Low Risk",IF(AD45&lt;=(M45/12)*4,"Medium Risk","High Risk")))</f>
        <v>Medium Risk</v>
      </c>
      <c r="AM45" t="str">
        <f>IF(AD45=0,"On Track",IF(AD45&lt;=(N45/12),"Watch List",IF(AD45&lt;=(N45/12)*3,"Defaulter",IF(AD45&lt;=(N45/12)*6,"Critical","Write-Off Risk"))))</f>
        <v>Critical</v>
      </c>
    </row>
    <row r="46">
      <c r="A46">
        <v>45</v>
      </c>
      <c r="B46" t="str">
        <v xml:space="preserve">Gul Khatoon </v>
      </c>
      <c r="C46" t="str">
        <v>Rasool Bux</v>
      </c>
      <c r="D46">
        <v>4410113728388</v>
      </c>
      <c r="E46" t="str">
        <v>Female</v>
      </c>
      <c r="F46" t="str">
        <v>Allah Bachayo Kapri</v>
      </c>
      <c r="G46" t="str">
        <v>Mir Allah Bachayo</v>
      </c>
      <c r="H46" t="str">
        <v xml:space="preserve">ladies  Garments </v>
      </c>
      <c r="I46" t="str">
        <v>Garment Retail</v>
      </c>
      <c r="J46" t="str">
        <v>Retail</v>
      </c>
      <c r="K46" t="str">
        <v>Textile &amp; Garments</v>
      </c>
      <c r="L46" t="str">
        <v>16th September 2025</v>
      </c>
      <c r="M46">
        <v>35000</v>
      </c>
      <c r="N46">
        <f>M46*1</f>
        <v>35000</v>
      </c>
      <c r="O46">
        <f>'October 2025'!I46</f>
        <v>0</v>
      </c>
      <c r="P46">
        <f>'November 2025'!I46</f>
        <v>0</v>
      </c>
      <c r="Q46">
        <f>'December 2025'!I46</f>
        <v>0</v>
      </c>
      <c r="R46">
        <f>'Jan 2026'!I46</f>
        <v>0</v>
      </c>
      <c r="S46">
        <f>'FEB 2026'!I46</f>
        <v>9000</v>
      </c>
      <c r="T46">
        <f>'MAR 2026'!I46</f>
        <v>0</v>
      </c>
      <c r="U46">
        <f>'APR 2026'!I46</f>
        <v>0</v>
      </c>
      <c r="V46">
        <f>'MAY 2026'!I46</f>
        <v>0</v>
      </c>
      <c r="W46">
        <f>'June 2026'!I46</f>
        <v>0</v>
      </c>
      <c r="X46">
        <f>'Aug 2026 '!I46</f>
        <v>0</v>
      </c>
      <c r="Y46">
        <f>'Aug 2026 '!I46</f>
        <v>0</v>
      </c>
      <c r="Z46">
        <f>'Sept 2026'!I46</f>
        <v>0</v>
      </c>
      <c r="AA46">
        <f>'Oct 2026'!I46</f>
        <v>0</v>
      </c>
      <c r="AB46">
        <f>Y46+U46+T46+S46+O46+R46+Q46+P46+V46+W46+X46+Z46+AA46</f>
        <v>9000</v>
      </c>
      <c r="AC46">
        <f>N46</f>
        <v>35000</v>
      </c>
      <c r="AD46">
        <f>MAX(0,((N46/12)*DATEDIF(DATE(2025,11,1),TODAY(),"m"))-V46)</f>
        <v>17500</v>
      </c>
      <c r="AE46">
        <f>AC46-AB46</f>
        <v>26000</v>
      </c>
      <c r="AF46" t="str">
        <f>IF(AB46&gt;=AC46,"Clear","Pending")</f>
        <v>Pending</v>
      </c>
      <c r="AG46">
        <f>AB46/AC46</f>
        <v>0.2571428571428571</v>
      </c>
      <c r="AH46" t="str">
        <f>IF(AB46&gt;=AC46,"Clear",IF(AI46&gt;=(0.5*AJ46),"On Track","Critical"))</f>
        <v>Critical</v>
      </c>
      <c r="AI46">
        <f>COUNTIF(O46:V46,"&gt;0")</f>
        <v>1</v>
      </c>
      <c r="AJ46">
        <f>DATEDIF(DATE(2025,11,1),TODAY(),"m")-COUNTIF(O46:V46,"&gt;0")</f>
        <v>5</v>
      </c>
      <c r="AK46">
        <f>(N46/12)*DATEDIF(DATE(2025,11,1),TODAY(),"m")</f>
        <v>17500</v>
      </c>
      <c r="AL46" t="str">
        <f>IF(AD46=0,"Regular",IF(AD46&lt;=(M46/12)*2,"Low Risk",IF(AD46&lt;=(M46/12)*4,"Medium Risk","High Risk")))</f>
        <v>High Risk</v>
      </c>
      <c r="AM46" t="str">
        <f>IF(AD46=0,"On Track",IF(AD46&lt;=(N46/12),"Watch List",IF(AD46&lt;=(N46/12)*3,"Defaulter",IF(AD46&lt;=(N46/12)*6,"Critical","Write-Off Risk"))))</f>
        <v>Critical</v>
      </c>
    </row>
    <row r="47">
      <c r="A47">
        <v>46</v>
      </c>
      <c r="B47" t="str">
        <v>Gul Zaman</v>
      </c>
      <c r="C47" t="str">
        <v>Akber khan</v>
      </c>
      <c r="D47">
        <v>4410803623987</v>
      </c>
      <c r="E47" t="str">
        <v>Male</v>
      </c>
      <c r="F47" t="str">
        <v>Jhuddo City</v>
      </c>
      <c r="G47" t="str">
        <v>Jhuddo</v>
      </c>
      <c r="H47" t="str">
        <v>Garments: Stitching  Clothes</v>
      </c>
      <c r="I47" t="str">
        <v>Tailoring</v>
      </c>
      <c r="J47" t="str">
        <v>Textile</v>
      </c>
      <c r="K47" t="str">
        <v>Textile Industry</v>
      </c>
      <c r="L47" t="str">
        <v>16th September 2025</v>
      </c>
      <c r="M47">
        <v>35000</v>
      </c>
      <c r="N47">
        <f>M47*1</f>
        <v>35000</v>
      </c>
      <c r="O47">
        <f>'October 2025'!I47</f>
        <v>0</v>
      </c>
      <c r="P47">
        <f>'November 2025'!I47</f>
        <v>0</v>
      </c>
      <c r="Q47">
        <f>'December 2025'!I47</f>
        <v>0</v>
      </c>
      <c r="R47">
        <f>'Jan 2026'!I47</f>
        <v>0</v>
      </c>
      <c r="S47">
        <f>'FEB 2026'!I47</f>
        <v>0</v>
      </c>
      <c r="T47">
        <f>'MAR 2026'!I47</f>
        <v>0</v>
      </c>
      <c r="U47">
        <f>'APR 2026'!I47</f>
        <v>0</v>
      </c>
      <c r="V47">
        <f>'MAY 2026'!I47</f>
        <v>5000</v>
      </c>
      <c r="W47">
        <f>'June 2026'!I47</f>
        <v>0</v>
      </c>
      <c r="X47">
        <f>'Aug 2026 '!I47</f>
        <v>0</v>
      </c>
      <c r="Y47">
        <f>'Aug 2026 '!I47</f>
        <v>0</v>
      </c>
      <c r="Z47">
        <f>'Sept 2026'!I47</f>
        <v>0</v>
      </c>
      <c r="AA47">
        <f>'Oct 2026'!I47</f>
        <v>0</v>
      </c>
      <c r="AB47">
        <f>Y47+U47+T47+S47+O47+R47+Q47+P47+V47+W47+X47+Z47+AA47</f>
        <v>5000</v>
      </c>
      <c r="AC47">
        <f>N47</f>
        <v>35000</v>
      </c>
      <c r="AD47">
        <f>MAX(0,((N47/12)*DATEDIF(DATE(2025,11,1),TODAY(),"m"))-V47)</f>
        <v>12500</v>
      </c>
      <c r="AE47">
        <f>AC47-AB47</f>
        <v>30000</v>
      </c>
      <c r="AF47" t="str">
        <f>IF(AB47&gt;=AC47,"Clear","Pending")</f>
        <v>Pending</v>
      </c>
      <c r="AG47">
        <f>AB47/AC47</f>
        <v>0.14285714285714285</v>
      </c>
      <c r="AH47" t="str">
        <f>IF(AB47&gt;=AC47,"Clear",IF(AI47&gt;=(0.5*AJ47),"On Track","Critical"))</f>
        <v>Critical</v>
      </c>
      <c r="AI47">
        <f>COUNTIF(O47:V47,"&gt;0")</f>
        <v>1</v>
      </c>
      <c r="AJ47">
        <f>DATEDIF(DATE(2025,11,1),TODAY(),"m")-COUNTIF(O47:V47,"&gt;0")</f>
        <v>5</v>
      </c>
      <c r="AK47">
        <f>(N47/12)*DATEDIF(DATE(2025,11,1),TODAY(),"m")</f>
        <v>17500</v>
      </c>
      <c r="AL47" t="str">
        <f>IF(AD47=0,"Regular",IF(AD47&lt;=(M47/12)*2,"Low Risk",IF(AD47&lt;=(M47/12)*4,"Medium Risk","High Risk")))</f>
        <v>High Risk</v>
      </c>
      <c r="AM47" t="str">
        <f>IF(AD47=0,"On Track",IF(AD47&lt;=(N47/12),"Watch List",IF(AD47&lt;=(N47/12)*3,"Defaulter",IF(AD47&lt;=(N47/12)*6,"Critical","Write-Off Risk"))))</f>
        <v>Critical</v>
      </c>
    </row>
    <row r="48">
      <c r="A48">
        <v>47</v>
      </c>
      <c r="B48" t="str">
        <v>Gulshan</v>
      </c>
      <c r="C48" t="str">
        <v>Wahid Ali</v>
      </c>
      <c r="D48">
        <v>4410805749048</v>
      </c>
      <c r="E48" t="str">
        <v>Female</v>
      </c>
      <c r="F48" t="str">
        <v>Moula Bux Rind</v>
      </c>
      <c r="G48" t="str">
        <v>Roshanabad</v>
      </c>
      <c r="H48" t="str">
        <v>Ladies Garments</v>
      </c>
      <c r="I48" t="str">
        <v>Garment Retail</v>
      </c>
      <c r="J48" t="str">
        <v>Retail</v>
      </c>
      <c r="K48" t="str">
        <v>Textile &amp; Garments</v>
      </c>
      <c r="L48" t="str">
        <v>16th September 2025</v>
      </c>
      <c r="M48">
        <v>35000</v>
      </c>
      <c r="N48">
        <f>M48*0.7</f>
        <v>24500</v>
      </c>
      <c r="O48">
        <f>'October 2025'!I48</f>
        <v>0</v>
      </c>
      <c r="P48">
        <f>'November 2025'!I48</f>
        <v>0</v>
      </c>
      <c r="Q48">
        <f>'December 2025'!I48</f>
        <v>2040</v>
      </c>
      <c r="R48">
        <f>'Jan 2026'!I48</f>
        <v>4080</v>
      </c>
      <c r="S48">
        <f>'FEB 2026'!I48</f>
        <v>0</v>
      </c>
      <c r="T48">
        <f>'MAR 2026'!I48</f>
        <v>0</v>
      </c>
      <c r="U48">
        <f>'APR 2026'!I48</f>
        <v>0</v>
      </c>
      <c r="V48">
        <f>'MAY 2026'!I48</f>
        <v>0</v>
      </c>
      <c r="W48">
        <f>'June 2026'!I48</f>
        <v>0</v>
      </c>
      <c r="X48">
        <f>'Aug 2026 '!I48</f>
        <v>0</v>
      </c>
      <c r="Y48">
        <f>'Aug 2026 '!I48</f>
        <v>0</v>
      </c>
      <c r="Z48">
        <f>'Sept 2026'!I48</f>
        <v>0</v>
      </c>
      <c r="AA48">
        <f>'Oct 2026'!I48</f>
        <v>0</v>
      </c>
      <c r="AB48">
        <f>Y48+U48+T48+S48+O48+R48+Q48+P48+V48+W48+X48+Z48+AA48</f>
        <v>6120</v>
      </c>
      <c r="AC48">
        <f>N48</f>
        <v>24500</v>
      </c>
      <c r="AD48">
        <f>MAX(0,((N48/12)*DATEDIF(DATE(2025,11,1),TODAY(),"m"))-V48)</f>
        <v>12250</v>
      </c>
      <c r="AE48">
        <f>AC48-AB48</f>
        <v>18380</v>
      </c>
      <c r="AF48" t="str">
        <f>IF(AB48&gt;=AC48,"Clear","Pending")</f>
        <v>Pending</v>
      </c>
      <c r="AG48">
        <f>AB48/AC48</f>
        <v>0.24979591836734694</v>
      </c>
      <c r="AH48" t="str">
        <f>IF(AB48&gt;=AC48,"Clear",IF(AI48&gt;=(0.5*AJ48),"On Track","Critical"))</f>
        <v>On Track</v>
      </c>
      <c r="AI48">
        <f>COUNTIF(O48:V48,"&gt;0")</f>
        <v>2</v>
      </c>
      <c r="AJ48">
        <f>DATEDIF(DATE(2025,11,1),TODAY(),"m")-COUNTIF(O48:V48,"&gt;0")</f>
        <v>4</v>
      </c>
      <c r="AK48">
        <f>(N48/12)*DATEDIF(DATE(2025,11,1),TODAY(),"m")</f>
        <v>12250</v>
      </c>
      <c r="AL48" t="str">
        <f>IF(AD48=0,"Regular",IF(AD48&lt;=(M48/12)*2,"Low Risk",IF(AD48&lt;=(M48/12)*4,"Medium Risk","High Risk")))</f>
        <v>High Risk</v>
      </c>
      <c r="AM48" t="str">
        <f>IF(AD48=0,"On Track",IF(AD48&lt;=(N48/12),"Watch List",IF(AD48&lt;=(N48/12)*3,"Defaulter",IF(AD48&lt;=(N48/12)*6,"Critical","Write-Off Risk"))))</f>
        <v>Critical</v>
      </c>
    </row>
    <row r="49">
      <c r="A49">
        <v>48</v>
      </c>
      <c r="B49" t="str">
        <v>Hakeema</v>
      </c>
      <c r="C49" t="str">
        <v>Mubark</v>
      </c>
      <c r="D49">
        <v>4410124101914</v>
      </c>
      <c r="E49" t="str">
        <v>Female</v>
      </c>
      <c r="F49" t="str">
        <v xml:space="preserve">Ch Muhmmad Ali Buxi </v>
      </c>
      <c r="G49" t="str">
        <v>Khuda Bux2</v>
      </c>
      <c r="H49" t="str">
        <v>FMCG: Grocery shop</v>
      </c>
      <c r="I49" t="str">
        <v>Retail Trading</v>
      </c>
      <c r="J49" t="str">
        <v>Retail</v>
      </c>
      <c r="K49" t="str">
        <v>Trading &amp; Commerce</v>
      </c>
      <c r="L49" t="str">
        <v>16th September 2025</v>
      </c>
      <c r="M49">
        <v>35000</v>
      </c>
      <c r="N49">
        <f>M49*0.7</f>
        <v>24500</v>
      </c>
      <c r="O49">
        <f>'October 2025'!I49</f>
        <v>0</v>
      </c>
      <c r="P49">
        <f>'November 2025'!I49</f>
        <v>0</v>
      </c>
      <c r="Q49">
        <f>'December 2025'!I49</f>
        <v>4100</v>
      </c>
      <c r="R49">
        <f>'Jan 2026'!I49</f>
        <v>0</v>
      </c>
      <c r="S49">
        <f>'FEB 2026'!I49</f>
        <v>4100</v>
      </c>
      <c r="T49">
        <f>'MAR 2026'!I49</f>
        <v>0</v>
      </c>
      <c r="U49">
        <f>'APR 2026'!I49</f>
        <v>4100</v>
      </c>
      <c r="V49">
        <f>'MAY 2026'!I49</f>
        <v>0</v>
      </c>
      <c r="W49">
        <f>'June 2026'!I49</f>
        <v>0</v>
      </c>
      <c r="X49">
        <f>'Aug 2026 '!I49</f>
        <v>0</v>
      </c>
      <c r="Y49">
        <f>'Aug 2026 '!I49</f>
        <v>0</v>
      </c>
      <c r="Z49">
        <f>'Sept 2026'!I49</f>
        <v>0</v>
      </c>
      <c r="AA49">
        <f>'Oct 2026'!I49</f>
        <v>0</v>
      </c>
      <c r="AB49">
        <f>Y49+U49+T49+S49+O49+R49+Q49+P49+V49+W49+X49+Z49+AA49</f>
        <v>12300</v>
      </c>
      <c r="AC49">
        <f>N49</f>
        <v>24500</v>
      </c>
      <c r="AD49">
        <f>MAX(0,((N49/12)*DATEDIF(DATE(2025,11,1),TODAY(),"m"))-V49)</f>
        <v>12250</v>
      </c>
      <c r="AE49">
        <f>AC49-AB49</f>
        <v>12200</v>
      </c>
      <c r="AF49" t="str">
        <f>IF(AB49&gt;=AC49,"Clear","Pending")</f>
        <v>Pending</v>
      </c>
      <c r="AG49">
        <f>AB49/AC49</f>
        <v>0.5020408163265306</v>
      </c>
      <c r="AH49" t="str">
        <f>IF(AB49&gt;=AC49,"Clear",IF(AI49&gt;=(0.5*AJ49),"On Track","Critical"))</f>
        <v>On Track</v>
      </c>
      <c r="AI49">
        <f>COUNTIF(O49:V49,"&gt;0")</f>
        <v>3</v>
      </c>
      <c r="AJ49">
        <f>DATEDIF(DATE(2025,11,1),TODAY(),"m")-COUNTIF(O49:V49,"&gt;0")</f>
        <v>3</v>
      </c>
      <c r="AK49">
        <f>(N49/12)*DATEDIF(DATE(2025,11,1),TODAY(),"m")</f>
        <v>12250</v>
      </c>
      <c r="AL49" t="str">
        <f>IF(AD49=0,"Regular",IF(AD49&lt;=(M49/12)*2,"Low Risk",IF(AD49&lt;=(M49/12)*4,"Medium Risk","High Risk")))</f>
        <v>High Risk</v>
      </c>
      <c r="AM49" t="str">
        <f>IF(AD49=0,"On Track",IF(AD49&lt;=(N49/12),"Watch List",IF(AD49&lt;=(N49/12)*3,"Defaulter",IF(AD49&lt;=(N49/12)*6,"Critical","Write-Off Risk"))))</f>
        <v>Critical</v>
      </c>
    </row>
    <row r="50">
      <c r="A50">
        <v>49</v>
      </c>
      <c r="B50" t="str">
        <v>Hakimzadi</v>
      </c>
      <c r="C50" t="str">
        <v>Bilawal</v>
      </c>
      <c r="D50">
        <v>4410805659922</v>
      </c>
      <c r="E50" t="str">
        <v>Female</v>
      </c>
      <c r="F50" t="str">
        <v>Noor m laghari</v>
      </c>
      <c r="G50" t="str">
        <v>Mir Allah Bachayo</v>
      </c>
      <c r="H50" t="str">
        <v>Handicraft: Rillie Work</v>
      </c>
      <c r="I50" t="str">
        <v>Handicrafts</v>
      </c>
      <c r="J50" t="str">
        <v>Handicrafts</v>
      </c>
      <c r="K50" t="str">
        <v>Textile &amp; Handicrafts</v>
      </c>
      <c r="L50" t="str">
        <v>16th September 2025</v>
      </c>
      <c r="M50">
        <v>35000</v>
      </c>
      <c r="N50">
        <f>M50*1</f>
        <v>35000</v>
      </c>
      <c r="O50">
        <f>'October 2025'!I50</f>
        <v>0</v>
      </c>
      <c r="P50">
        <f>'November 2025'!I50</f>
        <v>3000</v>
      </c>
      <c r="Q50">
        <f>'December 2025'!I50</f>
        <v>3000</v>
      </c>
      <c r="R50">
        <f>'Jan 2026'!I50</f>
        <v>3000</v>
      </c>
      <c r="S50">
        <f>'FEB 2026'!I50</f>
        <v>3000</v>
      </c>
      <c r="T50">
        <f>'MAR 2026'!I50</f>
        <v>0</v>
      </c>
      <c r="U50">
        <f>'APR 2026'!I50</f>
        <v>0</v>
      </c>
      <c r="V50">
        <f>'MAY 2026'!I50</f>
        <v>6000</v>
      </c>
      <c r="W50">
        <f>'June 2026'!I50</f>
        <v>0</v>
      </c>
      <c r="X50">
        <f>'Aug 2026 '!I50</f>
        <v>0</v>
      </c>
      <c r="Y50">
        <f>'Aug 2026 '!I50</f>
        <v>0</v>
      </c>
      <c r="Z50">
        <f>'Sept 2026'!I50</f>
        <v>0</v>
      </c>
      <c r="AA50">
        <f>'Oct 2026'!I50</f>
        <v>0</v>
      </c>
      <c r="AB50">
        <f>Y50+U50+T50+S50+O50+R50+Q50+P50+V50+W50+X50+Z50+AA50</f>
        <v>18000</v>
      </c>
      <c r="AC50">
        <f>N50</f>
        <v>35000</v>
      </c>
      <c r="AD50">
        <f>MAX(0,((N50/12)*DATEDIF(DATE(2025,11,1),TODAY(),"m"))-V50)</f>
        <v>11500</v>
      </c>
      <c r="AE50">
        <f>AC50-AB50</f>
        <v>17000</v>
      </c>
      <c r="AF50" t="str">
        <f>IF(AB50&gt;=AC50,"Clear","Pending")</f>
        <v>Pending</v>
      </c>
      <c r="AG50">
        <f>AB50/AC50</f>
        <v>0.5142857142857142</v>
      </c>
      <c r="AH50" t="str">
        <f>IF(AB50&gt;=AC50,"Clear",IF(AI50&gt;=(0.5*AJ50),"On Track","Critical"))</f>
        <v>On Track</v>
      </c>
      <c r="AI50">
        <f>COUNTIF(O50:V50,"&gt;0")</f>
        <v>5</v>
      </c>
      <c r="AJ50">
        <f>DATEDIF(DATE(2025,11,1),TODAY(),"m")-COUNTIF(O50:V50,"&gt;0")</f>
        <v>1</v>
      </c>
      <c r="AK50">
        <f>(N50/12)*DATEDIF(DATE(2025,11,1),TODAY(),"m")</f>
        <v>17500</v>
      </c>
      <c r="AL50" t="str">
        <f>IF(AD50=0,"Regular",IF(AD50&lt;=(M50/12)*2,"Low Risk",IF(AD50&lt;=(M50/12)*4,"Medium Risk","High Risk")))</f>
        <v>Medium Risk</v>
      </c>
      <c r="AM50" t="str">
        <f>IF(AD50=0,"On Track",IF(AD50&lt;=(N50/12),"Watch List",IF(AD50&lt;=(N50/12)*3,"Defaulter",IF(AD50&lt;=(N50/12)*6,"Critical","Write-Off Risk"))))</f>
        <v>Critical</v>
      </c>
    </row>
    <row r="51">
      <c r="A51">
        <v>50</v>
      </c>
      <c r="B51" t="str">
        <v>Haleema</v>
      </c>
      <c r="C51" t="str">
        <v>Wali Bux</v>
      </c>
      <c r="D51">
        <v>4410112312070</v>
      </c>
      <c r="E51" t="str">
        <v>Female</v>
      </c>
      <c r="F51" t="str">
        <v>Mir Mustafa</v>
      </c>
      <c r="G51" t="str">
        <v>Roshanabad</v>
      </c>
      <c r="H51" t="str">
        <v>Garments Sale</v>
      </c>
      <c r="I51" t="str">
        <v>Garment Sales</v>
      </c>
      <c r="J51" t="str">
        <v>Retail</v>
      </c>
      <c r="K51" t="str">
        <v>Textile &amp; Garments</v>
      </c>
      <c r="L51" t="str">
        <v>16th September 2025</v>
      </c>
      <c r="M51">
        <v>35000</v>
      </c>
      <c r="N51">
        <f>M51*0.7</f>
        <v>24500</v>
      </c>
      <c r="O51">
        <f>'October 2025'!I51</f>
        <v>0</v>
      </c>
      <c r="P51">
        <f>'November 2025'!I51</f>
        <v>0</v>
      </c>
      <c r="Q51">
        <f>'December 2025'!I51</f>
        <v>6000</v>
      </c>
      <c r="R51">
        <f>'Jan 2026'!I51</f>
        <v>3000</v>
      </c>
      <c r="S51">
        <f>'FEB 2026'!I51</f>
        <v>3000</v>
      </c>
      <c r="T51">
        <f>'MAR 2026'!I51</f>
        <v>12500</v>
      </c>
      <c r="U51">
        <f>'APR 2026'!I51</f>
        <v>0</v>
      </c>
      <c r="V51">
        <f>'MAY 2026'!I51</f>
        <v>0</v>
      </c>
      <c r="W51">
        <f>'June 2026'!I51</f>
        <v>0</v>
      </c>
      <c r="X51">
        <f>'Aug 2026 '!I51</f>
        <v>0</v>
      </c>
      <c r="Y51">
        <f>'Aug 2026 '!I51</f>
        <v>0</v>
      </c>
      <c r="Z51">
        <f>'Sept 2026'!I51</f>
        <v>0</v>
      </c>
      <c r="AA51">
        <f>'Oct 2026'!I51</f>
        <v>0</v>
      </c>
      <c r="AB51">
        <f>Y51+U51+T51+S51+O51+R51+Q51+P51+V51+W51+X51+Z51+AA51</f>
        <v>24500</v>
      </c>
      <c r="AC51">
        <f>N51</f>
        <v>24500</v>
      </c>
      <c r="AD51">
        <f>MAX(0,((N51/12)*DATEDIF(DATE(2025,11,1),TODAY(),"m"))-V51)</f>
        <v>12250</v>
      </c>
      <c r="AE51">
        <f>AC51-AB51</f>
        <v>0</v>
      </c>
      <c r="AF51" t="str">
        <f>IF(AB51&gt;=AC51,"Clear","Pending")</f>
        <v>Clear</v>
      </c>
      <c r="AG51">
        <f>AB51/AC51</f>
        <v>1</v>
      </c>
      <c r="AH51" t="str">
        <f>IF(AB51&gt;=AC51,"Clear",IF(AI51&gt;=(0.5*AJ51),"On Track","Critical"))</f>
        <v>Clear</v>
      </c>
      <c r="AI51">
        <f>COUNTIF(O51:V51,"&gt;0")</f>
        <v>4</v>
      </c>
      <c r="AJ51">
        <f>DATEDIF(DATE(2025,11,1),TODAY(),"m")-COUNTIF(O51:V51,"&gt;0")</f>
        <v>2</v>
      </c>
      <c r="AK51">
        <f>(N51/12)*DATEDIF(DATE(2025,11,1),TODAY(),"m")</f>
        <v>12250</v>
      </c>
      <c r="AL51" t="str">
        <f>IF(AD51=0,"Regular",IF(AD51&lt;=(M51/12)*2,"Low Risk",IF(AD51&lt;=(M51/12)*4,"Medium Risk","High Risk")))</f>
        <v>High Risk</v>
      </c>
      <c r="AM51" t="str">
        <f>IF(AD51=0,"On Track",IF(AD51&lt;=(N51/12),"Watch List",IF(AD51&lt;=(N51/12)*3,"Defaulter",IF(AD51&lt;=(N51/12)*6,"Critical","Write-Off Risk"))))</f>
        <v>Critical</v>
      </c>
    </row>
    <row r="52">
      <c r="A52">
        <v>51</v>
      </c>
      <c r="B52" t="str">
        <v>Hameed</v>
      </c>
      <c r="C52" t="str">
        <v>Achar Pitafi</v>
      </c>
      <c r="D52">
        <v>4410160196279</v>
      </c>
      <c r="E52" t="str">
        <v>Male</v>
      </c>
      <c r="F52" t="str">
        <v>Kewro Pitafi</v>
      </c>
      <c r="G52" t="str">
        <v>Roshanabad</v>
      </c>
      <c r="H52" t="str">
        <v>Second hand/Lunda Cloths shop</v>
      </c>
      <c r="I52" t="str">
        <v>Garments retail</v>
      </c>
      <c r="J52" t="str">
        <v>Retail</v>
      </c>
      <c r="K52" t="str">
        <v>Textile &amp; Fashion</v>
      </c>
      <c r="L52" t="str">
        <v>16th September 2025</v>
      </c>
      <c r="M52">
        <v>35000</v>
      </c>
      <c r="N52">
        <f>M52*1</f>
        <v>35000</v>
      </c>
      <c r="O52">
        <f>'October 2025'!I52</f>
        <v>0</v>
      </c>
      <c r="P52">
        <f>'November 2025'!I52</f>
        <v>2920</v>
      </c>
      <c r="Q52">
        <f>'December 2025'!I52</f>
        <v>3000</v>
      </c>
      <c r="R52">
        <f>'Jan 2026'!I52</f>
        <v>0</v>
      </c>
      <c r="S52">
        <f>'FEB 2026'!I52</f>
        <v>0</v>
      </c>
      <c r="T52">
        <f>'MAR 2026'!I52</f>
        <v>0</v>
      </c>
      <c r="U52">
        <f>'APR 2026'!I52</f>
        <v>0</v>
      </c>
      <c r="V52">
        <f>'MAY 2026'!I52</f>
        <v>0</v>
      </c>
      <c r="W52">
        <f>'June 2026'!I52</f>
        <v>0</v>
      </c>
      <c r="X52">
        <f>'Aug 2026 '!I52</f>
        <v>0</v>
      </c>
      <c r="Y52">
        <f>'Aug 2026 '!I52</f>
        <v>0</v>
      </c>
      <c r="Z52">
        <f>'Sept 2026'!I52</f>
        <v>0</v>
      </c>
      <c r="AA52">
        <f>'Oct 2026'!I52</f>
        <v>0</v>
      </c>
      <c r="AB52">
        <f>Y52+U52+T52+S52+O52+R52+Q52+P52+V52+W52+X52+Z52+AA52</f>
        <v>5920</v>
      </c>
      <c r="AC52">
        <f>N52</f>
        <v>35000</v>
      </c>
      <c r="AD52">
        <f>MAX(0,((N52/12)*DATEDIF(DATE(2025,11,1),TODAY(),"m"))-V52)</f>
        <v>17500</v>
      </c>
      <c r="AE52">
        <f>AC52-AB52</f>
        <v>29080</v>
      </c>
      <c r="AF52" t="str">
        <f>IF(AB52&gt;=AC52,"Clear","Pending")</f>
        <v>Pending</v>
      </c>
      <c r="AG52">
        <f>AB52/AC52</f>
        <v>0.16914285714285715</v>
      </c>
      <c r="AH52" t="str">
        <f>IF(AB52&gt;=AC52,"Clear",IF(AI52&gt;=(0.5*AJ52),"On Track","Critical"))</f>
        <v>On Track</v>
      </c>
      <c r="AI52">
        <f>COUNTIF(O52:V52,"&gt;0")</f>
        <v>2</v>
      </c>
      <c r="AJ52">
        <f>DATEDIF(DATE(2025,11,1),TODAY(),"m")-COUNTIF(O52:V52,"&gt;0")</f>
        <v>4</v>
      </c>
      <c r="AK52">
        <f>(N52/12)*DATEDIF(DATE(2025,11,1),TODAY(),"m")</f>
        <v>17500</v>
      </c>
      <c r="AL52" t="str">
        <f>IF(AD52=0,"Regular",IF(AD52&lt;=(M52/12)*2,"Low Risk",IF(AD52&lt;=(M52/12)*4,"Medium Risk","High Risk")))</f>
        <v>High Risk</v>
      </c>
      <c r="AM52" t="str">
        <f>IF(AD52=0,"On Track",IF(AD52&lt;=(N52/12),"Watch List",IF(AD52&lt;=(N52/12)*3,"Defaulter",IF(AD52&lt;=(N52/12)*6,"Critical","Write-Off Risk"))))</f>
        <v>Critical</v>
      </c>
    </row>
    <row r="53">
      <c r="A53">
        <v>52</v>
      </c>
      <c r="B53" t="str">
        <v>Hameeda</v>
      </c>
      <c r="C53" t="str">
        <v>tarique Ali</v>
      </c>
      <c r="D53">
        <v>4410119833582</v>
      </c>
      <c r="E53" t="str">
        <v>Female</v>
      </c>
      <c r="F53" t="str">
        <v>Village: Niaz Kapri</v>
      </c>
      <c r="G53" t="str">
        <v>Mir Allah Bachayo</v>
      </c>
      <c r="H53" t="str">
        <v>Stationary Shop</v>
      </c>
      <c r="I53" t="str">
        <v>Paper &amp; school items</v>
      </c>
      <c r="J53" t="str">
        <v>Retail</v>
      </c>
      <c r="K53" t="str">
        <v>Education Supplies</v>
      </c>
      <c r="L53" t="str">
        <v>16th September 2025</v>
      </c>
      <c r="M53">
        <v>35000</v>
      </c>
      <c r="N53">
        <f>M53*1</f>
        <v>35000</v>
      </c>
      <c r="O53">
        <f>'October 2025'!I53</f>
        <v>0</v>
      </c>
      <c r="P53">
        <f>'November 2025'!I53</f>
        <v>3000</v>
      </c>
      <c r="Q53">
        <f>'December 2025'!I53</f>
        <v>3000</v>
      </c>
      <c r="R53">
        <f>'Jan 2026'!I53</f>
        <v>3000</v>
      </c>
      <c r="S53">
        <f>'FEB 2026'!I53</f>
        <v>3000</v>
      </c>
      <c r="T53">
        <f>'MAR 2026'!I53</f>
        <v>3000</v>
      </c>
      <c r="U53">
        <f>'APR 2026'!I53</f>
        <v>3000</v>
      </c>
      <c r="V53">
        <f>'MAY 2026'!I53</f>
        <v>3000</v>
      </c>
      <c r="W53">
        <f>'June 2026'!I53</f>
        <v>0</v>
      </c>
      <c r="X53">
        <f>'Aug 2026 '!I53</f>
        <v>0</v>
      </c>
      <c r="Y53">
        <f>'Aug 2026 '!I53</f>
        <v>0</v>
      </c>
      <c r="Z53">
        <f>'Sept 2026'!I53</f>
        <v>0</v>
      </c>
      <c r="AA53">
        <f>'Oct 2026'!I53</f>
        <v>0</v>
      </c>
      <c r="AB53">
        <f>Y53+U53+T53+S53+O53+R53+Q53+P53+V53+W53+X53+Z53+AA53</f>
        <v>21000</v>
      </c>
      <c r="AC53">
        <f>N53</f>
        <v>35000</v>
      </c>
      <c r="AD53">
        <f>MAX(0,((N53/12)*DATEDIF(DATE(2025,11,1),TODAY(),"m"))-V53)</f>
        <v>14500</v>
      </c>
      <c r="AE53">
        <f>AC53-AB53</f>
        <v>14000</v>
      </c>
      <c r="AF53" t="str">
        <f>IF(AB53&gt;=AC53,"Clear","Pending")</f>
        <v>Pending</v>
      </c>
      <c r="AG53">
        <f>AB53/AC53</f>
        <v>0.6</v>
      </c>
      <c r="AH53" t="str">
        <f>IF(AB53&gt;=AC53,"Clear",IF(AI53&gt;=(0.5*AJ53),"On Track","Critical"))</f>
        <v>On Track</v>
      </c>
      <c r="AI53">
        <f>COUNTIF(O53:V53,"&gt;0")</f>
        <v>7</v>
      </c>
      <c r="AJ53">
        <f>DATEDIF(DATE(2025,11,1),TODAY(),"m")-COUNTIF(O53:V53,"&gt;0")</f>
        <v>-1</v>
      </c>
      <c r="AK53">
        <f>(N53/12)*DATEDIF(DATE(2025,11,1),TODAY(),"m")</f>
        <v>17500</v>
      </c>
      <c r="AL53" t="str">
        <f>IF(AD53=0,"Regular",IF(AD53&lt;=(M53/12)*2,"Low Risk",IF(AD53&lt;=(M53/12)*4,"Medium Risk","High Risk")))</f>
        <v>High Risk</v>
      </c>
      <c r="AM53" t="str">
        <f>IF(AD53=0,"On Track",IF(AD53&lt;=(N53/12),"Watch List",IF(AD53&lt;=(N53/12)*3,"Defaulter",IF(AD53&lt;=(N53/12)*6,"Critical","Write-Off Risk"))))</f>
        <v>Critical</v>
      </c>
    </row>
    <row r="54">
      <c r="A54">
        <v>53</v>
      </c>
      <c r="B54" t="str">
        <v xml:space="preserve">Harchand </v>
      </c>
      <c r="C54" t="str">
        <v>Shaghan</v>
      </c>
      <c r="D54">
        <v>4410195105543</v>
      </c>
      <c r="E54" t="str">
        <v>Male</v>
      </c>
      <c r="F54" t="str">
        <v xml:space="preserve"> Riaz Arain</v>
      </c>
      <c r="G54" t="str">
        <v>Mir Allah Bachayo</v>
      </c>
      <c r="H54" t="str">
        <v>Fruit cart</v>
      </c>
      <c r="I54" t="str">
        <v>Fruit selling</v>
      </c>
      <c r="J54" t="str">
        <v>Retail</v>
      </c>
      <c r="K54" t="str">
        <v>Food Retail</v>
      </c>
      <c r="L54" t="str">
        <v>16th September 2025</v>
      </c>
      <c r="M54">
        <v>35000</v>
      </c>
      <c r="N54">
        <f>M54*1</f>
        <v>35000</v>
      </c>
      <c r="O54">
        <f>'October 2025'!I54</f>
        <v>0</v>
      </c>
      <c r="P54">
        <f>'November 2025'!I54</f>
        <v>3000</v>
      </c>
      <c r="Q54">
        <f>'December 2025'!I54</f>
        <v>10000</v>
      </c>
      <c r="R54">
        <f>'Jan 2026'!I54</f>
        <v>3000</v>
      </c>
      <c r="S54">
        <f>'FEB 2026'!I54</f>
        <v>0</v>
      </c>
      <c r="T54">
        <f>'MAR 2026'!I54</f>
        <v>0</v>
      </c>
      <c r="U54">
        <f>'APR 2026'!I54</f>
        <v>0</v>
      </c>
      <c r="V54">
        <f>'MAY 2026'!I54</f>
        <v>3500</v>
      </c>
      <c r="W54">
        <f>'June 2026'!I54</f>
        <v>0</v>
      </c>
      <c r="X54">
        <f>'Aug 2026 '!I54</f>
        <v>0</v>
      </c>
      <c r="Y54">
        <f>'Aug 2026 '!I54</f>
        <v>0</v>
      </c>
      <c r="Z54">
        <f>'Sept 2026'!I54</f>
        <v>0</v>
      </c>
      <c r="AA54">
        <f>'Oct 2026'!I54</f>
        <v>0</v>
      </c>
      <c r="AB54">
        <f>Y54+U54+T54+S54+O54+R54+Q54+P54+V54+W54+X54+Z54+AA54</f>
        <v>19500</v>
      </c>
      <c r="AC54">
        <f>N54</f>
        <v>35000</v>
      </c>
      <c r="AD54">
        <f>MAX(0,((N54/12)*DATEDIF(DATE(2025,11,1),TODAY(),"m"))-V54)</f>
        <v>14000</v>
      </c>
      <c r="AE54">
        <f>AC54-AB54</f>
        <v>15500</v>
      </c>
      <c r="AF54" t="str">
        <f>IF(AB54&gt;=AC54,"Clear","Pending")</f>
        <v>Pending</v>
      </c>
      <c r="AG54">
        <f>AB54/AC54</f>
        <v>0.5571428571428572</v>
      </c>
      <c r="AH54" t="str">
        <f>IF(AB54&gt;=AC54,"Clear",IF(AI54&gt;=(0.5*AJ54),"On Track","Critical"))</f>
        <v>On Track</v>
      </c>
      <c r="AI54">
        <f>COUNTIF(O54:V54,"&gt;0")</f>
        <v>4</v>
      </c>
      <c r="AJ54">
        <f>DATEDIF(DATE(2025,11,1),TODAY(),"m")-COUNTIF(O54:V54,"&gt;0")</f>
        <v>2</v>
      </c>
      <c r="AK54">
        <f>(N54/12)*DATEDIF(DATE(2025,11,1),TODAY(),"m")</f>
        <v>17500</v>
      </c>
      <c r="AL54" t="str">
        <f>IF(AD54=0,"Regular",IF(AD54&lt;=(M54/12)*2,"Low Risk",IF(AD54&lt;=(M54/12)*4,"Medium Risk","High Risk")))</f>
        <v>High Risk</v>
      </c>
      <c r="AM54" t="str">
        <f>IF(AD54=0,"On Track",IF(AD54&lt;=(N54/12),"Watch List",IF(AD54&lt;=(N54/12)*3,"Defaulter",IF(AD54&lt;=(N54/12)*6,"Critical","Write-Off Risk"))))</f>
        <v>Critical</v>
      </c>
    </row>
    <row r="55">
      <c r="A55">
        <v>54</v>
      </c>
      <c r="B55" t="str">
        <v>Hareesh Kumar</v>
      </c>
      <c r="C55" t="str">
        <v>Dharmshi</v>
      </c>
      <c r="D55">
        <v>4410803836519</v>
      </c>
      <c r="E55" t="str">
        <v>Male</v>
      </c>
      <c r="F55" t="str">
        <v>Ahori</v>
      </c>
      <c r="G55" t="str">
        <v xml:space="preserve">Ahori </v>
      </c>
      <c r="H55" t="str">
        <v>Motor/Vehicle: Bike Spare Parts</v>
      </c>
      <c r="I55" t="str">
        <v>Vehicle Repair</v>
      </c>
      <c r="J55" t="str">
        <v>Technical Services</v>
      </c>
      <c r="K55" t="str">
        <v>Automobile Industry</v>
      </c>
      <c r="L55" t="str">
        <v>16th September 2025</v>
      </c>
      <c r="M55">
        <v>35000</v>
      </c>
      <c r="N55">
        <f>M55*1</f>
        <v>35000</v>
      </c>
      <c r="O55">
        <f>'October 2025'!I55</f>
        <v>0</v>
      </c>
      <c r="P55">
        <f>'November 2025'!I55</f>
        <v>0</v>
      </c>
      <c r="Q55">
        <f>'December 2025'!I55</f>
        <v>6000</v>
      </c>
      <c r="R55">
        <f>'Jan 2026'!I55</f>
        <v>0</v>
      </c>
      <c r="S55">
        <f>'FEB 2026'!I55</f>
        <v>5000</v>
      </c>
      <c r="T55">
        <f>'MAR 2026'!I55</f>
        <v>0</v>
      </c>
      <c r="U55">
        <f>'APR 2026'!I55</f>
        <v>3000</v>
      </c>
      <c r="V55">
        <f>'MAY 2026'!I55</f>
        <v>0</v>
      </c>
      <c r="W55">
        <f>'June 2026'!I55</f>
        <v>0</v>
      </c>
      <c r="X55">
        <f>'Aug 2026 '!I55</f>
        <v>0</v>
      </c>
      <c r="Y55">
        <f>'Aug 2026 '!I55</f>
        <v>0</v>
      </c>
      <c r="Z55">
        <f>'Sept 2026'!I55</f>
        <v>0</v>
      </c>
      <c r="AA55">
        <f>'Oct 2026'!I55</f>
        <v>0</v>
      </c>
      <c r="AB55">
        <f>Y55+U55+T55+S55+O55+R55+Q55+P55+V55+W55+X55+Z55+AA55</f>
        <v>14000</v>
      </c>
      <c r="AC55">
        <f>N55</f>
        <v>35000</v>
      </c>
      <c r="AD55">
        <f>MAX(0,((N55/12)*DATEDIF(DATE(2025,11,1),TODAY(),"m"))-V55)</f>
        <v>17500</v>
      </c>
      <c r="AE55">
        <f>AC55-AB55</f>
        <v>21000</v>
      </c>
      <c r="AF55" t="str">
        <f>IF(AB55&gt;=AC55,"Clear","Pending")</f>
        <v>Pending</v>
      </c>
      <c r="AG55">
        <f>AB55/AC55</f>
        <v>0.4</v>
      </c>
      <c r="AH55" t="str">
        <f>IF(AB55&gt;=AC55,"Clear",IF(AI55&gt;=(0.5*AJ55),"On Track","Critical"))</f>
        <v>On Track</v>
      </c>
      <c r="AI55">
        <f>COUNTIF(O55:V55,"&gt;0")</f>
        <v>3</v>
      </c>
      <c r="AJ55">
        <f>DATEDIF(DATE(2025,11,1),TODAY(),"m")-COUNTIF(O55:V55,"&gt;0")</f>
        <v>3</v>
      </c>
      <c r="AK55">
        <f>(N55/12)*DATEDIF(DATE(2025,11,1),TODAY(),"m")</f>
        <v>17500</v>
      </c>
      <c r="AL55" t="str">
        <f>IF(AD55=0,"Regular",IF(AD55&lt;=(M55/12)*2,"Low Risk",IF(AD55&lt;=(M55/12)*4,"Medium Risk","High Risk")))</f>
        <v>High Risk</v>
      </c>
      <c r="AM55" t="str">
        <f>IF(AD55=0,"On Track",IF(AD55&lt;=(N55/12),"Watch List",IF(AD55&lt;=(N55/12)*3,"Defaulter",IF(AD55&lt;=(N55/12)*6,"Critical","Write-Off Risk"))))</f>
        <v>Critical</v>
      </c>
    </row>
    <row r="56">
      <c r="A56">
        <v>55</v>
      </c>
      <c r="B56" t="str">
        <v>Hari</v>
      </c>
      <c r="C56" t="str">
        <v xml:space="preserve">Mansingh </v>
      </c>
      <c r="D56">
        <v>4410803912229</v>
      </c>
      <c r="E56" t="str">
        <v>Male</v>
      </c>
      <c r="F56" t="str">
        <v xml:space="preserve">Hashim colony </v>
      </c>
      <c r="G56" t="str">
        <v>Mir Allah Bachayo</v>
      </c>
      <c r="H56" t="str">
        <v>Fruit cart</v>
      </c>
      <c r="I56" t="str">
        <v>Fruit selling</v>
      </c>
      <c r="J56" t="str">
        <v>Retail</v>
      </c>
      <c r="K56" t="str">
        <v>Food Retail</v>
      </c>
      <c r="L56" t="str">
        <v>16th September 2025</v>
      </c>
      <c r="M56">
        <v>35000</v>
      </c>
      <c r="N56">
        <f>M56*1</f>
        <v>35000</v>
      </c>
      <c r="O56">
        <f>'October 2025'!I56</f>
        <v>0</v>
      </c>
      <c r="P56">
        <f>'November 2025'!I56</f>
        <v>0</v>
      </c>
      <c r="Q56">
        <f>'December 2025'!I56</f>
        <v>0</v>
      </c>
      <c r="R56">
        <f>'Jan 2026'!I56</f>
        <v>0</v>
      </c>
      <c r="S56">
        <f>'FEB 2026'!I56</f>
        <v>12000</v>
      </c>
      <c r="T56">
        <f>'MAR 2026'!I56</f>
        <v>0</v>
      </c>
      <c r="U56">
        <f>'APR 2026'!I56</f>
        <v>0</v>
      </c>
      <c r="V56">
        <f>'MAY 2026'!I56</f>
        <v>0</v>
      </c>
      <c r="W56">
        <f>'June 2026'!I56</f>
        <v>0</v>
      </c>
      <c r="X56">
        <f>'Aug 2026 '!I56</f>
        <v>0</v>
      </c>
      <c r="Y56">
        <f>'Aug 2026 '!I56</f>
        <v>0</v>
      </c>
      <c r="Z56">
        <f>'Sept 2026'!I56</f>
        <v>0</v>
      </c>
      <c r="AA56">
        <f>'Oct 2026'!I56</f>
        <v>0</v>
      </c>
      <c r="AB56">
        <f>Y56+U56+T56+S56+O56+R56+Q56+P56+V56+W56+X56+Z56+AA56</f>
        <v>12000</v>
      </c>
      <c r="AC56">
        <f>N56</f>
        <v>35000</v>
      </c>
      <c r="AD56">
        <f>MAX(0,((N56/12)*DATEDIF(DATE(2025,11,1),TODAY(),"m"))-V56)</f>
        <v>17500</v>
      </c>
      <c r="AE56">
        <f>AC56-AB56</f>
        <v>23000</v>
      </c>
      <c r="AF56" t="str">
        <f>IF(AB56&gt;=AC56,"Clear","Pending")</f>
        <v>Pending</v>
      </c>
      <c r="AG56">
        <f>AB56/AC56</f>
        <v>0.34285714285714286</v>
      </c>
      <c r="AH56" t="str">
        <f>IF(AB56&gt;=AC56,"Clear",IF(AI56&gt;=(0.5*AJ56),"On Track","Critical"))</f>
        <v>Critical</v>
      </c>
      <c r="AI56">
        <f>COUNTIF(O56:V56,"&gt;0")</f>
        <v>1</v>
      </c>
      <c r="AJ56">
        <f>DATEDIF(DATE(2025,11,1),TODAY(),"m")-COUNTIF(O56:V56,"&gt;0")</f>
        <v>5</v>
      </c>
      <c r="AK56">
        <f>(N56/12)*DATEDIF(DATE(2025,11,1),TODAY(),"m")</f>
        <v>17500</v>
      </c>
      <c r="AL56" t="str">
        <f>IF(AD56=0,"Regular",IF(AD56&lt;=(M56/12)*2,"Low Risk",IF(AD56&lt;=(M56/12)*4,"Medium Risk","High Risk")))</f>
        <v>High Risk</v>
      </c>
      <c r="AM56" t="str">
        <f>IF(AD56=0,"On Track",IF(AD56&lt;=(N56/12),"Watch List",IF(AD56&lt;=(N56/12)*3,"Defaulter",IF(AD56&lt;=(N56/12)*6,"Critical","Write-Off Risk"))))</f>
        <v>Critical</v>
      </c>
    </row>
    <row r="57">
      <c r="A57">
        <v>56</v>
      </c>
      <c r="B57" t="str">
        <v>Haseena</v>
      </c>
      <c r="C57" t="str">
        <v>Gul Hassan</v>
      </c>
      <c r="D57">
        <v>4410119110762</v>
      </c>
      <c r="E57" t="str">
        <v>Female</v>
      </c>
      <c r="F57" t="str">
        <v>jan M khoso</v>
      </c>
      <c r="G57" t="str">
        <v>Roshanabad</v>
      </c>
      <c r="H57" t="str">
        <v>swing material machine</v>
      </c>
      <c r="I57" t="str">
        <v>Sewing/repair work</v>
      </c>
      <c r="J57" t="str">
        <v>Manufacturing</v>
      </c>
      <c r="K57" t="str">
        <v>Textile</v>
      </c>
      <c r="L57" t="str">
        <v>16th September 2025</v>
      </c>
      <c r="M57">
        <v>35000</v>
      </c>
      <c r="N57">
        <f>M57*0.7</f>
        <v>24500</v>
      </c>
      <c r="O57">
        <f>'October 2025'!I57</f>
        <v>0</v>
      </c>
      <c r="P57">
        <f>'November 2025'!I57</f>
        <v>0</v>
      </c>
      <c r="Q57">
        <f>'December 2025'!I57</f>
        <v>4080</v>
      </c>
      <c r="R57">
        <f>'Jan 2026'!I57</f>
        <v>0</v>
      </c>
      <c r="S57">
        <f>'FEB 2026'!I57</f>
        <v>0</v>
      </c>
      <c r="T57">
        <f>'MAR 2026'!I57</f>
        <v>0</v>
      </c>
      <c r="U57">
        <f>'APR 2026'!I57</f>
        <v>0</v>
      </c>
      <c r="V57">
        <f>'MAY 2026'!I57</f>
        <v>4080</v>
      </c>
      <c r="W57">
        <f>'June 2026'!I57</f>
        <v>0</v>
      </c>
      <c r="X57">
        <f>'Aug 2026 '!I57</f>
        <v>0</v>
      </c>
      <c r="Y57">
        <f>'Aug 2026 '!I57</f>
        <v>0</v>
      </c>
      <c r="Z57">
        <f>'Sept 2026'!I57</f>
        <v>0</v>
      </c>
      <c r="AA57">
        <f>'Oct 2026'!I57</f>
        <v>0</v>
      </c>
      <c r="AB57">
        <f>Y57+U57+T57+S57+O57+R57+Q57+P57+V57+W57+X57+Z57+AA57</f>
        <v>8160</v>
      </c>
      <c r="AC57">
        <f>N57</f>
        <v>24500</v>
      </c>
      <c r="AD57">
        <f>MAX(0,((N57/12)*DATEDIF(DATE(2025,11,1),TODAY(),"m"))-V57)</f>
        <v>8170</v>
      </c>
      <c r="AE57">
        <f>AC57-AB57</f>
        <v>16340</v>
      </c>
      <c r="AF57" t="str">
        <f>IF(AB57&gt;=AC57,"Clear","Pending")</f>
        <v>Pending</v>
      </c>
      <c r="AG57">
        <f>AB57/AC57</f>
        <v>0.3330612244897959</v>
      </c>
      <c r="AH57" t="str">
        <f>IF(AB57&gt;=AC57,"Clear",IF(AI57&gt;=(0.5*AJ57),"On Track","Critical"))</f>
        <v>On Track</v>
      </c>
      <c r="AI57">
        <f>COUNTIF(O57:V57,"&gt;0")</f>
        <v>2</v>
      </c>
      <c r="AJ57">
        <f>DATEDIF(DATE(2025,11,1),TODAY(),"m")-COUNTIF(O57:V57,"&gt;0")</f>
        <v>4</v>
      </c>
      <c r="AK57">
        <f>(N57/12)*DATEDIF(DATE(2025,11,1),TODAY(),"m")</f>
        <v>12250</v>
      </c>
      <c r="AL57" t="str">
        <f>IF(AD57=0,"Regular",IF(AD57&lt;=(M57/12)*2,"Low Risk",IF(AD57&lt;=(M57/12)*4,"Medium Risk","High Risk")))</f>
        <v>Medium Risk</v>
      </c>
      <c r="AM57" t="str">
        <f>IF(AD57=0,"On Track",IF(AD57&lt;=(N57/12),"Watch List",IF(AD57&lt;=(N57/12)*3,"Defaulter",IF(AD57&lt;=(N57/12)*6,"Critical","Write-Off Risk"))))</f>
        <v>Critical</v>
      </c>
    </row>
    <row r="58">
      <c r="A58">
        <v>57</v>
      </c>
      <c r="B58" t="str">
        <v xml:space="preserve">Hassan Ali </v>
      </c>
      <c r="C58" t="str">
        <v>Meer Hassan</v>
      </c>
      <c r="D58">
        <v>4410197232531</v>
      </c>
      <c r="E58" t="str">
        <v>Male</v>
      </c>
      <c r="F58" t="str">
        <v xml:space="preserve">Juman Kapri </v>
      </c>
      <c r="G58" t="str">
        <v>Khuda Bux2</v>
      </c>
      <c r="H58" t="str">
        <v>Milk, diary items and Ice</v>
      </c>
      <c r="I58" t="str">
        <v>Dairy sales</v>
      </c>
      <c r="J58" t="str">
        <v>Retail</v>
      </c>
      <c r="K58" t="str">
        <v>Livestock Products</v>
      </c>
      <c r="L58" t="str">
        <v>16th September 2025</v>
      </c>
      <c r="M58">
        <v>35000</v>
      </c>
      <c r="N58">
        <f>M58*1</f>
        <v>35000</v>
      </c>
      <c r="O58">
        <f>'October 2025'!I58</f>
        <v>0</v>
      </c>
      <c r="P58">
        <f>'November 2025'!I58</f>
        <v>3000</v>
      </c>
      <c r="Q58">
        <f>'December 2025'!I58</f>
        <v>3000</v>
      </c>
      <c r="R58">
        <f>'Jan 2026'!I58</f>
        <v>0</v>
      </c>
      <c r="S58">
        <f>'FEB 2026'!I58</f>
        <v>0</v>
      </c>
      <c r="T58">
        <f>'MAR 2026'!I58</f>
        <v>8000</v>
      </c>
      <c r="U58">
        <f>'APR 2026'!I58</f>
        <v>0</v>
      </c>
      <c r="V58">
        <f>'MAY 2026'!I58</f>
        <v>0</v>
      </c>
      <c r="W58">
        <f>'June 2026'!I58</f>
        <v>0</v>
      </c>
      <c r="X58">
        <f>'Aug 2026 '!I58</f>
        <v>0</v>
      </c>
      <c r="Y58">
        <f>'Aug 2026 '!I58</f>
        <v>0</v>
      </c>
      <c r="Z58">
        <f>'Sept 2026'!I58</f>
        <v>0</v>
      </c>
      <c r="AA58">
        <f>'Oct 2026'!I58</f>
        <v>0</v>
      </c>
      <c r="AB58">
        <f>Y58+U58+T58+S58+O58+R58+Q58+P58+V58+W58+X58+Z58+AA58</f>
        <v>14000</v>
      </c>
      <c r="AC58">
        <f>N58</f>
        <v>35000</v>
      </c>
      <c r="AD58">
        <f>MAX(0,((N58/12)*DATEDIF(DATE(2025,11,1),TODAY(),"m"))-V58)</f>
        <v>17500</v>
      </c>
      <c r="AE58">
        <f>AC58-AB58</f>
        <v>21000</v>
      </c>
      <c r="AF58" t="str">
        <f>IF(AB58&gt;=AC58,"Clear","Pending")</f>
        <v>Pending</v>
      </c>
      <c r="AG58">
        <f>AB58/AC58</f>
        <v>0.4</v>
      </c>
      <c r="AH58" t="str">
        <f>IF(AB58&gt;=AC58,"Clear",IF(AI58&gt;=(0.5*AJ58),"On Track","Critical"))</f>
        <v>On Track</v>
      </c>
      <c r="AI58">
        <f>COUNTIF(O58:V58,"&gt;0")</f>
        <v>3</v>
      </c>
      <c r="AJ58">
        <f>DATEDIF(DATE(2025,11,1),TODAY(),"m")-COUNTIF(O58:V58,"&gt;0")</f>
        <v>3</v>
      </c>
      <c r="AK58">
        <f>(N58/12)*DATEDIF(DATE(2025,11,1),TODAY(),"m")</f>
        <v>17500</v>
      </c>
      <c r="AL58" t="str">
        <f>IF(AD58=0,"Regular",IF(AD58&lt;=(M58/12)*2,"Low Risk",IF(AD58&lt;=(M58/12)*4,"Medium Risk","High Risk")))</f>
        <v>High Risk</v>
      </c>
      <c r="AM58" t="str">
        <f>IF(AD58=0,"On Track",IF(AD58&lt;=(N58/12),"Watch List",IF(AD58&lt;=(N58/12)*3,"Defaulter",IF(AD58&lt;=(N58/12)*6,"Critical","Write-Off Risk"))))</f>
        <v>Critical</v>
      </c>
    </row>
    <row r="59">
      <c r="A59">
        <v>58</v>
      </c>
      <c r="B59" t="str">
        <v xml:space="preserve">Husna </v>
      </c>
      <c r="C59" t="str">
        <v>Muhmmad Qasim</v>
      </c>
      <c r="D59">
        <v>4410805757158</v>
      </c>
      <c r="E59" t="str">
        <v>Female</v>
      </c>
      <c r="F59" t="str">
        <v>Ghanwar Khan Pitafi</v>
      </c>
      <c r="G59" t="str">
        <v>Roshanabad</v>
      </c>
      <c r="H59" t="str">
        <v>Handi Craft: Hand embroidery</v>
      </c>
      <c r="I59" t="str">
        <v>Handicrafts</v>
      </c>
      <c r="J59" t="str">
        <v>Handicrafts</v>
      </c>
      <c r="K59" t="str">
        <v>Textile &amp; Handicrafts</v>
      </c>
      <c r="L59" t="str">
        <v>16th September 2025</v>
      </c>
      <c r="M59">
        <v>35000</v>
      </c>
      <c r="N59">
        <f>M59*1</f>
        <v>35000</v>
      </c>
      <c r="O59">
        <f>'October 2025'!I59</f>
        <v>0</v>
      </c>
      <c r="P59">
        <f>'November 2025'!I59</f>
        <v>0</v>
      </c>
      <c r="Q59">
        <f>'December 2025'!I59</f>
        <v>5840</v>
      </c>
      <c r="R59">
        <f>'Jan 2026'!I59</f>
        <v>0</v>
      </c>
      <c r="S59">
        <f>'FEB 2026'!I59</f>
        <v>4000</v>
      </c>
      <c r="T59">
        <f>'MAR 2026'!I59</f>
        <v>0</v>
      </c>
      <c r="U59">
        <f>'APR 2026'!I59</f>
        <v>3000</v>
      </c>
      <c r="V59">
        <f>'MAY 2026'!I59</f>
        <v>0</v>
      </c>
      <c r="W59">
        <f>'June 2026'!I59</f>
        <v>0</v>
      </c>
      <c r="X59">
        <f>'Aug 2026 '!I59</f>
        <v>0</v>
      </c>
      <c r="Y59">
        <f>'Aug 2026 '!I59</f>
        <v>0</v>
      </c>
      <c r="Z59">
        <f>'Sept 2026'!I59</f>
        <v>0</v>
      </c>
      <c r="AA59">
        <f>'Oct 2026'!I59</f>
        <v>0</v>
      </c>
      <c r="AB59">
        <f>Y59+U59+T59+S59+O59+R59+Q59+P59+V59+W59+X59+Z59+AA59</f>
        <v>12840</v>
      </c>
      <c r="AC59">
        <f>N59</f>
        <v>35000</v>
      </c>
      <c r="AD59">
        <f>MAX(0,((N59/12)*DATEDIF(DATE(2025,11,1),TODAY(),"m"))-V59)</f>
        <v>17500</v>
      </c>
      <c r="AE59">
        <f>AC59-AB59</f>
        <v>22160</v>
      </c>
      <c r="AF59" t="str">
        <f>IF(AB59&gt;=AC59,"Clear","Pending")</f>
        <v>Pending</v>
      </c>
      <c r="AG59">
        <f>AB59/AC59</f>
        <v>0.3668571428571429</v>
      </c>
      <c r="AH59" t="str">
        <f>IF(AB59&gt;=AC59,"Clear",IF(AI59&gt;=(0.5*AJ59),"On Track","Critical"))</f>
        <v>On Track</v>
      </c>
      <c r="AI59">
        <f>COUNTIF(O59:V59,"&gt;0")</f>
        <v>3</v>
      </c>
      <c r="AJ59">
        <f>DATEDIF(DATE(2025,11,1),TODAY(),"m")-COUNTIF(O59:V59,"&gt;0")</f>
        <v>3</v>
      </c>
      <c r="AK59">
        <f>(N59/12)*DATEDIF(DATE(2025,11,1),TODAY(),"m")</f>
        <v>17500</v>
      </c>
      <c r="AL59" t="str">
        <f>IF(AD59=0,"Regular",IF(AD59&lt;=(M59/12)*2,"Low Risk",IF(AD59&lt;=(M59/12)*4,"Medium Risk","High Risk")))</f>
        <v>High Risk</v>
      </c>
      <c r="AM59" t="str">
        <f>IF(AD59=0,"On Track",IF(AD59&lt;=(N59/12),"Watch List",IF(AD59&lt;=(N59/12)*3,"Defaulter",IF(AD59&lt;=(N59/12)*6,"Critical","Write-Off Risk"))))</f>
        <v>Critical</v>
      </c>
    </row>
    <row r="60">
      <c r="A60">
        <v>59</v>
      </c>
      <c r="B60" t="str">
        <v>Husna bano</v>
      </c>
      <c r="C60" t="str">
        <v>Ali Akber</v>
      </c>
      <c r="D60">
        <v>4410806342120</v>
      </c>
      <c r="E60" t="str">
        <v>Female</v>
      </c>
      <c r="F60" t="str">
        <v xml:space="preserve">Juman Kapri </v>
      </c>
      <c r="G60" t="str">
        <v>Khuda Bux2</v>
      </c>
      <c r="H60" t="str">
        <v>Garments Shop</v>
      </c>
      <c r="I60" t="str">
        <v>Garment Sales</v>
      </c>
      <c r="J60" t="str">
        <v>Retail</v>
      </c>
      <c r="K60" t="str">
        <v>Textile &amp; Garments</v>
      </c>
      <c r="L60" t="str">
        <v>16th September 2025</v>
      </c>
      <c r="M60">
        <v>35000</v>
      </c>
      <c r="N60">
        <f>M60*0.7</f>
        <v>24500</v>
      </c>
      <c r="O60">
        <f>'October 2025'!I60</f>
        <v>0</v>
      </c>
      <c r="P60">
        <f>'November 2025'!I60</f>
        <v>2050</v>
      </c>
      <c r="Q60">
        <f>'December 2025'!I60</f>
        <v>2100</v>
      </c>
      <c r="R60">
        <f>'Jan 2026'!I60</f>
        <v>0</v>
      </c>
      <c r="S60">
        <f>'FEB 2026'!I60</f>
        <v>0</v>
      </c>
      <c r="T60">
        <f>'MAR 2026'!I60</f>
        <v>0</v>
      </c>
      <c r="U60">
        <f>'APR 2026'!I60</f>
        <v>6000</v>
      </c>
      <c r="V60">
        <f>'MAY 2026'!I60</f>
        <v>3000</v>
      </c>
      <c r="W60">
        <f>'June 2026'!I60</f>
        <v>0</v>
      </c>
      <c r="X60">
        <f>'Aug 2026 '!I60</f>
        <v>0</v>
      </c>
      <c r="Y60">
        <f>'Aug 2026 '!I60</f>
        <v>0</v>
      </c>
      <c r="Z60">
        <f>'Sept 2026'!I60</f>
        <v>0</v>
      </c>
      <c r="AA60">
        <f>'Oct 2026'!I60</f>
        <v>0</v>
      </c>
      <c r="AB60">
        <f>Y60+U60+T60+S60+O60+R60+Q60+P60+V60+W60+X60+Z60+AA60</f>
        <v>13150</v>
      </c>
      <c r="AC60">
        <f>N60</f>
        <v>24500</v>
      </c>
      <c r="AD60">
        <f>MAX(0,((N60/12)*DATEDIF(DATE(2025,11,1),TODAY(),"m"))-V60)</f>
        <v>9250</v>
      </c>
      <c r="AE60">
        <f>AC60-AB60</f>
        <v>11350</v>
      </c>
      <c r="AF60" t="str">
        <f>IF(AB60&gt;=AC60,"Clear","Pending")</f>
        <v>Pending</v>
      </c>
      <c r="AG60">
        <f>AB60/AC60</f>
        <v>0.536734693877551</v>
      </c>
      <c r="AH60" t="str">
        <f>IF(AB60&gt;=AC60,"Clear",IF(AI60&gt;=(0.5*AJ60),"On Track","Critical"))</f>
        <v>On Track</v>
      </c>
      <c r="AI60">
        <f>COUNTIF(O60:V60,"&gt;0")</f>
        <v>4</v>
      </c>
      <c r="AJ60">
        <f>DATEDIF(DATE(2025,11,1),TODAY(),"m")-COUNTIF(O60:V60,"&gt;0")</f>
        <v>2</v>
      </c>
      <c r="AK60">
        <f>(N60/12)*DATEDIF(DATE(2025,11,1),TODAY(),"m")</f>
        <v>12250</v>
      </c>
      <c r="AL60" t="str">
        <f>IF(AD60=0,"Regular",IF(AD60&lt;=(M60/12)*2,"Low Risk",IF(AD60&lt;=(M60/12)*4,"Medium Risk","High Risk")))</f>
        <v>Medium Risk</v>
      </c>
      <c r="AM60" t="str">
        <f>IF(AD60=0,"On Track",IF(AD60&lt;=(N60/12),"Watch List",IF(AD60&lt;=(N60/12)*3,"Defaulter",IF(AD60&lt;=(N60/12)*6,"Critical","Write-Off Risk"))))</f>
        <v>Critical</v>
      </c>
    </row>
    <row r="61">
      <c r="A61">
        <v>60</v>
      </c>
      <c r="B61" t="str">
        <v xml:space="preserve">Imam Ali </v>
      </c>
      <c r="C61" t="str">
        <v>Umeed Ali</v>
      </c>
      <c r="D61">
        <v>4410199227155</v>
      </c>
      <c r="E61" t="str">
        <v>Male</v>
      </c>
      <c r="F61" t="str">
        <v>Ghanwar Khan Pitafi</v>
      </c>
      <c r="G61" t="str">
        <v>Roshanabad</v>
      </c>
      <c r="H61" t="str">
        <v>Plastic Grocery shop</v>
      </c>
      <c r="I61" t="str">
        <v>Grocery retail</v>
      </c>
      <c r="J61" t="str">
        <v>Retail</v>
      </c>
      <c r="K61" t="str">
        <v>FMCG</v>
      </c>
      <c r="L61" t="str">
        <v>16th September 2025</v>
      </c>
      <c r="M61">
        <v>35000</v>
      </c>
      <c r="N61">
        <f>M61*1</f>
        <v>35000</v>
      </c>
      <c r="O61">
        <f>'October 2025'!I61</f>
        <v>0</v>
      </c>
      <c r="P61">
        <f>'November 2025'!I61</f>
        <v>2920</v>
      </c>
      <c r="Q61">
        <f>'December 2025'!I61</f>
        <v>2920</v>
      </c>
      <c r="R61">
        <f>'Jan 2026'!I61</f>
        <v>0</v>
      </c>
      <c r="S61">
        <f>'FEB 2026'!I61</f>
        <v>0</v>
      </c>
      <c r="T61">
        <f>'MAR 2026'!I61</f>
        <v>0</v>
      </c>
      <c r="U61">
        <f>'APR 2026'!I61</f>
        <v>0</v>
      </c>
      <c r="V61">
        <f>'MAY 2026'!I61</f>
        <v>0</v>
      </c>
      <c r="W61">
        <f>'June 2026'!I61</f>
        <v>0</v>
      </c>
      <c r="X61">
        <f>'Aug 2026 '!I61</f>
        <v>0</v>
      </c>
      <c r="Y61">
        <f>'Aug 2026 '!I61</f>
        <v>0</v>
      </c>
      <c r="Z61">
        <f>'Sept 2026'!I61</f>
        <v>0</v>
      </c>
      <c r="AA61">
        <f>'Oct 2026'!I61</f>
        <v>0</v>
      </c>
      <c r="AB61">
        <f>Y61+U61+T61+S61+O61+R61+Q61+P61+V61+W61+X61+Z61+AA61</f>
        <v>5840</v>
      </c>
      <c r="AC61">
        <f>N61</f>
        <v>35000</v>
      </c>
      <c r="AD61">
        <f>MAX(0,((N61/12)*DATEDIF(DATE(2025,11,1),TODAY(),"m"))-V61)</f>
        <v>17500</v>
      </c>
      <c r="AE61">
        <f>AC61-AB61</f>
        <v>29160</v>
      </c>
      <c r="AF61" t="str">
        <f>IF(AB61&gt;=AC61,"Clear","Pending")</f>
        <v>Pending</v>
      </c>
      <c r="AG61">
        <f>AB61/AC61</f>
        <v>0.16685714285714287</v>
      </c>
      <c r="AH61" t="str">
        <f>IF(AB61&gt;=AC61,"Clear",IF(AI61&gt;=(0.5*AJ61),"On Track","Critical"))</f>
        <v>On Track</v>
      </c>
      <c r="AI61">
        <f>COUNTIF(O61:V61,"&gt;0")</f>
        <v>2</v>
      </c>
      <c r="AJ61">
        <f>DATEDIF(DATE(2025,11,1),TODAY(),"m")-COUNTIF(O61:V61,"&gt;0")</f>
        <v>4</v>
      </c>
      <c r="AK61">
        <f>(N61/12)*DATEDIF(DATE(2025,11,1),TODAY(),"m")</f>
        <v>17500</v>
      </c>
      <c r="AL61" t="str">
        <f>IF(AD61=0,"Regular",IF(AD61&lt;=(M61/12)*2,"Low Risk",IF(AD61&lt;=(M61/12)*4,"Medium Risk","High Risk")))</f>
        <v>High Risk</v>
      </c>
      <c r="AM61" t="str">
        <f>IF(AD61=0,"On Track",IF(AD61&lt;=(N61/12),"Watch List",IF(AD61&lt;=(N61/12)*3,"Defaulter",IF(AD61&lt;=(N61/12)*6,"Critical","Write-Off Risk"))))</f>
        <v>Critical</v>
      </c>
    </row>
    <row r="62">
      <c r="A62">
        <v>61</v>
      </c>
      <c r="B62" t="str">
        <v>Irfan Ali</v>
      </c>
      <c r="C62" t="str">
        <v>Muhmmad Akram</v>
      </c>
      <c r="D62">
        <v>4410134141777</v>
      </c>
      <c r="E62" t="str">
        <v>Male</v>
      </c>
      <c r="F62" t="str">
        <v>Qaimkhani Paro</v>
      </c>
      <c r="G62" t="str">
        <v>Jhuddo</v>
      </c>
      <c r="H62" t="str">
        <v>Electronic Repair And maintenance shop</v>
      </c>
      <c r="I62" t="str">
        <v>Appliance repair</v>
      </c>
      <c r="J62" t="str">
        <v>Service</v>
      </c>
      <c r="K62" t="str">
        <v>Electronics</v>
      </c>
      <c r="L62" t="str">
        <v>16th September 2025</v>
      </c>
      <c r="M62">
        <v>35000</v>
      </c>
      <c r="N62">
        <f>M62*1</f>
        <v>35000</v>
      </c>
      <c r="O62">
        <f>'October 2025'!I62</f>
        <v>0</v>
      </c>
      <c r="P62">
        <f>'November 2025'!I62</f>
        <v>0</v>
      </c>
      <c r="Q62">
        <f>'December 2025'!I62</f>
        <v>0</v>
      </c>
      <c r="R62">
        <f>'Jan 2026'!I62</f>
        <v>0</v>
      </c>
      <c r="S62">
        <f>'FEB 2026'!I62</f>
        <v>0</v>
      </c>
      <c r="T62">
        <f>'MAR 2026'!I62</f>
        <v>0</v>
      </c>
      <c r="U62">
        <f>'APR 2026'!I62</f>
        <v>11000</v>
      </c>
      <c r="V62">
        <f>'MAY 2026'!I62</f>
        <v>0</v>
      </c>
      <c r="W62">
        <f>'June 2026'!I62</f>
        <v>0</v>
      </c>
      <c r="X62">
        <f>'Aug 2026 '!I62</f>
        <v>0</v>
      </c>
      <c r="Y62">
        <f>'Aug 2026 '!I62</f>
        <v>0</v>
      </c>
      <c r="Z62">
        <f>'Sept 2026'!I62</f>
        <v>0</v>
      </c>
      <c r="AA62">
        <f>'Oct 2026'!I62</f>
        <v>0</v>
      </c>
      <c r="AB62">
        <f>Y62+U62+T62+S62+O62+R62+Q62+P62+V62+W62+X62+Z62+AA62</f>
        <v>11000</v>
      </c>
      <c r="AC62">
        <f>N62</f>
        <v>35000</v>
      </c>
      <c r="AD62">
        <f>MAX(0,((N62/12)*DATEDIF(DATE(2025,11,1),TODAY(),"m"))-V62)</f>
        <v>17500</v>
      </c>
      <c r="AE62">
        <f>AC62-AB62</f>
        <v>24000</v>
      </c>
      <c r="AF62" t="str">
        <f>IF(AB62&gt;=AC62,"Clear","Pending")</f>
        <v>Pending</v>
      </c>
      <c r="AG62">
        <f>AB62/AC62</f>
        <v>0.3142857142857143</v>
      </c>
      <c r="AH62" t="str">
        <f>IF(AB62&gt;=AC62,"Clear",IF(AI62&gt;=(0.5*AJ62),"On Track","Critical"))</f>
        <v>Critical</v>
      </c>
      <c r="AI62">
        <f>COUNTIF(O62:V62,"&gt;0")</f>
        <v>1</v>
      </c>
      <c r="AJ62">
        <f>DATEDIF(DATE(2025,11,1),TODAY(),"m")-COUNTIF(O62:V62,"&gt;0")</f>
        <v>5</v>
      </c>
      <c r="AK62">
        <f>(N62/12)*DATEDIF(DATE(2025,11,1),TODAY(),"m")</f>
        <v>17500</v>
      </c>
      <c r="AL62" t="str">
        <f>IF(AD62=0,"Regular",IF(AD62&lt;=(M62/12)*2,"Low Risk",IF(AD62&lt;=(M62/12)*4,"Medium Risk","High Risk")))</f>
        <v>High Risk</v>
      </c>
      <c r="AM62" t="str">
        <f>IF(AD62=0,"On Track",IF(AD62&lt;=(N62/12),"Watch List",IF(AD62&lt;=(N62/12)*3,"Defaulter",IF(AD62&lt;=(N62/12)*6,"Critical","Write-Off Risk"))))</f>
        <v>Critical</v>
      </c>
    </row>
    <row r="63">
      <c r="A63">
        <v>62</v>
      </c>
      <c r="B63" t="str">
        <v>Jahan Ara</v>
      </c>
      <c r="C63" t="str">
        <v>JalalnUl Din</v>
      </c>
      <c r="D63">
        <v>4410183696036</v>
      </c>
      <c r="E63" t="str">
        <v>Female</v>
      </c>
      <c r="F63" t="str">
        <v>Jalal Ul Din Jarwar</v>
      </c>
      <c r="G63" t="str">
        <v>Mir Allah Bachayo</v>
      </c>
      <c r="H63" t="str">
        <v>Purchase Garments and stitching material and sale readymade suits</v>
      </c>
      <c r="I63" t="str">
        <v>Tailoring + selling</v>
      </c>
      <c r="J63" t="str">
        <v>Manufacturing</v>
      </c>
      <c r="K63" t="str">
        <v>Textile</v>
      </c>
      <c r="L63" t="str">
        <v>16th September 2025</v>
      </c>
      <c r="M63">
        <v>35000</v>
      </c>
      <c r="N63">
        <f>M63*0.7</f>
        <v>24500</v>
      </c>
      <c r="O63">
        <f>'October 2025'!I63</f>
        <v>0</v>
      </c>
      <c r="P63">
        <f>'November 2025'!I63</f>
        <v>2050</v>
      </c>
      <c r="Q63">
        <f>'December 2025'!I63</f>
        <v>2050</v>
      </c>
      <c r="R63">
        <f>'Jan 2026'!I63</f>
        <v>2050</v>
      </c>
      <c r="S63">
        <f>'FEB 2026'!I63</f>
        <v>0</v>
      </c>
      <c r="T63">
        <f>'MAR 2026'!I63</f>
        <v>4100</v>
      </c>
      <c r="U63">
        <f>'APR 2026'!I63</f>
        <v>2050</v>
      </c>
      <c r="V63">
        <f>'MAY 2026'!I63</f>
        <v>2050</v>
      </c>
      <c r="W63">
        <f>'June 2026'!I63</f>
        <v>0</v>
      </c>
      <c r="X63">
        <f>'Aug 2026 '!I63</f>
        <v>0</v>
      </c>
      <c r="Y63">
        <f>'Aug 2026 '!I63</f>
        <v>0</v>
      </c>
      <c r="Z63">
        <f>'Sept 2026'!I63</f>
        <v>0</v>
      </c>
      <c r="AA63">
        <f>'Oct 2026'!I63</f>
        <v>0</v>
      </c>
      <c r="AB63">
        <f>Y63+U63+T63+S63+O63+R63+Q63+P63+V63+W63+X63+Z63+AA63</f>
        <v>14350</v>
      </c>
      <c r="AC63">
        <f>N63</f>
        <v>24500</v>
      </c>
      <c r="AD63">
        <f>MAX(0,((N63/12)*DATEDIF(DATE(2025,11,1),TODAY(),"m"))-V63)</f>
        <v>10200</v>
      </c>
      <c r="AE63">
        <f>AC63-AB63</f>
        <v>10150</v>
      </c>
      <c r="AF63" t="str">
        <f>IF(AB63&gt;=AC63,"Clear","Pending")</f>
        <v>Pending</v>
      </c>
      <c r="AG63">
        <f>AB63/AC63</f>
        <v>0.5857142857142857</v>
      </c>
      <c r="AH63" t="str">
        <f>IF(AB63&gt;=AC63,"Clear",IF(AI63&gt;=(0.5*AJ63),"On Track","Critical"))</f>
        <v>On Track</v>
      </c>
      <c r="AI63">
        <f>COUNTIF(O63:V63,"&gt;0")</f>
        <v>6</v>
      </c>
      <c r="AJ63">
        <f>DATEDIF(DATE(2025,11,1),TODAY(),"m")-COUNTIF(O63:V63,"&gt;0")</f>
        <v>0</v>
      </c>
      <c r="AK63">
        <f>(N63/12)*DATEDIF(DATE(2025,11,1),TODAY(),"m")</f>
        <v>12250</v>
      </c>
      <c r="AL63" t="str">
        <f>IF(AD63=0,"Regular",IF(AD63&lt;=(M63/12)*2,"Low Risk",IF(AD63&lt;=(M63/12)*4,"Medium Risk","High Risk")))</f>
        <v>Medium Risk</v>
      </c>
      <c r="AM63" t="str">
        <f>IF(AD63=0,"On Track",IF(AD63&lt;=(N63/12),"Watch List",IF(AD63&lt;=(N63/12)*3,"Defaulter",IF(AD63&lt;=(N63/12)*6,"Critical","Write-Off Risk"))))</f>
        <v>Critical</v>
      </c>
    </row>
    <row r="64">
      <c r="A64">
        <v>63</v>
      </c>
      <c r="B64" t="str">
        <v>Jamna</v>
      </c>
      <c r="C64" t="str">
        <v>Lakho</v>
      </c>
      <c r="D64">
        <v>4410181781290</v>
      </c>
      <c r="E64" t="str">
        <v>Female</v>
      </c>
      <c r="F64" t="str">
        <v>Shahjan Shah</v>
      </c>
      <c r="G64" t="str">
        <v>Roshanabad</v>
      </c>
      <c r="H64" t="str">
        <v>Crokery and Lady garments sale</v>
      </c>
      <c r="I64" t="str">
        <v>Household + clothes</v>
      </c>
      <c r="J64" t="str">
        <v>Retail</v>
      </c>
      <c r="K64" t="str">
        <v>Mixed Retail</v>
      </c>
      <c r="L64" t="str">
        <v>16th September 2025</v>
      </c>
      <c r="M64">
        <v>35000</v>
      </c>
      <c r="N64">
        <f>M64*0.7</f>
        <v>24500</v>
      </c>
      <c r="O64">
        <f>'October 2025'!I64</f>
        <v>0</v>
      </c>
      <c r="P64">
        <f>'November 2025'!I64</f>
        <v>2040</v>
      </c>
      <c r="Q64">
        <f>'December 2025'!I64</f>
        <v>2040</v>
      </c>
      <c r="R64">
        <f>'Jan 2026'!I64</f>
        <v>2200</v>
      </c>
      <c r="S64">
        <f>'FEB 2026'!I64</f>
        <v>2200</v>
      </c>
      <c r="T64">
        <f>'MAR 2026'!I64</f>
        <v>2200</v>
      </c>
      <c r="U64">
        <f>'APR 2026'!I64</f>
        <v>2200</v>
      </c>
      <c r="V64">
        <f>'MAY 2026'!I64</f>
        <v>2200</v>
      </c>
      <c r="W64">
        <f>'June 2026'!I64</f>
        <v>0</v>
      </c>
      <c r="X64">
        <f>'Aug 2026 '!I64</f>
        <v>0</v>
      </c>
      <c r="Y64">
        <f>'Aug 2026 '!I64</f>
        <v>0</v>
      </c>
      <c r="Z64">
        <f>'Sept 2026'!I64</f>
        <v>0</v>
      </c>
      <c r="AA64">
        <f>'Oct 2026'!I64</f>
        <v>0</v>
      </c>
      <c r="AB64">
        <f>Y64+U64+T64+S64+O64+R64+Q64+P64+V64+W64+X64+Z64+AA64</f>
        <v>15080</v>
      </c>
      <c r="AC64">
        <f>N64</f>
        <v>24500</v>
      </c>
      <c r="AD64">
        <f>MAX(0,((N64/12)*DATEDIF(DATE(2025,11,1),TODAY(),"m"))-V64)</f>
        <v>10050</v>
      </c>
      <c r="AE64">
        <f>AC64-AB64</f>
        <v>9420</v>
      </c>
      <c r="AF64" t="str">
        <f>IF(AB64&gt;=AC64,"Clear","Pending")</f>
        <v>Pending</v>
      </c>
      <c r="AG64">
        <f>AB64/AC64</f>
        <v>0.6155102040816327</v>
      </c>
      <c r="AH64" t="str">
        <f>IF(AB64&gt;=AC64,"Clear",IF(AI64&gt;=(0.5*AJ64),"On Track","Critical"))</f>
        <v>On Track</v>
      </c>
      <c r="AI64">
        <f>COUNTIF(O64:V64,"&gt;0")</f>
        <v>7</v>
      </c>
      <c r="AJ64">
        <f>DATEDIF(DATE(2025,11,1),TODAY(),"m")-COUNTIF(O64:V64,"&gt;0")</f>
        <v>-1</v>
      </c>
      <c r="AK64">
        <f>(N64/12)*DATEDIF(DATE(2025,11,1),TODAY(),"m")</f>
        <v>12250</v>
      </c>
      <c r="AL64" t="str">
        <f>IF(AD64=0,"Regular",IF(AD64&lt;=(M64/12)*2,"Low Risk",IF(AD64&lt;=(M64/12)*4,"Medium Risk","High Risk")))</f>
        <v>Medium Risk</v>
      </c>
      <c r="AM64" t="str">
        <f>IF(AD64=0,"On Track",IF(AD64&lt;=(N64/12),"Watch List",IF(AD64&lt;=(N64/12)*3,"Defaulter",IF(AD64&lt;=(N64/12)*6,"Critical","Write-Off Risk"))))</f>
        <v>Critical</v>
      </c>
    </row>
    <row r="65">
      <c r="A65">
        <v>64</v>
      </c>
      <c r="B65" t="str">
        <v>Jeewant Kumar</v>
      </c>
      <c r="C65" t="str">
        <v>Chana Ram</v>
      </c>
      <c r="D65">
        <v>4410141060033</v>
      </c>
      <c r="E65" t="str">
        <v>Male</v>
      </c>
      <c r="F65" t="str">
        <v>Kheeraj Kolhi</v>
      </c>
      <c r="G65" t="str">
        <v>Khuda Bux2</v>
      </c>
      <c r="H65" t="str">
        <v>Fruit cart</v>
      </c>
      <c r="I65" t="str">
        <v>Fruit selling</v>
      </c>
      <c r="J65" t="str">
        <v>Retail</v>
      </c>
      <c r="K65" t="str">
        <v>Food Retail</v>
      </c>
      <c r="L65" t="str">
        <v>16th September 2025</v>
      </c>
      <c r="M65">
        <v>35000</v>
      </c>
      <c r="N65">
        <f>M65*1</f>
        <v>35000</v>
      </c>
      <c r="O65">
        <f>'October 2025'!I65</f>
        <v>0</v>
      </c>
      <c r="P65">
        <f>'November 2025'!I65</f>
        <v>0</v>
      </c>
      <c r="Q65">
        <f>'December 2025'!I65</f>
        <v>6000</v>
      </c>
      <c r="R65">
        <f>'Jan 2026'!I65</f>
        <v>0</v>
      </c>
      <c r="S65">
        <f>'FEB 2026'!I65</f>
        <v>0</v>
      </c>
      <c r="T65">
        <f>'MAR 2026'!I65</f>
        <v>6000</v>
      </c>
      <c r="U65">
        <f>'APR 2026'!I65</f>
        <v>0</v>
      </c>
      <c r="V65">
        <f>'MAY 2026'!I65</f>
        <v>0</v>
      </c>
      <c r="W65">
        <f>'June 2026'!I65</f>
        <v>0</v>
      </c>
      <c r="X65">
        <f>'Aug 2026 '!I65</f>
        <v>0</v>
      </c>
      <c r="Y65">
        <f>'Aug 2026 '!I65</f>
        <v>0</v>
      </c>
      <c r="Z65">
        <f>'Sept 2026'!I65</f>
        <v>0</v>
      </c>
      <c r="AA65">
        <f>'Oct 2026'!I65</f>
        <v>0</v>
      </c>
      <c r="AB65">
        <f>Y65+U65+T65+S65+O65+R65+Q65+P65+V65+W65+X65+Z65+AA65</f>
        <v>12000</v>
      </c>
      <c r="AC65">
        <f>N65</f>
        <v>35000</v>
      </c>
      <c r="AD65">
        <f>MAX(0,((N65/12)*DATEDIF(DATE(2025,11,1),TODAY(),"m"))-V65)</f>
        <v>17500</v>
      </c>
      <c r="AE65">
        <f>AC65-AB65</f>
        <v>23000</v>
      </c>
      <c r="AF65" t="str">
        <f>IF(AB65&gt;=AC65,"Clear","Pending")</f>
        <v>Pending</v>
      </c>
      <c r="AG65">
        <f>AB65/AC65</f>
        <v>0.34285714285714286</v>
      </c>
      <c r="AH65" t="str">
        <f>IF(AB65&gt;=AC65,"Clear",IF(AI65&gt;=(0.5*AJ65),"On Track","Critical"))</f>
        <v>On Track</v>
      </c>
      <c r="AI65">
        <f>COUNTIF(O65:V65,"&gt;0")</f>
        <v>2</v>
      </c>
      <c r="AJ65">
        <f>DATEDIF(DATE(2025,11,1),TODAY(),"m")-COUNTIF(O65:V65,"&gt;0")</f>
        <v>4</v>
      </c>
      <c r="AK65">
        <f>(N65/12)*DATEDIF(DATE(2025,11,1),TODAY(),"m")</f>
        <v>17500</v>
      </c>
      <c r="AL65" t="str">
        <f>IF(AD65=0,"Regular",IF(AD65&lt;=(M65/12)*2,"Low Risk",IF(AD65&lt;=(M65/12)*4,"Medium Risk","High Risk")))</f>
        <v>High Risk</v>
      </c>
      <c r="AM65" t="str">
        <f>IF(AD65=0,"On Track",IF(AD65&lt;=(N65/12),"Watch List",IF(AD65&lt;=(N65/12)*3,"Defaulter",IF(AD65&lt;=(N65/12)*6,"Critical","Write-Off Risk"))))</f>
        <v>Critical</v>
      </c>
    </row>
    <row r="66">
      <c r="A66">
        <v>66</v>
      </c>
      <c r="B66" t="str">
        <v>Kainat</v>
      </c>
      <c r="C66" t="str">
        <v>Zahid Ali</v>
      </c>
      <c r="D66">
        <v>4410805794444</v>
      </c>
      <c r="E66" t="str">
        <v>Female</v>
      </c>
      <c r="F66" t="str">
        <v>Village: Niaz Kapri</v>
      </c>
      <c r="G66" t="str">
        <v>Mir Allah Bachayo</v>
      </c>
      <c r="H66" t="str">
        <v>Garments Shop (Ladies)</v>
      </c>
      <c r="I66" t="str">
        <v>Women clothing retail</v>
      </c>
      <c r="J66" t="str">
        <v>Retail</v>
      </c>
      <c r="K66" t="str">
        <v>Fashion</v>
      </c>
      <c r="L66" t="str">
        <v>16th September 2025</v>
      </c>
      <c r="M66">
        <v>35000</v>
      </c>
      <c r="N66">
        <f>M66*1</f>
        <v>35000</v>
      </c>
      <c r="O66">
        <f>'October 2025'!I67</f>
        <v>0</v>
      </c>
      <c r="P66">
        <f>'November 2025'!I67</f>
        <v>0</v>
      </c>
      <c r="Q66">
        <f>'December 2025'!I67</f>
        <v>0</v>
      </c>
      <c r="R66">
        <f>'Jan 2026'!I67</f>
        <v>0</v>
      </c>
      <c r="S66">
        <f>'FEB 2026'!I67</f>
        <v>6000</v>
      </c>
      <c r="T66">
        <f>'MAR 2026'!I67</f>
        <v>0</v>
      </c>
      <c r="U66">
        <f>'APR 2026'!I67</f>
        <v>0</v>
      </c>
      <c r="V66">
        <f>'MAY 2026'!I67</f>
        <v>9000</v>
      </c>
      <c r="W66">
        <f>'June 2026'!I67</f>
        <v>0</v>
      </c>
      <c r="X66">
        <f>'Aug 2026 '!I67</f>
        <v>0</v>
      </c>
      <c r="Y66">
        <f>'Aug 2026 '!I67</f>
        <v>0</v>
      </c>
      <c r="Z66">
        <f>'Sept 2026'!I67</f>
        <v>0</v>
      </c>
      <c r="AA66">
        <f>'Oct 2026'!I67</f>
        <v>0</v>
      </c>
      <c r="AB66">
        <f>Y66+U66+T66+S66+O66+R66+Q66+P66+V66+W66+X66+Z66+AA66</f>
        <v>15000</v>
      </c>
      <c r="AC66">
        <f>N66</f>
        <v>35000</v>
      </c>
      <c r="AD66">
        <f>MAX(0,((N66/12)*DATEDIF(DATE(2025,11,1),TODAY(),"m"))-V66)</f>
        <v>8500</v>
      </c>
      <c r="AE66">
        <f>AC66-AB66</f>
        <v>20000</v>
      </c>
      <c r="AF66" t="str">
        <f>IF(AB66&gt;=AC66,"Clear","Pending")</f>
        <v>Pending</v>
      </c>
      <c r="AG66">
        <f>AB66/AC66</f>
        <v>0.42857142857142855</v>
      </c>
      <c r="AH66" t="str">
        <f>IF(AB66&gt;=AC66,"Clear",IF(AI66&gt;=(0.5*AJ66),"On Track","Critical"))</f>
        <v>On Track</v>
      </c>
      <c r="AI66">
        <f>COUNTIF(O66:V66,"&gt;0")</f>
        <v>2</v>
      </c>
      <c r="AJ66">
        <f>DATEDIF(DATE(2025,11,1),TODAY(),"m")-COUNTIF(O66:V66,"&gt;0")</f>
        <v>4</v>
      </c>
      <c r="AK66">
        <f>(N66/12)*DATEDIF(DATE(2025,11,1),TODAY(),"m")</f>
        <v>17500</v>
      </c>
      <c r="AL66" t="str">
        <f>IF(AD66=0,"Regular",IF(AD66&lt;=(M66/12)*2,"Low Risk",IF(AD66&lt;=(M66/12)*4,"Medium Risk","High Risk")))</f>
        <v>Medium Risk</v>
      </c>
      <c r="AM66" t="str">
        <f>IF(AD66=0,"On Track",IF(AD66&lt;=(N66/12),"Watch List",IF(AD66&lt;=(N66/12)*3,"Defaulter",IF(AD66&lt;=(N66/12)*6,"Critical","Write-Off Risk"))))</f>
        <v>Defaulter</v>
      </c>
    </row>
    <row r="67">
      <c r="A67">
        <v>65</v>
      </c>
      <c r="B67" t="str">
        <v>Kainat</v>
      </c>
      <c r="C67" t="str">
        <v>Zahid Ali</v>
      </c>
      <c r="D67">
        <v>4410805948442</v>
      </c>
      <c r="E67" t="str">
        <v>Female</v>
      </c>
      <c r="F67" t="str">
        <v>jan M khoso</v>
      </c>
      <c r="G67" t="str">
        <v>Roshanabad</v>
      </c>
      <c r="H67" t="str">
        <v>Tailoring machine and material</v>
      </c>
      <c r="I67" t="str">
        <v>Sewing/repair work</v>
      </c>
      <c r="J67" t="str">
        <v>Manufacturing</v>
      </c>
      <c r="K67" t="str">
        <v>Textile</v>
      </c>
      <c r="L67" t="str">
        <v>16th September 2025</v>
      </c>
      <c r="M67">
        <v>35000</v>
      </c>
      <c r="N67">
        <f>M67*0.7</f>
        <v>24500</v>
      </c>
      <c r="O67">
        <f>'October 2025'!I66</f>
        <v>0</v>
      </c>
      <c r="P67">
        <f>'November 2025'!I66</f>
        <v>0</v>
      </c>
      <c r="Q67">
        <f>'December 2025'!I66</f>
        <v>4080</v>
      </c>
      <c r="R67">
        <f>'Jan 2026'!I66</f>
        <v>6000</v>
      </c>
      <c r="S67">
        <f>'FEB 2026'!I66</f>
        <v>0</v>
      </c>
      <c r="T67">
        <f>'MAR 2026'!I66</f>
        <v>0</v>
      </c>
      <c r="U67">
        <f>'APR 2026'!I66</f>
        <v>0</v>
      </c>
      <c r="V67">
        <f>'MAY 2026'!I66</f>
        <v>4080</v>
      </c>
      <c r="W67">
        <f>'June 2026'!I66</f>
        <v>0</v>
      </c>
      <c r="X67">
        <f>'Aug 2026 '!I66</f>
        <v>0</v>
      </c>
      <c r="Y67">
        <f>'Aug 2026 '!I66</f>
        <v>0</v>
      </c>
      <c r="Z67">
        <f>'Sept 2026'!I66</f>
        <v>0</v>
      </c>
      <c r="AA67">
        <f>'Oct 2026'!I66</f>
        <v>0</v>
      </c>
      <c r="AB67">
        <f>Y67+U67+T67+S67+O67+R67+Q67+P67+V67+W67+X67+Z67+AA67</f>
        <v>14160</v>
      </c>
      <c r="AC67">
        <f>N67</f>
        <v>24500</v>
      </c>
      <c r="AD67">
        <f>MAX(0,((N67/12)*DATEDIF(DATE(2025,11,1),TODAY(),"m"))-V67)</f>
        <v>8170</v>
      </c>
      <c r="AE67">
        <f>AC67-AB67</f>
        <v>10340</v>
      </c>
      <c r="AF67" t="str">
        <f>IF(AB67&gt;=AC67,"Clear","Pending")</f>
        <v>Pending</v>
      </c>
      <c r="AG67">
        <f>AB67/AC67</f>
        <v>0.5779591836734694</v>
      </c>
      <c r="AH67" t="str">
        <f>IF(AB67&gt;=AC67,"Clear",IF(AI67&gt;=(0.5*AJ67),"On Track","Critical"))</f>
        <v>On Track</v>
      </c>
      <c r="AI67">
        <f>COUNTIF(O67:V67,"&gt;0")</f>
        <v>3</v>
      </c>
      <c r="AJ67">
        <f>DATEDIF(DATE(2025,11,1),TODAY(),"m")-COUNTIF(O67:V67,"&gt;0")</f>
        <v>3</v>
      </c>
      <c r="AK67">
        <f>(N67/12)*DATEDIF(DATE(2025,11,1),TODAY(),"m")</f>
        <v>12250</v>
      </c>
      <c r="AL67" t="str">
        <f>IF(AD67=0,"Regular",IF(AD67&lt;=(M67/12)*2,"Low Risk",IF(AD67&lt;=(M67/12)*4,"Medium Risk","High Risk")))</f>
        <v>Medium Risk</v>
      </c>
      <c r="AM67" t="str">
        <f>IF(AD67=0,"On Track",IF(AD67&lt;=(N67/12),"Watch List",IF(AD67&lt;=(N67/12)*3,"Defaulter",IF(AD67&lt;=(N67/12)*6,"Critical","Write-Off Risk"))))</f>
        <v>Critical</v>
      </c>
    </row>
    <row r="68">
      <c r="A68">
        <v>67</v>
      </c>
      <c r="B68" t="str">
        <v xml:space="preserve">Kamla </v>
      </c>
      <c r="C68" t="str">
        <v>Pirbho</v>
      </c>
      <c r="D68">
        <v>4410805669166</v>
      </c>
      <c r="E68" t="str">
        <v>Female</v>
      </c>
      <c r="F68" t="str">
        <v>Shahjan Shah</v>
      </c>
      <c r="G68" t="str">
        <v>Roshanabad</v>
      </c>
      <c r="H68" t="str">
        <v>Crokery and Lady garments sale</v>
      </c>
      <c r="I68" t="str">
        <v>Household + clothes</v>
      </c>
      <c r="J68" t="str">
        <v>Retail</v>
      </c>
      <c r="K68" t="str">
        <v>Mixed Retail</v>
      </c>
      <c r="L68" t="str">
        <v>16th September 2025</v>
      </c>
      <c r="M68">
        <v>35000</v>
      </c>
      <c r="N68">
        <f>M68*0.7</f>
        <v>24500</v>
      </c>
      <c r="O68">
        <f>'October 2025'!I68</f>
        <v>0</v>
      </c>
      <c r="P68">
        <f>'November 2025'!I68</f>
        <v>2040</v>
      </c>
      <c r="Q68">
        <f>'December 2025'!I68</f>
        <v>2040</v>
      </c>
      <c r="R68">
        <f>'Jan 2026'!I68</f>
        <v>2200</v>
      </c>
      <c r="S68">
        <f>'FEB 2026'!I68</f>
        <v>2200</v>
      </c>
      <c r="T68">
        <f>'MAR 2026'!I68</f>
        <v>2200</v>
      </c>
      <c r="U68">
        <f>'APR 2026'!I68</f>
        <v>2200</v>
      </c>
      <c r="V68">
        <f>'MAY 2026'!I68</f>
        <v>2200</v>
      </c>
      <c r="W68">
        <f>'June 2026'!I68</f>
        <v>0</v>
      </c>
      <c r="X68">
        <f>'Aug 2026 '!I68</f>
        <v>0</v>
      </c>
      <c r="Y68">
        <f>'Aug 2026 '!I68</f>
        <v>0</v>
      </c>
      <c r="Z68">
        <f>'Sept 2026'!I68</f>
        <v>0</v>
      </c>
      <c r="AA68">
        <f>'Oct 2026'!I68</f>
        <v>0</v>
      </c>
      <c r="AB68">
        <f>Y68+U68+T68+S68+O68+R68+Q68+P68+V68+W68+X68+Z68+AA68</f>
        <v>15080</v>
      </c>
      <c r="AC68">
        <f>N68</f>
        <v>24500</v>
      </c>
      <c r="AD68">
        <f>MAX(0,((N68/12)*DATEDIF(DATE(2025,11,1),TODAY(),"m"))-V68)</f>
        <v>10050</v>
      </c>
      <c r="AE68">
        <f>AC68-AB68</f>
        <v>9420</v>
      </c>
      <c r="AF68" t="str">
        <f>IF(AB68&gt;=AC68,"Clear","Pending")</f>
        <v>Pending</v>
      </c>
      <c r="AG68">
        <f>AB68/AC68</f>
        <v>0.6155102040816327</v>
      </c>
      <c r="AH68" t="str">
        <f>IF(AB68&gt;=AC68,"Clear",IF(AI68&gt;=(0.5*AJ68),"On Track","Critical"))</f>
        <v>On Track</v>
      </c>
      <c r="AI68">
        <f>COUNTIF(O68:V68,"&gt;0")</f>
        <v>7</v>
      </c>
      <c r="AJ68">
        <f>DATEDIF(DATE(2025,11,1),TODAY(),"m")-COUNTIF(O68:V68,"&gt;0")</f>
        <v>-1</v>
      </c>
      <c r="AK68">
        <f>(N68/12)*DATEDIF(DATE(2025,11,1),TODAY(),"m")</f>
        <v>12250</v>
      </c>
      <c r="AL68" t="str">
        <f>IF(AD68=0,"Regular",IF(AD68&lt;=(M68/12)*2,"Low Risk",IF(AD68&lt;=(M68/12)*4,"Medium Risk","High Risk")))</f>
        <v>Medium Risk</v>
      </c>
      <c r="AM68" t="str">
        <f>IF(AD68=0,"On Track",IF(AD68&lt;=(N68/12),"Watch List",IF(AD68&lt;=(N68/12)*3,"Defaulter",IF(AD68&lt;=(N68/12)*6,"Critical","Write-Off Risk"))))</f>
        <v>Critical</v>
      </c>
    </row>
    <row r="69">
      <c r="A69">
        <v>68</v>
      </c>
      <c r="B69" t="str">
        <v xml:space="preserve">Kanji </v>
      </c>
      <c r="C69" t="str">
        <v>Ponio</v>
      </c>
      <c r="D69">
        <v>4410803500517</v>
      </c>
      <c r="E69" t="str">
        <v>Male</v>
      </c>
      <c r="F69" t="str">
        <v>Kheeraj Kolhi</v>
      </c>
      <c r="G69" t="str">
        <v>Khuda Bux2</v>
      </c>
      <c r="H69" t="str">
        <v xml:space="preserve">Orchard on Rent </v>
      </c>
      <c r="I69" t="str">
        <v>Fruit farming lease</v>
      </c>
      <c r="J69" t="str">
        <v>Agriculture</v>
      </c>
      <c r="K69" t="str">
        <v>Horticulture</v>
      </c>
      <c r="L69" t="str">
        <v>16th September 2025</v>
      </c>
      <c r="M69">
        <v>35000</v>
      </c>
      <c r="N69">
        <f>M69*1</f>
        <v>35000</v>
      </c>
      <c r="O69">
        <f>'October 2025'!I69</f>
        <v>0</v>
      </c>
      <c r="P69">
        <f>'November 2025'!I69</f>
        <v>0</v>
      </c>
      <c r="Q69">
        <f>'December 2025'!I69</f>
        <v>6000</v>
      </c>
      <c r="R69">
        <f>'Jan 2026'!I69</f>
        <v>0</v>
      </c>
      <c r="S69">
        <f>'FEB 2026'!I69</f>
        <v>0</v>
      </c>
      <c r="T69">
        <f>'MAR 2026'!I69</f>
        <v>6000</v>
      </c>
      <c r="U69">
        <f>'APR 2026'!I69</f>
        <v>0</v>
      </c>
      <c r="V69">
        <f>'MAY 2026'!I69</f>
        <v>0</v>
      </c>
      <c r="W69">
        <f>'June 2026'!I69</f>
        <v>0</v>
      </c>
      <c r="X69">
        <f>'Aug 2026 '!I69</f>
        <v>0</v>
      </c>
      <c r="Y69">
        <f>'Aug 2026 '!I69</f>
        <v>0</v>
      </c>
      <c r="Z69">
        <f>'Sept 2026'!I69</f>
        <v>0</v>
      </c>
      <c r="AA69">
        <f>'Oct 2026'!I69</f>
        <v>0</v>
      </c>
      <c r="AB69">
        <f>Y69+U69+T69+S69+O69+R69+Q69+P69+V69+W69+X69+Z69+AA69</f>
        <v>12000</v>
      </c>
      <c r="AC69">
        <f>N69</f>
        <v>35000</v>
      </c>
      <c r="AD69">
        <f>MAX(0,((N69/12)*DATEDIF(DATE(2025,11,1),TODAY(),"m"))-V69)</f>
        <v>17500</v>
      </c>
      <c r="AE69">
        <f>AC69-AB69</f>
        <v>23000</v>
      </c>
      <c r="AF69" t="str">
        <f>IF(AB69&gt;=AC69,"Clear","Pending")</f>
        <v>Pending</v>
      </c>
      <c r="AG69">
        <f>AB69/AC69</f>
        <v>0.34285714285714286</v>
      </c>
      <c r="AH69" t="str">
        <f>IF(AB69&gt;=AC69,"Clear",IF(AI69&gt;=(0.5*AJ69),"On Track","Critical"))</f>
        <v>On Track</v>
      </c>
      <c r="AI69">
        <f>COUNTIF(O69:V69,"&gt;0")</f>
        <v>2</v>
      </c>
      <c r="AJ69">
        <f>DATEDIF(DATE(2025,11,1),TODAY(),"m")-COUNTIF(O69:V69,"&gt;0")</f>
        <v>4</v>
      </c>
      <c r="AK69">
        <f>(N69/12)*DATEDIF(DATE(2025,11,1),TODAY(),"m")</f>
        <v>17500</v>
      </c>
      <c r="AL69" t="str">
        <f>IF(AD69=0,"Regular",IF(AD69&lt;=(M69/12)*2,"Low Risk",IF(AD69&lt;=(M69/12)*4,"Medium Risk","High Risk")))</f>
        <v>High Risk</v>
      </c>
      <c r="AM69" t="str">
        <f>IF(AD69=0,"On Track",IF(AD69&lt;=(N69/12),"Watch List",IF(AD69&lt;=(N69/12)*3,"Defaulter",IF(AD69&lt;=(N69/12)*6,"Critical","Write-Off Risk"))))</f>
        <v>Critical</v>
      </c>
    </row>
    <row r="70">
      <c r="A70">
        <v>69</v>
      </c>
      <c r="B70" t="str">
        <v>Kaveeta</v>
      </c>
      <c r="C70" t="str">
        <v>Dildar</v>
      </c>
      <c r="D70">
        <v>4410136579008</v>
      </c>
      <c r="E70" t="str">
        <v>Female</v>
      </c>
      <c r="F70" t="str">
        <v>Village Kamal Khan Pitafi</v>
      </c>
      <c r="G70" t="str">
        <v>Mir Allah Bachayo</v>
      </c>
      <c r="H70" t="str">
        <v>Beauty and cloths fancy essentials</v>
      </c>
      <c r="I70" t="str">
        <v>Beauty Services</v>
      </c>
      <c r="J70" t="str">
        <v>Personal Services</v>
      </c>
      <c r="K70" t="str">
        <v>Service Industry</v>
      </c>
      <c r="L70" t="str">
        <v>16th September 2025</v>
      </c>
      <c r="M70">
        <v>35000</v>
      </c>
      <c r="N70">
        <f>M70*1</f>
        <v>35000</v>
      </c>
      <c r="O70">
        <f>'October 2025'!I70</f>
        <v>0</v>
      </c>
      <c r="P70">
        <f>'November 2025'!I70</f>
        <v>0</v>
      </c>
      <c r="Q70">
        <f>'December 2025'!I70</f>
        <v>0</v>
      </c>
      <c r="R70">
        <f>'Jan 2026'!I70</f>
        <v>0</v>
      </c>
      <c r="S70">
        <f>'FEB 2026'!I70</f>
        <v>9000</v>
      </c>
      <c r="T70">
        <f>'MAR 2026'!I70</f>
        <v>0</v>
      </c>
      <c r="U70">
        <f>'APR 2026'!I70</f>
        <v>0</v>
      </c>
      <c r="V70">
        <f>'MAY 2026'!I70</f>
        <v>0</v>
      </c>
      <c r="W70">
        <f>'June 2026'!I70</f>
        <v>0</v>
      </c>
      <c r="X70">
        <f>'Aug 2026 '!I70</f>
        <v>0</v>
      </c>
      <c r="Y70">
        <f>'Aug 2026 '!I70</f>
        <v>0</v>
      </c>
      <c r="Z70">
        <f>'Sept 2026'!I70</f>
        <v>0</v>
      </c>
      <c r="AA70">
        <f>'Oct 2026'!I70</f>
        <v>0</v>
      </c>
      <c r="AB70">
        <f>Y70+U70+T70+S70+O70+R70+Q70+P70+V70+W70+X70+Z70+AA70</f>
        <v>9000</v>
      </c>
      <c r="AC70">
        <f>N70</f>
        <v>35000</v>
      </c>
      <c r="AD70">
        <f>MAX(0,((N70/12)*DATEDIF(DATE(2025,11,1),TODAY(),"m"))-V70)</f>
        <v>17500</v>
      </c>
      <c r="AE70">
        <f>AC70-AB70</f>
        <v>26000</v>
      </c>
      <c r="AF70" t="str">
        <f>IF(AB70&gt;=AC70,"Clear","Pending")</f>
        <v>Pending</v>
      </c>
      <c r="AG70">
        <f>AB70/AC70</f>
        <v>0.2571428571428571</v>
      </c>
      <c r="AH70" t="str">
        <f>IF(AB70&gt;=AC70,"Clear",IF(AI70&gt;=(0.5*AJ70),"On Track","Critical"))</f>
        <v>Critical</v>
      </c>
      <c r="AI70">
        <f>COUNTIF(O70:V70,"&gt;0")</f>
        <v>1</v>
      </c>
      <c r="AJ70">
        <f>DATEDIF(DATE(2025,11,1),TODAY(),"m")-COUNTIF(O70:V70,"&gt;0")</f>
        <v>5</v>
      </c>
      <c r="AK70">
        <f>(N70/12)*DATEDIF(DATE(2025,11,1),TODAY(),"m")</f>
        <v>17500</v>
      </c>
      <c r="AL70" t="str">
        <f>IF(AD70=0,"Regular",IF(AD70&lt;=(M70/12)*2,"Low Risk",IF(AD70&lt;=(M70/12)*4,"Medium Risk","High Risk")))</f>
        <v>High Risk</v>
      </c>
      <c r="AM70" t="str">
        <f>IF(AD70=0,"On Track",IF(AD70&lt;=(N70/12),"Watch List",IF(AD70&lt;=(N70/12)*3,"Defaulter",IF(AD70&lt;=(N70/12)*6,"Critical","Write-Off Risk"))))</f>
        <v>Critical</v>
      </c>
    </row>
    <row r="71">
      <c r="A71">
        <v>70</v>
      </c>
      <c r="B71" t="str">
        <v>Kazbano</v>
      </c>
      <c r="C71" t="str">
        <v>Jevan</v>
      </c>
      <c r="D71">
        <v>4410805914408</v>
      </c>
      <c r="E71" t="str">
        <v>Female</v>
      </c>
      <c r="F71" t="str">
        <v xml:space="preserve">Ghulam Akber Lashari </v>
      </c>
      <c r="G71" t="str">
        <v xml:space="preserve">Ahori </v>
      </c>
      <c r="H71" t="str">
        <v xml:space="preserve">Tailoring, garments fancy material Shop </v>
      </c>
      <c r="I71" t="str">
        <v>Sewing equipment trade</v>
      </c>
      <c r="J71" t="str">
        <v>Trade</v>
      </c>
      <c r="K71" t="str">
        <v>Textile</v>
      </c>
      <c r="L71" t="str">
        <v>16th September 2025</v>
      </c>
      <c r="M71">
        <v>35000</v>
      </c>
      <c r="N71">
        <f>M71*1</f>
        <v>35000</v>
      </c>
      <c r="O71">
        <f>'October 2025'!I71</f>
        <v>0</v>
      </c>
      <c r="P71">
        <f>'November 2025'!I71</f>
        <v>2920</v>
      </c>
      <c r="Q71">
        <f>'December 2025'!I71</f>
        <v>3000</v>
      </c>
      <c r="R71">
        <f>'Jan 2026'!I71</f>
        <v>3000</v>
      </c>
      <c r="S71">
        <f>'FEB 2026'!I71</f>
        <v>3000</v>
      </c>
      <c r="T71">
        <f>'MAR 2026'!I71</f>
        <v>3000</v>
      </c>
      <c r="U71">
        <f>'APR 2026'!I71</f>
        <v>3000</v>
      </c>
      <c r="V71">
        <f>'MAY 2026'!I71</f>
        <v>3000</v>
      </c>
      <c r="W71">
        <f>'June 2026'!I71</f>
        <v>0</v>
      </c>
      <c r="X71">
        <f>'Aug 2026 '!I71</f>
        <v>0</v>
      </c>
      <c r="Y71">
        <f>'Aug 2026 '!I71</f>
        <v>0</v>
      </c>
      <c r="Z71">
        <f>'Sept 2026'!I71</f>
        <v>0</v>
      </c>
      <c r="AA71">
        <f>'Oct 2026'!I71</f>
        <v>0</v>
      </c>
      <c r="AB71">
        <f>Y71+U71+T71+S71+O71+R71+Q71+P71+V71+W71+X71+Z71+AA71</f>
        <v>20920</v>
      </c>
      <c r="AC71">
        <f>N71</f>
        <v>35000</v>
      </c>
      <c r="AD71">
        <f>MAX(0,((N71/12)*DATEDIF(DATE(2025,11,1),TODAY(),"m"))-V71)</f>
        <v>14500</v>
      </c>
      <c r="AE71">
        <f>AC71-AB71</f>
        <v>14080</v>
      </c>
      <c r="AF71" t="str">
        <f>IF(AB71&gt;=AC71,"Clear","Pending")</f>
        <v>Pending</v>
      </c>
      <c r="AG71">
        <f>AB71/AC71</f>
        <v>0.5977142857142858</v>
      </c>
      <c r="AH71" t="str">
        <f>IF(AB71&gt;=AC71,"Clear",IF(AI71&gt;=(0.5*AJ71),"On Track","Critical"))</f>
        <v>On Track</v>
      </c>
      <c r="AI71">
        <f>COUNTIF(O71:V71,"&gt;0")</f>
        <v>7</v>
      </c>
      <c r="AJ71">
        <f>DATEDIF(DATE(2025,11,1),TODAY(),"m")-COUNTIF(O71:V71,"&gt;0")</f>
        <v>-1</v>
      </c>
      <c r="AK71">
        <f>(N71/12)*DATEDIF(DATE(2025,11,1),TODAY(),"m")</f>
        <v>17500</v>
      </c>
      <c r="AL71" t="str">
        <f>IF(AD71=0,"Regular",IF(AD71&lt;=(M71/12)*2,"Low Risk",IF(AD71&lt;=(M71/12)*4,"Medium Risk","High Risk")))</f>
        <v>High Risk</v>
      </c>
      <c r="AM71" t="str">
        <f>IF(AD71=0,"On Track",IF(AD71&lt;=(N71/12),"Watch List",IF(AD71&lt;=(N71/12)*3,"Defaulter",IF(AD71&lt;=(N71/12)*6,"Critical","Write-Off Risk"))))</f>
        <v>Critical</v>
      </c>
    </row>
    <row r="72">
      <c r="A72">
        <v>71</v>
      </c>
      <c r="B72" t="str">
        <v xml:space="preserve">Keval </v>
      </c>
      <c r="C72" t="str">
        <v>Kheeraj</v>
      </c>
      <c r="D72">
        <v>4310803685233</v>
      </c>
      <c r="E72" t="str">
        <v>Male</v>
      </c>
      <c r="F72" t="str">
        <v>Kheeraj Kolhi</v>
      </c>
      <c r="G72" t="str">
        <v>Khuda Bux2</v>
      </c>
      <c r="H72" t="str">
        <v xml:space="preserve">Orchard on Rent </v>
      </c>
      <c r="I72" t="str">
        <v>Fruit farming lease</v>
      </c>
      <c r="J72" t="str">
        <v>Agriculture</v>
      </c>
      <c r="K72" t="str">
        <v>Horticulture</v>
      </c>
      <c r="L72" t="str">
        <v>16th September 2025</v>
      </c>
      <c r="M72">
        <v>35000</v>
      </c>
      <c r="N72">
        <f>M72*1</f>
        <v>35000</v>
      </c>
      <c r="O72">
        <f>'October 2025'!I72</f>
        <v>0</v>
      </c>
      <c r="P72">
        <f>'November 2025'!I72</f>
        <v>0</v>
      </c>
      <c r="Q72">
        <f>'December 2025'!I72</f>
        <v>9000</v>
      </c>
      <c r="R72">
        <f>'Jan 2026'!I72</f>
        <v>0</v>
      </c>
      <c r="S72">
        <f>'FEB 2026'!I72</f>
        <v>0</v>
      </c>
      <c r="T72">
        <f>'MAR 2026'!I72</f>
        <v>0</v>
      </c>
      <c r="U72">
        <f>'APR 2026'!I72</f>
        <v>0</v>
      </c>
      <c r="V72">
        <f>'MAY 2026'!I72</f>
        <v>0</v>
      </c>
      <c r="W72">
        <f>'June 2026'!I72</f>
        <v>0</v>
      </c>
      <c r="X72">
        <f>'Aug 2026 '!I72</f>
        <v>0</v>
      </c>
      <c r="Y72">
        <f>'Aug 2026 '!I72</f>
        <v>0</v>
      </c>
      <c r="Z72">
        <f>'Sept 2026'!I72</f>
        <v>0</v>
      </c>
      <c r="AA72">
        <f>'Oct 2026'!I72</f>
        <v>0</v>
      </c>
      <c r="AB72">
        <f>Y72+U72+T72+S72+O72+R72+Q72+P72+V72+W72+X72+Z72+AA72</f>
        <v>9000</v>
      </c>
      <c r="AC72">
        <f>N72</f>
        <v>35000</v>
      </c>
      <c r="AD72">
        <f>MAX(0,((N72/12)*DATEDIF(DATE(2025,11,1),TODAY(),"m"))-V72)</f>
        <v>17500</v>
      </c>
      <c r="AE72">
        <f>AC72-AB72</f>
        <v>26000</v>
      </c>
      <c r="AF72" t="str">
        <f>IF(AB72&gt;=AC72,"Clear","Pending")</f>
        <v>Pending</v>
      </c>
      <c r="AG72">
        <f>AB72/AC72</f>
        <v>0.2571428571428571</v>
      </c>
      <c r="AH72" t="str">
        <f>IF(AB72&gt;=AC72,"Clear",IF(AI72&gt;=(0.5*AJ72),"On Track","Critical"))</f>
        <v>Critical</v>
      </c>
      <c r="AI72">
        <f>COUNTIF(O72:V72,"&gt;0")</f>
        <v>1</v>
      </c>
      <c r="AJ72">
        <f>DATEDIF(DATE(2025,11,1),TODAY(),"m")-COUNTIF(O72:V72,"&gt;0")</f>
        <v>5</v>
      </c>
      <c r="AK72">
        <f>(N72/12)*DATEDIF(DATE(2025,11,1),TODAY(),"m")</f>
        <v>17500</v>
      </c>
      <c r="AL72" t="str">
        <f>IF(AD72=0,"Regular",IF(AD72&lt;=(M72/12)*2,"Low Risk",IF(AD72&lt;=(M72/12)*4,"Medium Risk","High Risk")))</f>
        <v>High Risk</v>
      </c>
      <c r="AM72" t="str">
        <f>IF(AD72=0,"On Track",IF(AD72&lt;=(N72/12),"Watch List",IF(AD72&lt;=(N72/12)*3,"Defaulter",IF(AD72&lt;=(N72/12)*6,"Critical","Write-Off Risk"))))</f>
        <v>Critical</v>
      </c>
    </row>
    <row r="73">
      <c r="A73">
        <v>72</v>
      </c>
      <c r="B73" t="str">
        <v xml:space="preserve">Kewal </v>
      </c>
      <c r="C73" t="str">
        <v>Geno</v>
      </c>
      <c r="D73">
        <v>4440463760575</v>
      </c>
      <c r="E73" t="str">
        <v>Male</v>
      </c>
      <c r="F73" t="str">
        <v>Shahjan Shah</v>
      </c>
      <c r="G73" t="str">
        <v>Roshanabad</v>
      </c>
      <c r="H73" t="str">
        <v>Vegetable, Fruit Cart</v>
      </c>
      <c r="I73" t="str">
        <v>Mixed produce selling</v>
      </c>
      <c r="J73" t="str">
        <v>Retail</v>
      </c>
      <c r="K73" t="str">
        <v>Food Retail</v>
      </c>
      <c r="L73" t="str">
        <v>16th September 2025</v>
      </c>
      <c r="M73">
        <v>35000</v>
      </c>
      <c r="N73">
        <f>M73*1</f>
        <v>35000</v>
      </c>
      <c r="O73">
        <f>'October 2025'!I73</f>
        <v>0</v>
      </c>
      <c r="P73">
        <f>'November 2025'!I73</f>
        <v>8760</v>
      </c>
      <c r="Q73">
        <f>'December 2025'!I73</f>
        <v>0</v>
      </c>
      <c r="R73">
        <f>'Jan 2026'!I73</f>
        <v>0</v>
      </c>
      <c r="S73">
        <f>'FEB 2026'!I73</f>
        <v>3000</v>
      </c>
      <c r="T73">
        <f>'MAR 2026'!I73</f>
        <v>6000</v>
      </c>
      <c r="U73">
        <f>'APR 2026'!I73</f>
        <v>0</v>
      </c>
      <c r="V73">
        <f>'MAY 2026'!I73</f>
        <v>6000</v>
      </c>
      <c r="W73">
        <f>'June 2026'!I73</f>
        <v>0</v>
      </c>
      <c r="X73">
        <f>'Aug 2026 '!I73</f>
        <v>0</v>
      </c>
      <c r="Y73">
        <f>'Aug 2026 '!I73</f>
        <v>0</v>
      </c>
      <c r="Z73">
        <f>'Sept 2026'!I73</f>
        <v>0</v>
      </c>
      <c r="AA73">
        <f>'Oct 2026'!I73</f>
        <v>0</v>
      </c>
      <c r="AB73">
        <f>Y73+U73+T73+S73+O73+R73+Q73+P73+V73+W73+X73+Z73+AA73</f>
        <v>23760</v>
      </c>
      <c r="AC73">
        <f>N73</f>
        <v>35000</v>
      </c>
      <c r="AD73">
        <f>MAX(0,((N73/12)*DATEDIF(DATE(2025,11,1),TODAY(),"m"))-V73)</f>
        <v>11500</v>
      </c>
      <c r="AE73">
        <f>AC73-AB73</f>
        <v>11240</v>
      </c>
      <c r="AF73" t="str">
        <f>IF(AB73&gt;=AC73,"Clear","Pending")</f>
        <v>Pending</v>
      </c>
      <c r="AG73">
        <f>AB73/AC73</f>
        <v>0.6788571428571428</v>
      </c>
      <c r="AH73" t="str">
        <f>IF(AB73&gt;=AC73,"Clear",IF(AI73&gt;=(0.5*AJ73),"On Track","Critical"))</f>
        <v>On Track</v>
      </c>
      <c r="AI73">
        <f>COUNTIF(O73:V73,"&gt;0")</f>
        <v>4</v>
      </c>
      <c r="AJ73">
        <f>DATEDIF(DATE(2025,11,1),TODAY(),"m")-COUNTIF(O73:V73,"&gt;0")</f>
        <v>2</v>
      </c>
      <c r="AK73">
        <f>(N73/12)*DATEDIF(DATE(2025,11,1),TODAY(),"m")</f>
        <v>17500</v>
      </c>
      <c r="AL73" t="str">
        <f>IF(AD73=0,"Regular",IF(AD73&lt;=(M73/12)*2,"Low Risk",IF(AD73&lt;=(M73/12)*4,"Medium Risk","High Risk")))</f>
        <v>Medium Risk</v>
      </c>
      <c r="AM73" t="str">
        <f>IF(AD73=0,"On Track",IF(AD73&lt;=(N73/12),"Watch List",IF(AD73&lt;=(N73/12)*3,"Defaulter",IF(AD73&lt;=(N73/12)*6,"Critical","Write-Off Risk"))))</f>
        <v>Critical</v>
      </c>
    </row>
    <row r="74">
      <c r="A74">
        <v>73</v>
      </c>
      <c r="B74" t="str">
        <v>Khalid Hussain</v>
      </c>
      <c r="C74" t="str">
        <v>ghulam Mustafa</v>
      </c>
      <c r="D74">
        <v>4410803610895</v>
      </c>
      <c r="E74" t="str">
        <v>Male</v>
      </c>
      <c r="F74" t="str">
        <v>Mir Mustafa</v>
      </c>
      <c r="G74" t="str">
        <v>Roshanabad</v>
      </c>
      <c r="H74" t="str">
        <v>chicken shop</v>
      </c>
      <c r="I74" t="str">
        <v>Meat retail</v>
      </c>
      <c r="J74" t="str">
        <v>Retail</v>
      </c>
      <c r="K74" t="str">
        <v>Livestock Food</v>
      </c>
      <c r="L74" t="str">
        <v>16th September 2025</v>
      </c>
      <c r="M74">
        <v>35000</v>
      </c>
      <c r="N74">
        <f>M74*1</f>
        <v>35000</v>
      </c>
      <c r="O74">
        <f>'October 2025'!I74</f>
        <v>0</v>
      </c>
      <c r="P74">
        <f>'November 2025'!I74</f>
        <v>0</v>
      </c>
      <c r="Q74">
        <f>'December 2025'!I74</f>
        <v>0</v>
      </c>
      <c r="R74">
        <f>'Jan 2026'!I74</f>
        <v>6000</v>
      </c>
      <c r="S74">
        <f>'FEB 2026'!I74</f>
        <v>0</v>
      </c>
      <c r="T74">
        <f>'MAR 2026'!I74</f>
        <v>0</v>
      </c>
      <c r="U74">
        <f>'APR 2026'!I74</f>
        <v>9000</v>
      </c>
      <c r="V74">
        <f>'MAY 2026'!I74</f>
        <v>0</v>
      </c>
      <c r="W74">
        <f>'June 2026'!I74</f>
        <v>0</v>
      </c>
      <c r="X74">
        <f>'Aug 2026 '!I74</f>
        <v>0</v>
      </c>
      <c r="Y74">
        <f>'Aug 2026 '!I74</f>
        <v>0</v>
      </c>
      <c r="Z74">
        <f>'Sept 2026'!I74</f>
        <v>0</v>
      </c>
      <c r="AA74">
        <f>'Oct 2026'!I74</f>
        <v>0</v>
      </c>
      <c r="AB74">
        <f>Y74+U74+T74+S74+O74+R74+Q74+P74+V74+W74+X74+Z74+AA74</f>
        <v>15000</v>
      </c>
      <c r="AC74">
        <f>N74</f>
        <v>35000</v>
      </c>
      <c r="AD74">
        <f>MAX(0,((N74/12)*DATEDIF(DATE(2025,11,1),TODAY(),"m"))-V74)</f>
        <v>17500</v>
      </c>
      <c r="AE74">
        <f>AC74-AB74</f>
        <v>20000</v>
      </c>
      <c r="AF74" t="str">
        <f>IF(AB74&gt;=AC74,"Clear","Pending")</f>
        <v>Pending</v>
      </c>
      <c r="AG74">
        <f>AB74/AC74</f>
        <v>0.42857142857142855</v>
      </c>
      <c r="AH74" t="str">
        <f>IF(AB74&gt;=AC74,"Clear",IF(AI74&gt;=(0.5*AJ74),"On Track","Critical"))</f>
        <v>On Track</v>
      </c>
      <c r="AI74">
        <f>COUNTIF(O74:V74,"&gt;0")</f>
        <v>2</v>
      </c>
      <c r="AJ74">
        <f>DATEDIF(DATE(2025,11,1),TODAY(),"m")-COUNTIF(O74:V74,"&gt;0")</f>
        <v>4</v>
      </c>
      <c r="AK74">
        <f>(N74/12)*DATEDIF(DATE(2025,11,1),TODAY(),"m")</f>
        <v>17500</v>
      </c>
      <c r="AL74" t="str">
        <f>IF(AD74=0,"Regular",IF(AD74&lt;=(M74/12)*2,"Low Risk",IF(AD74&lt;=(M74/12)*4,"Medium Risk","High Risk")))</f>
        <v>High Risk</v>
      </c>
      <c r="AM74" t="str">
        <f>IF(AD74=0,"On Track",IF(AD74&lt;=(N74/12),"Watch List",IF(AD74&lt;=(N74/12)*3,"Defaulter",IF(AD74&lt;=(N74/12)*6,"Critical","Write-Off Risk"))))</f>
        <v>Critical</v>
      </c>
    </row>
    <row r="75">
      <c r="A75">
        <v>74</v>
      </c>
      <c r="B75" t="str">
        <v xml:space="preserve">Khalida </v>
      </c>
      <c r="C75" t="str">
        <v>Abdul Qayom</v>
      </c>
      <c r="D75">
        <v>4410127954042</v>
      </c>
      <c r="E75" t="str">
        <v>Female</v>
      </c>
      <c r="F75" t="str">
        <v>Noor m laghari</v>
      </c>
      <c r="G75" t="str">
        <v>Mir Allah Bachayo</v>
      </c>
      <c r="H75" t="str">
        <v>Handi Craft: Hand embroidery</v>
      </c>
      <c r="I75" t="str">
        <v>Handicrafts</v>
      </c>
      <c r="J75" t="str">
        <v>Handicrafts</v>
      </c>
      <c r="K75" t="str">
        <v>Textile &amp; Handicrafts</v>
      </c>
      <c r="L75" t="str">
        <v>16th September 2025</v>
      </c>
      <c r="M75">
        <v>35000</v>
      </c>
      <c r="N75">
        <f>M75*1</f>
        <v>35000</v>
      </c>
      <c r="O75">
        <f>'October 2025'!I75</f>
        <v>0</v>
      </c>
      <c r="P75">
        <f>'November 2025'!I75</f>
        <v>3000</v>
      </c>
      <c r="Q75">
        <f>'December 2025'!I75</f>
        <v>0</v>
      </c>
      <c r="R75">
        <f>'Jan 2026'!I75</f>
        <v>0</v>
      </c>
      <c r="S75">
        <f>'FEB 2026'!I75</f>
        <v>9000</v>
      </c>
      <c r="T75">
        <f>'MAR 2026'!I75</f>
        <v>0</v>
      </c>
      <c r="U75">
        <f>'APR 2026'!I75</f>
        <v>0</v>
      </c>
      <c r="V75">
        <f>'MAY 2026'!I75</f>
        <v>0</v>
      </c>
      <c r="W75">
        <f>'June 2026'!I75</f>
        <v>0</v>
      </c>
      <c r="X75">
        <f>'Aug 2026 '!I75</f>
        <v>0</v>
      </c>
      <c r="Y75">
        <f>'Aug 2026 '!I75</f>
        <v>0</v>
      </c>
      <c r="Z75">
        <f>'Sept 2026'!I75</f>
        <v>0</v>
      </c>
      <c r="AA75">
        <f>'Oct 2026'!I75</f>
        <v>0</v>
      </c>
      <c r="AB75">
        <f>Y75+U75+T75+S75+O75+R75+Q75+P75+V75+W75+X75+Z75+AA75</f>
        <v>12000</v>
      </c>
      <c r="AC75">
        <f>N75</f>
        <v>35000</v>
      </c>
      <c r="AD75">
        <f>MAX(0,((N75/12)*DATEDIF(DATE(2025,11,1),TODAY(),"m"))-V75)</f>
        <v>17500</v>
      </c>
      <c r="AE75">
        <f>AC75-AB75</f>
        <v>23000</v>
      </c>
      <c r="AF75" t="str">
        <f>IF(AB75&gt;=AC75,"Clear","Pending")</f>
        <v>Pending</v>
      </c>
      <c r="AG75">
        <f>AB75/AC75</f>
        <v>0.34285714285714286</v>
      </c>
      <c r="AH75" t="str">
        <f>IF(AB75&gt;=AC75,"Clear",IF(AI75&gt;=(0.5*AJ75),"On Track","Critical"))</f>
        <v>On Track</v>
      </c>
      <c r="AI75">
        <f>COUNTIF(O75:V75,"&gt;0")</f>
        <v>2</v>
      </c>
      <c r="AJ75">
        <f>DATEDIF(DATE(2025,11,1),TODAY(),"m")-COUNTIF(O75:V75,"&gt;0")</f>
        <v>4</v>
      </c>
      <c r="AK75">
        <f>(N75/12)*DATEDIF(DATE(2025,11,1),TODAY(),"m")</f>
        <v>17500</v>
      </c>
      <c r="AL75" t="str">
        <f>IF(AD75=0,"Regular",IF(AD75&lt;=(M75/12)*2,"Low Risk",IF(AD75&lt;=(M75/12)*4,"Medium Risk","High Risk")))</f>
        <v>High Risk</v>
      </c>
      <c r="AM75" t="str">
        <f>IF(AD75=0,"On Track",IF(AD75&lt;=(N75/12),"Watch List",IF(AD75&lt;=(N75/12)*3,"Defaulter",IF(AD75&lt;=(N75/12)*6,"Critical","Write-Off Risk"))))</f>
        <v>Critical</v>
      </c>
    </row>
    <row r="76">
      <c r="A76">
        <v>75</v>
      </c>
      <c r="B76" t="str">
        <v>Khalique Dino</v>
      </c>
      <c r="C76" t="str">
        <v>Muhammad Rahim</v>
      </c>
      <c r="D76">
        <v>4410803647013</v>
      </c>
      <c r="E76" t="str">
        <v>Male</v>
      </c>
      <c r="F76" t="str">
        <v>Kot Mir Jan Muhmmad</v>
      </c>
      <c r="G76" t="str">
        <v>Roshanabad</v>
      </c>
      <c r="H76" t="str">
        <v>Vegetables Cart (chicken Shop)</v>
      </c>
      <c r="I76" t="str">
        <v>Mixed produce selling</v>
      </c>
      <c r="J76" t="str">
        <v>Retail</v>
      </c>
      <c r="K76" t="str">
        <v>Food Retail</v>
      </c>
      <c r="L76" t="str">
        <v>16th September 2025</v>
      </c>
      <c r="M76">
        <v>35000</v>
      </c>
      <c r="N76">
        <f>M76*1</f>
        <v>35000</v>
      </c>
      <c r="O76">
        <f>'October 2025'!I76</f>
        <v>0</v>
      </c>
      <c r="P76">
        <f>'November 2025'!I76</f>
        <v>0</v>
      </c>
      <c r="Q76">
        <f>'December 2025'!I76</f>
        <v>6000</v>
      </c>
      <c r="R76">
        <f>'Jan 2026'!I76</f>
        <v>3000</v>
      </c>
      <c r="S76">
        <f>'FEB 2026'!I76</f>
        <v>3000</v>
      </c>
      <c r="T76">
        <f>'MAR 2026'!I76</f>
        <v>3000</v>
      </c>
      <c r="U76">
        <f>'APR 2026'!I76</f>
        <v>3000</v>
      </c>
      <c r="V76">
        <f>'MAY 2026'!I76</f>
        <v>0</v>
      </c>
      <c r="W76">
        <f>'June 2026'!I76</f>
        <v>0</v>
      </c>
      <c r="X76">
        <f>'Aug 2026 '!I76</f>
        <v>0</v>
      </c>
      <c r="Y76">
        <f>'Aug 2026 '!I76</f>
        <v>0</v>
      </c>
      <c r="Z76">
        <f>'Sept 2026'!I76</f>
        <v>0</v>
      </c>
      <c r="AA76">
        <f>'Oct 2026'!I76</f>
        <v>0</v>
      </c>
      <c r="AB76">
        <f>Y76+U76+T76+S76+O76+R76+Q76+P76+V76+W76+X76+Z76+AA76</f>
        <v>18000</v>
      </c>
      <c r="AC76">
        <f>N76</f>
        <v>35000</v>
      </c>
      <c r="AD76">
        <f>MAX(0,((N76/12)*DATEDIF(DATE(2025,11,1),TODAY(),"m"))-V76)</f>
        <v>17500</v>
      </c>
      <c r="AE76">
        <f>AC76-AB76</f>
        <v>17000</v>
      </c>
      <c r="AF76" t="str">
        <f>IF(AB76&gt;=AC76,"Clear","Pending")</f>
        <v>Pending</v>
      </c>
      <c r="AG76">
        <f>AB76/AC76</f>
        <v>0.5142857142857142</v>
      </c>
      <c r="AH76" t="str">
        <f>IF(AB76&gt;=AC76,"Clear",IF(AI76&gt;=(0.5*AJ76),"On Track","Critical"))</f>
        <v>On Track</v>
      </c>
      <c r="AI76">
        <f>COUNTIF(O76:V76,"&gt;0")</f>
        <v>5</v>
      </c>
      <c r="AJ76">
        <f>DATEDIF(DATE(2025,11,1),TODAY(),"m")-COUNTIF(O76:V76,"&gt;0")</f>
        <v>1</v>
      </c>
      <c r="AK76">
        <f>(N76/12)*DATEDIF(DATE(2025,11,1),TODAY(),"m")</f>
        <v>17500</v>
      </c>
      <c r="AL76" t="str">
        <f>IF(AD76=0,"Regular",IF(AD76&lt;=(M76/12)*2,"Low Risk",IF(AD76&lt;=(M76/12)*4,"Medium Risk","High Risk")))</f>
        <v>High Risk</v>
      </c>
      <c r="AM76" t="str">
        <f>IF(AD76=0,"On Track",IF(AD76&lt;=(N76/12),"Watch List",IF(AD76&lt;=(N76/12)*3,"Defaulter",IF(AD76&lt;=(N76/12)*6,"Critical","Write-Off Risk"))))</f>
        <v>Critical</v>
      </c>
    </row>
    <row r="77">
      <c r="A77">
        <v>76</v>
      </c>
      <c r="B77" t="str">
        <v>khuda Bux</v>
      </c>
      <c r="C77" t="str">
        <v>Sultan Muhammad</v>
      </c>
      <c r="D77">
        <v>4410823540525</v>
      </c>
      <c r="E77" t="str">
        <v>Male</v>
      </c>
      <c r="F77" t="str">
        <v xml:space="preserve">Tando kolachi </v>
      </c>
      <c r="G77" t="str">
        <v xml:space="preserve">Ahori </v>
      </c>
      <c r="H77" t="str">
        <v>wheat for Flour chaki</v>
      </c>
      <c r="I77" t="str">
        <v>Grain milling supply</v>
      </c>
      <c r="J77" t="str">
        <v>Trade</v>
      </c>
      <c r="K77" t="str">
        <v>Agro-processing</v>
      </c>
      <c r="L77" t="str">
        <v>16th September 2025</v>
      </c>
      <c r="M77">
        <v>35000</v>
      </c>
      <c r="N77">
        <f>M77*1</f>
        <v>35000</v>
      </c>
      <c r="O77">
        <f>'October 2025'!I77</f>
        <v>0</v>
      </c>
      <c r="P77">
        <f>'November 2025'!I77</f>
        <v>0</v>
      </c>
      <c r="Q77">
        <f>'December 2025'!I77</f>
        <v>0</v>
      </c>
      <c r="R77">
        <f>'Jan 2026'!I77</f>
        <v>9000</v>
      </c>
      <c r="S77">
        <f>'FEB 2026'!I77</f>
        <v>0</v>
      </c>
      <c r="T77">
        <f>'MAR 2026'!I77</f>
        <v>0</v>
      </c>
      <c r="U77">
        <f>'APR 2026'!I77</f>
        <v>6000</v>
      </c>
      <c r="V77">
        <f>'MAY 2026'!I77</f>
        <v>0</v>
      </c>
      <c r="W77">
        <f>'June 2026'!I77</f>
        <v>0</v>
      </c>
      <c r="X77">
        <f>'Aug 2026 '!I77</f>
        <v>0</v>
      </c>
      <c r="Y77">
        <f>'Aug 2026 '!I77</f>
        <v>0</v>
      </c>
      <c r="Z77">
        <f>'Sept 2026'!I77</f>
        <v>0</v>
      </c>
      <c r="AA77">
        <f>'Oct 2026'!I77</f>
        <v>0</v>
      </c>
      <c r="AB77">
        <f>Y77+U77+T77+S77+O77+R77+Q77+P77+V77+W77+X77+Z77+AA77</f>
        <v>15000</v>
      </c>
      <c r="AC77">
        <f>N77</f>
        <v>35000</v>
      </c>
      <c r="AD77">
        <f>MAX(0,((N77/12)*DATEDIF(DATE(2025,11,1),TODAY(),"m"))-V77)</f>
        <v>17500</v>
      </c>
      <c r="AE77">
        <f>AC77-AB77</f>
        <v>20000</v>
      </c>
      <c r="AF77" t="str">
        <f>IF(AB77&gt;=AC77,"Clear","Pending")</f>
        <v>Pending</v>
      </c>
      <c r="AG77">
        <f>AB77/AC77</f>
        <v>0.42857142857142855</v>
      </c>
      <c r="AH77" t="str">
        <f>IF(AB77&gt;=AC77,"Clear",IF(AI77&gt;=(0.5*AJ77),"On Track","Critical"))</f>
        <v>On Track</v>
      </c>
      <c r="AI77">
        <f>COUNTIF(O77:V77,"&gt;0")</f>
        <v>2</v>
      </c>
      <c r="AJ77">
        <f>DATEDIF(DATE(2025,11,1),TODAY(),"m")-COUNTIF(O77:V77,"&gt;0")</f>
        <v>4</v>
      </c>
      <c r="AK77">
        <f>(N77/12)*DATEDIF(DATE(2025,11,1),TODAY(),"m")</f>
        <v>17500</v>
      </c>
      <c r="AL77" t="str">
        <f>IF(AD77=0,"Regular",IF(AD77&lt;=(M77/12)*2,"Low Risk",IF(AD77&lt;=(M77/12)*4,"Medium Risk","High Risk")))</f>
        <v>High Risk</v>
      </c>
      <c r="AM77" t="str">
        <f>IF(AD77=0,"On Track",IF(AD77&lt;=(N77/12),"Watch List",IF(AD77&lt;=(N77/12)*3,"Defaulter",IF(AD77&lt;=(N77/12)*6,"Critical","Write-Off Risk"))))</f>
        <v>Critical</v>
      </c>
    </row>
    <row r="78">
      <c r="A78">
        <v>77</v>
      </c>
      <c r="B78" t="str">
        <v>Kulsoom</v>
      </c>
      <c r="C78" t="str">
        <v>Aijaz Ali</v>
      </c>
      <c r="D78">
        <v>4410168798690</v>
      </c>
      <c r="E78" t="str">
        <v>Female</v>
      </c>
      <c r="F78" t="str">
        <v>Karam Ali laghari</v>
      </c>
      <c r="G78" t="str">
        <v>Mir Allah Bachayo</v>
      </c>
      <c r="H78" t="str">
        <v>Garments Shop</v>
      </c>
      <c r="I78" t="str">
        <v>Garment Sales</v>
      </c>
      <c r="J78" t="str">
        <v>Retail</v>
      </c>
      <c r="K78" t="str">
        <v>Textile &amp; Garments</v>
      </c>
      <c r="L78" t="str">
        <v>16th September 2025</v>
      </c>
      <c r="M78">
        <v>35000</v>
      </c>
      <c r="N78">
        <f>M78*0.7</f>
        <v>24500</v>
      </c>
      <c r="O78">
        <f>'October 2025'!I78</f>
        <v>0</v>
      </c>
      <c r="P78">
        <f>'November 2025'!I78</f>
        <v>0</v>
      </c>
      <c r="Q78">
        <f>'December 2025'!I78</f>
        <v>4080</v>
      </c>
      <c r="R78">
        <f>'Jan 2026'!I78</f>
        <v>0</v>
      </c>
      <c r="S78">
        <f>'FEB 2026'!I78</f>
        <v>4080</v>
      </c>
      <c r="T78">
        <f>'MAR 2026'!I78</f>
        <v>2040</v>
      </c>
      <c r="U78">
        <f>'APR 2026'!I78</f>
        <v>2040</v>
      </c>
      <c r="V78">
        <f>'MAY 2026'!I78</f>
        <v>0</v>
      </c>
      <c r="W78">
        <f>'June 2026'!I78</f>
        <v>0</v>
      </c>
      <c r="X78">
        <f>'Aug 2026 '!I78</f>
        <v>0</v>
      </c>
      <c r="Y78">
        <f>'Aug 2026 '!I78</f>
        <v>0</v>
      </c>
      <c r="Z78">
        <f>'Sept 2026'!I78</f>
        <v>0</v>
      </c>
      <c r="AA78">
        <f>'Oct 2026'!I78</f>
        <v>0</v>
      </c>
      <c r="AB78">
        <f>Y78+U78+T78+S78+O78+R78+Q78+P78+V78+W78+X78+Z78+AA78</f>
        <v>12240</v>
      </c>
      <c r="AC78">
        <f>N78</f>
        <v>24500</v>
      </c>
      <c r="AD78">
        <f>MAX(0,((N78/12)*DATEDIF(DATE(2025,11,1),TODAY(),"m"))-V78)</f>
        <v>12250</v>
      </c>
      <c r="AE78">
        <f>AC78-AB78</f>
        <v>12260</v>
      </c>
      <c r="AF78" t="str">
        <f>IF(AB78&gt;=AC78,"Clear","Pending")</f>
        <v>Pending</v>
      </c>
      <c r="AG78">
        <f>AB78/AC78</f>
        <v>0.4995918367346939</v>
      </c>
      <c r="AH78" t="str">
        <f>IF(AB78&gt;=AC78,"Clear",IF(AI78&gt;=(0.5*AJ78),"On Track","Critical"))</f>
        <v>On Track</v>
      </c>
      <c r="AI78">
        <f>COUNTIF(O78:V78,"&gt;0")</f>
        <v>4</v>
      </c>
      <c r="AJ78">
        <f>DATEDIF(DATE(2025,11,1),TODAY(),"m")-COUNTIF(O78:V78,"&gt;0")</f>
        <v>2</v>
      </c>
      <c r="AK78">
        <f>(N78/12)*DATEDIF(DATE(2025,11,1),TODAY(),"m")</f>
        <v>12250</v>
      </c>
      <c r="AL78" t="str">
        <f>IF(AD78=0,"Regular",IF(AD78&lt;=(M78/12)*2,"Low Risk",IF(AD78&lt;=(M78/12)*4,"Medium Risk","High Risk")))</f>
        <v>High Risk</v>
      </c>
      <c r="AM78" t="str">
        <f>IF(AD78=0,"On Track",IF(AD78&lt;=(N78/12),"Watch List",IF(AD78&lt;=(N78/12)*3,"Defaulter",IF(AD78&lt;=(N78/12)*6,"Critical","Write-Off Risk"))))</f>
        <v>Critical</v>
      </c>
    </row>
    <row r="79">
      <c r="A79">
        <v>78</v>
      </c>
      <c r="B79" t="str">
        <v xml:space="preserve">Lachmi </v>
      </c>
      <c r="C79" t="str">
        <v>Chater bujh</v>
      </c>
      <c r="D79">
        <v>4410195913548</v>
      </c>
      <c r="E79" t="str">
        <v>Female</v>
      </c>
      <c r="F79" t="str">
        <v>Chandro bheel</v>
      </c>
      <c r="G79" t="str">
        <v>Khuda Bux2</v>
      </c>
      <c r="H79" t="str">
        <v>FMCG: Grocery shop</v>
      </c>
      <c r="I79" t="str">
        <v>Retail Trading</v>
      </c>
      <c r="J79" t="str">
        <v>Retail</v>
      </c>
      <c r="K79" t="str">
        <v>Trading &amp; Commerce</v>
      </c>
      <c r="L79" t="str">
        <v>16th September 2025</v>
      </c>
      <c r="M79">
        <v>35000</v>
      </c>
      <c r="N79">
        <f>M79*0.7</f>
        <v>24500</v>
      </c>
      <c r="O79">
        <f>'October 2025'!I79</f>
        <v>0</v>
      </c>
      <c r="P79">
        <f>'November 2025'!I79</f>
        <v>0</v>
      </c>
      <c r="Q79">
        <f>'December 2025'!I79</f>
        <v>6000</v>
      </c>
      <c r="R79">
        <f>'Jan 2026'!I79</f>
        <v>0</v>
      </c>
      <c r="S79">
        <f>'FEB 2026'!I79</f>
        <v>0</v>
      </c>
      <c r="T79">
        <f>'MAR 2026'!I79</f>
        <v>0</v>
      </c>
      <c r="U79">
        <f>'APR 2026'!I79</f>
        <v>0</v>
      </c>
      <c r="V79">
        <f>'MAY 2026'!I79</f>
        <v>6000</v>
      </c>
      <c r="W79">
        <f>'June 2026'!I79</f>
        <v>0</v>
      </c>
      <c r="X79">
        <f>'Aug 2026 '!I79</f>
        <v>0</v>
      </c>
      <c r="Y79">
        <f>'Aug 2026 '!I79</f>
        <v>0</v>
      </c>
      <c r="Z79">
        <f>'Sept 2026'!I79</f>
        <v>0</v>
      </c>
      <c r="AA79">
        <f>'Oct 2026'!I79</f>
        <v>0</v>
      </c>
      <c r="AB79">
        <f>Y79+U79+T79+S79+O79+R79+Q79+P79+V79+W79+X79+Z79+AA79</f>
        <v>12000</v>
      </c>
      <c r="AC79">
        <f>N79</f>
        <v>24500</v>
      </c>
      <c r="AD79">
        <f>MAX(0,((N79/12)*DATEDIF(DATE(2025,11,1),TODAY(),"m"))-V79)</f>
        <v>6250</v>
      </c>
      <c r="AE79">
        <f>AC79-AB79</f>
        <v>12500</v>
      </c>
      <c r="AF79" t="str">
        <f>IF(AB79&gt;=AC79,"Clear","Pending")</f>
        <v>Pending</v>
      </c>
      <c r="AG79">
        <f>AB79/AC79</f>
        <v>0.4897959183673469</v>
      </c>
      <c r="AH79" t="str">
        <f>IF(AB79&gt;=AC79,"Clear",IF(AI79&gt;=(0.5*AJ79),"On Track","Critical"))</f>
        <v>On Track</v>
      </c>
      <c r="AI79">
        <f>COUNTIF(O79:V79,"&gt;0")</f>
        <v>2</v>
      </c>
      <c r="AJ79">
        <f>DATEDIF(DATE(2025,11,1),TODAY(),"m")-COUNTIF(O79:V79,"&gt;0")</f>
        <v>4</v>
      </c>
      <c r="AK79">
        <f>(N79/12)*DATEDIF(DATE(2025,11,1),TODAY(),"m")</f>
        <v>12250</v>
      </c>
      <c r="AL79" t="str">
        <f>IF(AD79=0,"Regular",IF(AD79&lt;=(M79/12)*2,"Low Risk",IF(AD79&lt;=(M79/12)*4,"Medium Risk","High Risk")))</f>
        <v>Medium Risk</v>
      </c>
      <c r="AM79" t="str">
        <f>IF(AD79=0,"On Track",IF(AD79&lt;=(N79/12),"Watch List",IF(AD79&lt;=(N79/12)*3,"Defaulter",IF(AD79&lt;=(N79/12)*6,"Critical","Write-Off Risk"))))</f>
        <v>Critical</v>
      </c>
    </row>
    <row r="80">
      <c r="A80">
        <v>79</v>
      </c>
      <c r="B80" t="str">
        <v>Lateefa</v>
      </c>
      <c r="C80" t="str">
        <v>Abdul Jabar</v>
      </c>
      <c r="D80">
        <v>4410109313012</v>
      </c>
      <c r="E80" t="str">
        <v>Female</v>
      </c>
      <c r="F80" t="str">
        <v xml:space="preserve">Juman Kapri </v>
      </c>
      <c r="G80" t="str">
        <v>Khuda Bux2</v>
      </c>
      <c r="H80" t="str">
        <v>Surf Soap shop</v>
      </c>
      <c r="I80" t="str">
        <v>Soap retail</v>
      </c>
      <c r="J80" t="str">
        <v>Retail</v>
      </c>
      <c r="K80" t="str">
        <v>FMCG</v>
      </c>
      <c r="L80" t="str">
        <v>16th September 2025</v>
      </c>
      <c r="M80">
        <v>35000</v>
      </c>
      <c r="N80">
        <f>M80*0.7</f>
        <v>24500</v>
      </c>
      <c r="O80">
        <f>'October 2025'!I80</f>
        <v>0</v>
      </c>
      <c r="P80">
        <f>'November 2025'!I80</f>
        <v>2050</v>
      </c>
      <c r="Q80">
        <f>'December 2025'!I80</f>
        <v>2100</v>
      </c>
      <c r="R80">
        <f>'Jan 2026'!I80</f>
        <v>0</v>
      </c>
      <c r="S80">
        <f>'FEB 2026'!I80</f>
        <v>4200</v>
      </c>
      <c r="T80">
        <f>'MAR 2026'!I80</f>
        <v>0</v>
      </c>
      <c r="U80">
        <f>'APR 2026'!I80</f>
        <v>4000</v>
      </c>
      <c r="V80">
        <f>'MAY 2026'!I80</f>
        <v>0</v>
      </c>
      <c r="W80">
        <f>'June 2026'!I80</f>
        <v>0</v>
      </c>
      <c r="X80">
        <f>'Aug 2026 '!I80</f>
        <v>0</v>
      </c>
      <c r="Y80">
        <f>'Aug 2026 '!I80</f>
        <v>0</v>
      </c>
      <c r="Z80">
        <f>'Sept 2026'!I80</f>
        <v>0</v>
      </c>
      <c r="AA80">
        <f>'Oct 2026'!I80</f>
        <v>0</v>
      </c>
      <c r="AB80">
        <f>Y80+U80+T80+S80+O80+R80+Q80+P80+V80+W80+X80+Z80+AA80</f>
        <v>12350</v>
      </c>
      <c r="AC80">
        <f>N80</f>
        <v>24500</v>
      </c>
      <c r="AD80">
        <f>MAX(0,((N80/12)*DATEDIF(DATE(2025,11,1),TODAY(),"m"))-V80)</f>
        <v>12250</v>
      </c>
      <c r="AE80">
        <f>AC80-AB80</f>
        <v>12150</v>
      </c>
      <c r="AF80" t="str">
        <f>IF(AB80&gt;=AC80,"Clear","Pending")</f>
        <v>Pending</v>
      </c>
      <c r="AG80">
        <f>AB80/AC80</f>
        <v>0.5040816326530613</v>
      </c>
      <c r="AH80" t="str">
        <f>IF(AB80&gt;=AC80,"Clear",IF(AI80&gt;=(0.5*AJ80),"On Track","Critical"))</f>
        <v>On Track</v>
      </c>
      <c r="AI80">
        <f>COUNTIF(O80:V80,"&gt;0")</f>
        <v>4</v>
      </c>
      <c r="AJ80">
        <f>DATEDIF(DATE(2025,11,1),TODAY(),"m")-COUNTIF(O80:V80,"&gt;0")</f>
        <v>2</v>
      </c>
      <c r="AK80">
        <f>(N80/12)*DATEDIF(DATE(2025,11,1),TODAY(),"m")</f>
        <v>12250</v>
      </c>
      <c r="AL80" t="str">
        <f>IF(AD80=0,"Regular",IF(AD80&lt;=(M80/12)*2,"Low Risk",IF(AD80&lt;=(M80/12)*4,"Medium Risk","High Risk")))</f>
        <v>High Risk</v>
      </c>
      <c r="AM80" t="str">
        <f>IF(AD80=0,"On Track",IF(AD80&lt;=(N80/12),"Watch List",IF(AD80&lt;=(N80/12)*3,"Defaulter",IF(AD80&lt;=(N80/12)*6,"Critical","Write-Off Risk"))))</f>
        <v>Critical</v>
      </c>
    </row>
    <row r="81">
      <c r="A81">
        <v>80</v>
      </c>
      <c r="B81" t="str">
        <v>Lateefan</v>
      </c>
      <c r="C81" t="str">
        <v>Mohram</v>
      </c>
      <c r="D81">
        <v>4410175440374</v>
      </c>
      <c r="E81" t="str">
        <v>Female</v>
      </c>
      <c r="F81" t="str">
        <v xml:space="preserve">Tando kolachi </v>
      </c>
      <c r="G81" t="str">
        <v xml:space="preserve">Ahori </v>
      </c>
      <c r="H81" t="str">
        <v>FMCG: Grocery shop</v>
      </c>
      <c r="I81" t="str">
        <v>Retail Trading</v>
      </c>
      <c r="J81" t="str">
        <v>Retail</v>
      </c>
      <c r="K81" t="str">
        <v>Trading &amp; Commerce</v>
      </c>
      <c r="L81" t="str">
        <v>16th September 2025</v>
      </c>
      <c r="M81">
        <v>35000</v>
      </c>
      <c r="N81">
        <f>M81*0.7</f>
        <v>24500</v>
      </c>
      <c r="O81">
        <f>'October 2025'!I81</f>
        <v>2040</v>
      </c>
      <c r="P81">
        <f>'November 2025'!I81</f>
        <v>2040</v>
      </c>
      <c r="Q81">
        <f>'December 2025'!I81</f>
        <v>0</v>
      </c>
      <c r="R81">
        <f>'Jan 2026'!I81</f>
        <v>2040</v>
      </c>
      <c r="S81">
        <f>'FEB 2026'!I81</f>
        <v>2100</v>
      </c>
      <c r="T81">
        <f>'MAR 2026'!I81</f>
        <v>0</v>
      </c>
      <c r="U81">
        <f>'APR 2026'!I81</f>
        <v>0</v>
      </c>
      <c r="V81">
        <f>'MAY 2026'!I81</f>
        <v>0</v>
      </c>
      <c r="W81">
        <f>'June 2026'!I81</f>
        <v>0</v>
      </c>
      <c r="X81">
        <f>'Aug 2026 '!I81</f>
        <v>0</v>
      </c>
      <c r="Y81">
        <f>'Aug 2026 '!I81</f>
        <v>0</v>
      </c>
      <c r="Z81">
        <f>'Sept 2026'!I81</f>
        <v>0</v>
      </c>
      <c r="AA81">
        <f>'Oct 2026'!I81</f>
        <v>0</v>
      </c>
      <c r="AB81">
        <f>Y81+U81+T81+S81+O81+R81+Q81+P81+V81+W81+X81+Z81+AA81</f>
        <v>8220</v>
      </c>
      <c r="AC81">
        <f>N81</f>
        <v>24500</v>
      </c>
      <c r="AD81">
        <f>MAX(0,((N81/12)*DATEDIF(DATE(2025,11,1),TODAY(),"m"))-V81)</f>
        <v>12250</v>
      </c>
      <c r="AE81">
        <f>AC81-AB81</f>
        <v>16280</v>
      </c>
      <c r="AF81" t="str">
        <f>IF(AB81&gt;=AC81,"Clear","Pending")</f>
        <v>Pending</v>
      </c>
      <c r="AG81">
        <f>AB81/AC81</f>
        <v>0.3355102040816327</v>
      </c>
      <c r="AH81" t="str">
        <f>IF(AB81&gt;=AC81,"Clear",IF(AI81&gt;=(0.5*AJ81),"On Track","Critical"))</f>
        <v>On Track</v>
      </c>
      <c r="AI81">
        <f>COUNTIF(O81:V81,"&gt;0")</f>
        <v>4</v>
      </c>
      <c r="AJ81">
        <f>DATEDIF(DATE(2025,11,1),TODAY(),"m")-COUNTIF(O81:V81,"&gt;0")</f>
        <v>2</v>
      </c>
      <c r="AK81">
        <f>(N81/12)*DATEDIF(DATE(2025,11,1),TODAY(),"m")</f>
        <v>12250</v>
      </c>
      <c r="AL81" t="str">
        <f>IF(AD81=0,"Regular",IF(AD81&lt;=(M81/12)*2,"Low Risk",IF(AD81&lt;=(M81/12)*4,"Medium Risk","High Risk")))</f>
        <v>High Risk</v>
      </c>
      <c r="AM81" t="str">
        <f>IF(AD81=0,"On Track",IF(AD81&lt;=(N81/12),"Watch List",IF(AD81&lt;=(N81/12)*3,"Defaulter",IF(AD81&lt;=(N81/12)*6,"Critical","Write-Off Risk"))))</f>
        <v>Critical</v>
      </c>
    </row>
    <row r="82">
      <c r="A82">
        <v>81</v>
      </c>
      <c r="B82" t="str">
        <v xml:space="preserve">Liaquat Ali </v>
      </c>
      <c r="C82" t="str">
        <v xml:space="preserve">Moula Bux </v>
      </c>
      <c r="D82">
        <v>4410175565927</v>
      </c>
      <c r="E82" t="str">
        <v>Male</v>
      </c>
      <c r="F82" t="str">
        <v>Mir Ghulam Mustafa</v>
      </c>
      <c r="G82" t="str">
        <v>Roshanabad</v>
      </c>
      <c r="H82" t="str">
        <v>Wheat for Flour chaki</v>
      </c>
      <c r="I82" t="str">
        <v>Grain milling supply</v>
      </c>
      <c r="J82" t="str">
        <v>Trade</v>
      </c>
      <c r="K82" t="str">
        <v>Agro-processing</v>
      </c>
      <c r="L82" t="str">
        <v>16th September 2025</v>
      </c>
      <c r="M82">
        <v>35000</v>
      </c>
      <c r="N82">
        <f>M82*1</f>
        <v>35000</v>
      </c>
      <c r="O82">
        <f>'October 2025'!I82</f>
        <v>0</v>
      </c>
      <c r="P82">
        <f>'November 2025'!I82</f>
        <v>0</v>
      </c>
      <c r="Q82">
        <f>'December 2025'!I82</f>
        <v>0</v>
      </c>
      <c r="R82">
        <f>'Jan 2026'!I82</f>
        <v>35000</v>
      </c>
      <c r="S82">
        <f>'FEB 2026'!I82</f>
        <v>0</v>
      </c>
      <c r="T82">
        <f>'MAR 2026'!I82</f>
        <v>0</v>
      </c>
      <c r="U82">
        <f>'APR 2026'!I82</f>
        <v>0</v>
      </c>
      <c r="V82">
        <f>'MAY 2026'!I82</f>
        <v>0</v>
      </c>
      <c r="W82">
        <f>'June 2026'!I82</f>
        <v>0</v>
      </c>
      <c r="X82">
        <f>'Aug 2026 '!I82</f>
        <v>0</v>
      </c>
      <c r="Y82">
        <f>'Aug 2026 '!I82</f>
        <v>0</v>
      </c>
      <c r="Z82">
        <f>'Sept 2026'!I82</f>
        <v>0</v>
      </c>
      <c r="AA82">
        <f>'Oct 2026'!I82</f>
        <v>0</v>
      </c>
      <c r="AB82">
        <f>Y82+U82+T82+S82+O82+R82+Q82+P82+V82+W82+X82+Z82+AA82</f>
        <v>35000</v>
      </c>
      <c r="AC82">
        <f>N82</f>
        <v>35000</v>
      </c>
      <c r="AD82">
        <f>MAX(0,((N82/12)*DATEDIF(DATE(2025,11,1),TODAY(),"m"))-V82)</f>
        <v>17500</v>
      </c>
      <c r="AE82">
        <f>AC82-AB82</f>
        <v>0</v>
      </c>
      <c r="AF82" t="str">
        <f>IF(AB82&gt;=AC82,"Clear","Pending")</f>
        <v>Clear</v>
      </c>
      <c r="AG82">
        <f>AB82/AC82</f>
        <v>1</v>
      </c>
      <c r="AH82" t="str">
        <f>IF(AB82&gt;=AC82,"Clear",IF(AI82&gt;=(0.5*AJ82),"On Track","Critical"))</f>
        <v>Clear</v>
      </c>
      <c r="AI82">
        <f>COUNTIF(O82:V82,"&gt;0")</f>
        <v>1</v>
      </c>
      <c r="AJ82">
        <f>DATEDIF(DATE(2025,11,1),TODAY(),"m")-COUNTIF(O82:V82,"&gt;0")</f>
        <v>5</v>
      </c>
      <c r="AK82">
        <f>(N82/12)*DATEDIF(DATE(2025,11,1),TODAY(),"m")</f>
        <v>17500</v>
      </c>
      <c r="AL82" t="str">
        <f>IF(AD82=0,"Regular",IF(AD82&lt;=(M82/12)*2,"Low Risk",IF(AD82&lt;=(M82/12)*4,"Medium Risk","High Risk")))</f>
        <v>High Risk</v>
      </c>
      <c r="AM82" t="str">
        <f>IF(AD82=0,"On Track",IF(AD82&lt;=(N82/12),"Watch List",IF(AD82&lt;=(N82/12)*3,"Defaulter",IF(AD82&lt;=(N82/12)*6,"Critical","Write-Off Risk"))))</f>
        <v>Critical</v>
      </c>
    </row>
    <row r="83">
      <c r="A83">
        <v>82</v>
      </c>
      <c r="B83" t="str">
        <v xml:space="preserve">Maheen </v>
      </c>
      <c r="C83" t="str">
        <v xml:space="preserve">Maqbool Ahmed </v>
      </c>
      <c r="D83">
        <v>4410806067514</v>
      </c>
      <c r="E83" t="str">
        <v>Female</v>
      </c>
      <c r="F83" t="str">
        <v>Saindad Alyani</v>
      </c>
      <c r="G83" t="str">
        <v>Roshanabad</v>
      </c>
      <c r="H83" t="str">
        <v>Shoes and Slippers Shop</v>
      </c>
      <c r="I83" t="str">
        <v>Footwear retail</v>
      </c>
      <c r="J83" t="str">
        <v>Retail</v>
      </c>
      <c r="K83" t="str">
        <v>Fashion</v>
      </c>
      <c r="L83" t="str">
        <v>16th September 2025</v>
      </c>
      <c r="M83">
        <v>35000</v>
      </c>
      <c r="N83">
        <f>M83*1</f>
        <v>35000</v>
      </c>
      <c r="O83">
        <f>'October 2025'!I83</f>
        <v>0</v>
      </c>
      <c r="P83">
        <f>'November 2025'!I83</f>
        <v>2920</v>
      </c>
      <c r="Q83">
        <f>'December 2025'!I83</f>
        <v>3000</v>
      </c>
      <c r="R83">
        <f>'Jan 2026'!I83</f>
        <v>0</v>
      </c>
      <c r="S83">
        <f>'FEB 2026'!I83</f>
        <v>0</v>
      </c>
      <c r="T83">
        <f>'MAR 2026'!I83</f>
        <v>6000</v>
      </c>
      <c r="U83">
        <f>'APR 2026'!I83</f>
        <v>0</v>
      </c>
      <c r="V83">
        <f>'MAY 2026'!I83</f>
        <v>0</v>
      </c>
      <c r="W83">
        <f>'June 2026'!I83</f>
        <v>0</v>
      </c>
      <c r="X83">
        <f>'Aug 2026 '!I83</f>
        <v>0</v>
      </c>
      <c r="Y83">
        <f>'Aug 2026 '!I83</f>
        <v>0</v>
      </c>
      <c r="Z83">
        <f>'Sept 2026'!I83</f>
        <v>0</v>
      </c>
      <c r="AA83">
        <f>'Oct 2026'!I83</f>
        <v>0</v>
      </c>
      <c r="AB83">
        <f>Y83+U83+T83+S83+O83+R83+Q83+P83+V83+W83+X83+Z83+AA83</f>
        <v>11920</v>
      </c>
      <c r="AC83">
        <f>N83</f>
        <v>35000</v>
      </c>
      <c r="AD83">
        <f>MAX(0,((N83/12)*DATEDIF(DATE(2025,11,1),TODAY(),"m"))-V83)</f>
        <v>17500</v>
      </c>
      <c r="AE83">
        <f>AC83-AB83</f>
        <v>23080</v>
      </c>
      <c r="AF83" t="str">
        <f>IF(AB83&gt;=AC83,"Clear","Pending")</f>
        <v>Pending</v>
      </c>
      <c r="AG83">
        <f>AB83/AC83</f>
        <v>0.3405714285714286</v>
      </c>
      <c r="AH83" t="str">
        <f>IF(AB83&gt;=AC83,"Clear",IF(AI83&gt;=(0.5*AJ83),"On Track","Critical"))</f>
        <v>On Track</v>
      </c>
      <c r="AI83">
        <f>COUNTIF(O83:V83,"&gt;0")</f>
        <v>3</v>
      </c>
      <c r="AJ83">
        <f>DATEDIF(DATE(2025,11,1),TODAY(),"m")-COUNTIF(O83:V83,"&gt;0")</f>
        <v>3</v>
      </c>
      <c r="AK83">
        <f>(N83/12)*DATEDIF(DATE(2025,11,1),TODAY(),"m")</f>
        <v>17500</v>
      </c>
      <c r="AL83" t="str">
        <f>IF(AD83=0,"Regular",IF(AD83&lt;=(M83/12)*2,"Low Risk",IF(AD83&lt;=(M83/12)*4,"Medium Risk","High Risk")))</f>
        <v>High Risk</v>
      </c>
      <c r="AM83" t="str">
        <f>IF(AD83=0,"On Track",IF(AD83&lt;=(N83/12),"Watch List",IF(AD83&lt;=(N83/12)*3,"Defaulter",IF(AD83&lt;=(N83/12)*6,"Critical","Write-Off Risk"))))</f>
        <v>Critical</v>
      </c>
    </row>
    <row r="84">
      <c r="A84">
        <v>83</v>
      </c>
      <c r="B84" t="str">
        <v>Maneeta</v>
      </c>
      <c r="C84" t="str">
        <v>Gowo lal</v>
      </c>
      <c r="D84">
        <v>4410806221156</v>
      </c>
      <c r="E84" t="str">
        <v>Female</v>
      </c>
      <c r="F84" t="str">
        <v xml:space="preserve">Bhatti paro </v>
      </c>
      <c r="G84" t="str">
        <v>Jhuddo</v>
      </c>
      <c r="H84" t="str">
        <v>Handi Craft: Applique work and Bed sheets, Pillows</v>
      </c>
      <c r="I84" t="str">
        <v>Handicrafts</v>
      </c>
      <c r="J84" t="str">
        <v>Handicrafts</v>
      </c>
      <c r="K84" t="str">
        <v>Textile &amp; Handicrafts</v>
      </c>
      <c r="L84" t="str">
        <v>16th September 2025</v>
      </c>
      <c r="M84">
        <v>35000</v>
      </c>
      <c r="N84">
        <f>M84*1</f>
        <v>35000</v>
      </c>
      <c r="O84">
        <f>'October 2025'!I84</f>
        <v>0</v>
      </c>
      <c r="P84">
        <f>'November 2025'!I84</f>
        <v>0</v>
      </c>
      <c r="Q84">
        <f>'December 2025'!I84</f>
        <v>3000</v>
      </c>
      <c r="R84">
        <f>'Jan 2026'!I84</f>
        <v>3000</v>
      </c>
      <c r="S84">
        <f>'FEB 2026'!I84</f>
        <v>0</v>
      </c>
      <c r="T84">
        <f>'MAR 2026'!I84</f>
        <v>0</v>
      </c>
      <c r="U84">
        <f>'APR 2026'!I84</f>
        <v>3000</v>
      </c>
      <c r="V84">
        <f>'MAY 2026'!I84</f>
        <v>0</v>
      </c>
      <c r="W84">
        <f>'June 2026'!I84</f>
        <v>0</v>
      </c>
      <c r="X84">
        <f>'Aug 2026 '!I84</f>
        <v>0</v>
      </c>
      <c r="Y84">
        <f>'Aug 2026 '!I84</f>
        <v>0</v>
      </c>
      <c r="Z84">
        <f>'Sept 2026'!I84</f>
        <v>0</v>
      </c>
      <c r="AA84">
        <f>'Oct 2026'!I84</f>
        <v>0</v>
      </c>
      <c r="AB84">
        <f>Y84+U84+T84+S84+O84+R84+Q84+P84+V84+W84+X84+Z84+AA84</f>
        <v>9000</v>
      </c>
      <c r="AC84">
        <f>N84</f>
        <v>35000</v>
      </c>
      <c r="AD84">
        <f>MAX(0,((N84/12)*DATEDIF(DATE(2025,11,1),TODAY(),"m"))-V84)</f>
        <v>17500</v>
      </c>
      <c r="AE84">
        <f>AC84-AB84</f>
        <v>26000</v>
      </c>
      <c r="AF84" t="str">
        <f>IF(AB84&gt;=AC84,"Clear","Pending")</f>
        <v>Pending</v>
      </c>
      <c r="AG84">
        <f>AB84/AC84</f>
        <v>0.2571428571428571</v>
      </c>
      <c r="AH84" t="str">
        <f>IF(AB84&gt;=AC84,"Clear",IF(AI84&gt;=(0.5*AJ84),"On Track","Critical"))</f>
        <v>On Track</v>
      </c>
      <c r="AI84">
        <f>COUNTIF(O84:V84,"&gt;0")</f>
        <v>3</v>
      </c>
      <c r="AJ84">
        <f>DATEDIF(DATE(2025,11,1),TODAY(),"m")-COUNTIF(O84:V84,"&gt;0")</f>
        <v>3</v>
      </c>
      <c r="AK84">
        <f>(N84/12)*DATEDIF(DATE(2025,11,1),TODAY(),"m")</f>
        <v>17500</v>
      </c>
      <c r="AL84" t="str">
        <f>IF(AD84=0,"Regular",IF(AD84&lt;=(M84/12)*2,"Low Risk",IF(AD84&lt;=(M84/12)*4,"Medium Risk","High Risk")))</f>
        <v>High Risk</v>
      </c>
      <c r="AM84" t="str">
        <f>IF(AD84=0,"On Track",IF(AD84&lt;=(N84/12),"Watch List",IF(AD84&lt;=(N84/12)*3,"Defaulter",IF(AD84&lt;=(N84/12)*6,"Critical","Write-Off Risk"))))</f>
        <v>Critical</v>
      </c>
    </row>
    <row r="85">
      <c r="A85">
        <v>84</v>
      </c>
      <c r="B85" t="str">
        <v>Manzor Ahmed</v>
      </c>
      <c r="C85" t="str">
        <v>Ali Akber</v>
      </c>
      <c r="D85">
        <v>4410803876321</v>
      </c>
      <c r="E85" t="str">
        <v>Male</v>
      </c>
      <c r="F85" t="str">
        <v xml:space="preserve">Juman Kapri </v>
      </c>
      <c r="G85" t="str">
        <v>Khuda Bux2</v>
      </c>
      <c r="H85" t="str">
        <v>Hotel Business</v>
      </c>
      <c r="I85" t="str">
        <v>Accommodation/food</v>
      </c>
      <c r="J85" t="str">
        <v>Service</v>
      </c>
      <c r="K85" t="str">
        <v>Hospitality</v>
      </c>
      <c r="L85" t="str">
        <v>16th September 2025</v>
      </c>
      <c r="M85">
        <v>35000</v>
      </c>
      <c r="N85">
        <f>M85*1</f>
        <v>35000</v>
      </c>
      <c r="O85">
        <f>'October 2025'!I85</f>
        <v>0</v>
      </c>
      <c r="P85">
        <f>'November 2025'!I85</f>
        <v>3000</v>
      </c>
      <c r="Q85">
        <f>'December 2025'!I85</f>
        <v>3000</v>
      </c>
      <c r="R85">
        <f>'Jan 2026'!I85</f>
        <v>0</v>
      </c>
      <c r="S85">
        <f>'FEB 2026'!I85</f>
        <v>0</v>
      </c>
      <c r="T85">
        <f>'MAR 2026'!I85</f>
        <v>6000</v>
      </c>
      <c r="U85">
        <f>'APR 2026'!I85</f>
        <v>3000</v>
      </c>
      <c r="V85">
        <f>'MAY 2026'!I85</f>
        <v>3000</v>
      </c>
      <c r="W85">
        <f>'June 2026'!I85</f>
        <v>0</v>
      </c>
      <c r="X85">
        <f>'Aug 2026 '!I85</f>
        <v>0</v>
      </c>
      <c r="Y85">
        <f>'Aug 2026 '!I85</f>
        <v>0</v>
      </c>
      <c r="Z85">
        <f>'Sept 2026'!I85</f>
        <v>0</v>
      </c>
      <c r="AA85">
        <f>'Oct 2026'!I85</f>
        <v>0</v>
      </c>
      <c r="AB85">
        <f>Y85+U85+T85+S85+O85+R85+Q85+P85+V85+W85+X85+Z85+AA85</f>
        <v>18000</v>
      </c>
      <c r="AC85">
        <f>N85</f>
        <v>35000</v>
      </c>
      <c r="AD85">
        <f>MAX(0,((N85/12)*DATEDIF(DATE(2025,11,1),TODAY(),"m"))-V85)</f>
        <v>14500</v>
      </c>
      <c r="AE85">
        <f>AC85-AB85</f>
        <v>17000</v>
      </c>
      <c r="AF85" t="str">
        <f>IF(AB85&gt;=AC85,"Clear","Pending")</f>
        <v>Pending</v>
      </c>
      <c r="AG85">
        <f>AB85/AC85</f>
        <v>0.5142857142857142</v>
      </c>
      <c r="AH85" t="str">
        <f>IF(AB85&gt;=AC85,"Clear",IF(AI85&gt;=(0.5*AJ85),"On Track","Critical"))</f>
        <v>On Track</v>
      </c>
      <c r="AI85">
        <f>COUNTIF(O85:V85,"&gt;0")</f>
        <v>5</v>
      </c>
      <c r="AJ85">
        <f>DATEDIF(DATE(2025,11,1),TODAY(),"m")-COUNTIF(O85:V85,"&gt;0")</f>
        <v>1</v>
      </c>
      <c r="AK85">
        <f>(N85/12)*DATEDIF(DATE(2025,11,1),TODAY(),"m")</f>
        <v>17500</v>
      </c>
      <c r="AL85" t="str">
        <f>IF(AD85=0,"Regular",IF(AD85&lt;=(M85/12)*2,"Low Risk",IF(AD85&lt;=(M85/12)*4,"Medium Risk","High Risk")))</f>
        <v>High Risk</v>
      </c>
      <c r="AM85" t="str">
        <f>IF(AD85=0,"On Track",IF(AD85&lt;=(N85/12),"Watch List",IF(AD85&lt;=(N85/12)*3,"Defaulter",IF(AD85&lt;=(N85/12)*6,"Critical","Write-Off Risk"))))</f>
        <v>Critical</v>
      </c>
    </row>
    <row r="86">
      <c r="A86">
        <v>85</v>
      </c>
      <c r="B86" t="str">
        <v>Maqshoque</v>
      </c>
      <c r="C86" t="str">
        <v>Ahmed Khan</v>
      </c>
      <c r="D86">
        <v>4410193064791</v>
      </c>
      <c r="E86" t="str">
        <v>Male</v>
      </c>
      <c r="F86" t="str">
        <v xml:space="preserve">Ghulam Akber Lashari </v>
      </c>
      <c r="G86" t="str">
        <v xml:space="preserve">Ahori </v>
      </c>
      <c r="H86" t="str">
        <v>Veterinary Medicine</v>
      </c>
      <c r="I86" t="str">
        <v>Animal medicine sale</v>
      </c>
      <c r="J86" t="str">
        <v>Retail</v>
      </c>
      <c r="K86" t="str">
        <v>Livestock Health</v>
      </c>
      <c r="L86" t="str">
        <v>16th September 2025</v>
      </c>
      <c r="M86">
        <v>35000</v>
      </c>
      <c r="N86">
        <f>M86*1</f>
        <v>35000</v>
      </c>
      <c r="O86">
        <f>'October 2025'!I86</f>
        <v>0</v>
      </c>
      <c r="P86">
        <f>'November 2025'!I86</f>
        <v>2920</v>
      </c>
      <c r="Q86">
        <f>'December 2025'!I86</f>
        <v>3000</v>
      </c>
      <c r="R86">
        <f>'Jan 2026'!I86</f>
        <v>3000</v>
      </c>
      <c r="S86">
        <f>'FEB 2026'!I86</f>
        <v>3000</v>
      </c>
      <c r="T86">
        <f>'MAR 2026'!I86</f>
        <v>3000</v>
      </c>
      <c r="U86">
        <f>'APR 2026'!I86</f>
        <v>3000</v>
      </c>
      <c r="V86">
        <f>'MAY 2026'!I86</f>
        <v>3000</v>
      </c>
      <c r="W86">
        <f>'June 2026'!I86</f>
        <v>0</v>
      </c>
      <c r="X86">
        <f>'Aug 2026 '!I86</f>
        <v>0</v>
      </c>
      <c r="Y86">
        <f>'Aug 2026 '!I86</f>
        <v>0</v>
      </c>
      <c r="Z86">
        <f>'Sept 2026'!I86</f>
        <v>0</v>
      </c>
      <c r="AA86">
        <f>'Oct 2026'!I86</f>
        <v>0</v>
      </c>
      <c r="AB86">
        <f>Y86+U86+T86+S86+O86+R86+Q86+P86+V86+W86+X86+Z86+AA86</f>
        <v>20920</v>
      </c>
      <c r="AC86">
        <f>N86</f>
        <v>35000</v>
      </c>
      <c r="AD86">
        <f>MAX(0,((N86/12)*DATEDIF(DATE(2025,11,1),TODAY(),"m"))-V86)</f>
        <v>14500</v>
      </c>
      <c r="AE86">
        <f>AC86-AB86</f>
        <v>14080</v>
      </c>
      <c r="AF86" t="str">
        <f>IF(AB86&gt;=AC86,"Clear","Pending")</f>
        <v>Pending</v>
      </c>
      <c r="AG86">
        <f>AB86/AC86</f>
        <v>0.5977142857142858</v>
      </c>
      <c r="AH86" t="str">
        <f>IF(AB86&gt;=AC86,"Clear",IF(AI86&gt;=(0.5*AJ86),"On Track","Critical"))</f>
        <v>On Track</v>
      </c>
      <c r="AI86">
        <f>COUNTIF(O86:V86,"&gt;0")</f>
        <v>7</v>
      </c>
      <c r="AJ86">
        <f>DATEDIF(DATE(2025,11,1),TODAY(),"m")-COUNTIF(O86:V86,"&gt;0")</f>
        <v>-1</v>
      </c>
      <c r="AK86">
        <f>(N86/12)*DATEDIF(DATE(2025,11,1),TODAY(),"m")</f>
        <v>17500</v>
      </c>
      <c r="AL86" t="str">
        <f>IF(AD86=0,"Regular",IF(AD86&lt;=(M86/12)*2,"Low Risk",IF(AD86&lt;=(M86/12)*4,"Medium Risk","High Risk")))</f>
        <v>High Risk</v>
      </c>
      <c r="AM86" t="str">
        <f>IF(AD86=0,"On Track",IF(AD86&lt;=(N86/12),"Watch List",IF(AD86&lt;=(N86/12)*3,"Defaulter",IF(AD86&lt;=(N86/12)*6,"Critical","Write-Off Risk"))))</f>
        <v>Critical</v>
      </c>
    </row>
    <row r="87">
      <c r="A87">
        <v>86</v>
      </c>
      <c r="B87" t="str">
        <v>Marvi</v>
      </c>
      <c r="C87" t="str">
        <v xml:space="preserve">Kando </v>
      </c>
      <c r="D87">
        <v>4410164716646</v>
      </c>
      <c r="E87" t="str">
        <v>Female</v>
      </c>
      <c r="F87" t="str">
        <v>Chandro Bheel</v>
      </c>
      <c r="G87" t="str">
        <v>Khuda Bux2</v>
      </c>
      <c r="H87" t="str">
        <v>FMCG: Grocery shop</v>
      </c>
      <c r="I87" t="str">
        <v>Retail Trading</v>
      </c>
      <c r="J87" t="str">
        <v>Retail</v>
      </c>
      <c r="K87" t="str">
        <v>Trading &amp; Commerce</v>
      </c>
      <c r="L87" t="str">
        <v>16th September 2025</v>
      </c>
      <c r="M87">
        <v>35000</v>
      </c>
      <c r="N87">
        <f>M87*0.7</f>
        <v>24500</v>
      </c>
      <c r="O87">
        <f>'October 2025'!I87</f>
        <v>0</v>
      </c>
      <c r="P87">
        <f>'November 2025'!I87</f>
        <v>0</v>
      </c>
      <c r="Q87">
        <f>'December 2025'!I87</f>
        <v>0</v>
      </c>
      <c r="R87">
        <f>'Jan 2026'!I87</f>
        <v>0</v>
      </c>
      <c r="S87">
        <f>'FEB 2026'!I87</f>
        <v>9000</v>
      </c>
      <c r="T87">
        <f>'MAR 2026'!I87</f>
        <v>0</v>
      </c>
      <c r="U87">
        <f>'APR 2026'!I87</f>
        <v>0</v>
      </c>
      <c r="V87">
        <f>'MAY 2026'!I87</f>
        <v>9000</v>
      </c>
      <c r="W87">
        <f>'June 2026'!I87</f>
        <v>0</v>
      </c>
      <c r="X87">
        <f>'Aug 2026 '!I87</f>
        <v>0</v>
      </c>
      <c r="Y87">
        <f>'Aug 2026 '!I87</f>
        <v>0</v>
      </c>
      <c r="Z87">
        <f>'Sept 2026'!I87</f>
        <v>0</v>
      </c>
      <c r="AA87">
        <f>'Oct 2026'!I87</f>
        <v>0</v>
      </c>
      <c r="AB87">
        <f>Y87+U87+T87+S87+O87+R87+Q87+P87+V87+W87+X87+Z87+AA87</f>
        <v>18000</v>
      </c>
      <c r="AC87">
        <f>N87</f>
        <v>24500</v>
      </c>
      <c r="AD87">
        <f>MAX(0,((N87/12)*DATEDIF(DATE(2025,11,1),TODAY(),"m"))-V87)</f>
        <v>3250</v>
      </c>
      <c r="AE87">
        <f>AC87-AB87</f>
        <v>6500</v>
      </c>
      <c r="AF87" t="str">
        <f>IF(AB87&gt;=AC87,"Clear","Pending")</f>
        <v>Pending</v>
      </c>
      <c r="AG87">
        <f>AB87/AC87</f>
        <v>0.7346938775510204</v>
      </c>
      <c r="AH87" t="str">
        <f>IF(AB87&gt;=AC87,"Clear",IF(AI87&gt;=(0.5*AJ87),"On Track","Critical"))</f>
        <v>On Track</v>
      </c>
      <c r="AI87">
        <f>COUNTIF(O87:V87,"&gt;0")</f>
        <v>2</v>
      </c>
      <c r="AJ87">
        <f>DATEDIF(DATE(2025,11,1),TODAY(),"m")-COUNTIF(O87:V87,"&gt;0")</f>
        <v>4</v>
      </c>
      <c r="AK87">
        <f>(N87/12)*DATEDIF(DATE(2025,11,1),TODAY(),"m")</f>
        <v>12250</v>
      </c>
      <c r="AL87" t="str">
        <f>IF(AD87=0,"Regular",IF(AD87&lt;=(M87/12)*2,"Low Risk",IF(AD87&lt;=(M87/12)*4,"Medium Risk","High Risk")))</f>
        <v>Low Risk</v>
      </c>
      <c r="AM87" t="str">
        <f>IF(AD87=0,"On Track",IF(AD87&lt;=(N87/12),"Watch List",IF(AD87&lt;=(N87/12)*3,"Defaulter",IF(AD87&lt;=(N87/12)*6,"Critical","Write-Off Risk"))))</f>
        <v>Defaulter</v>
      </c>
    </row>
    <row r="88">
      <c r="A88">
        <v>87</v>
      </c>
      <c r="B88" t="str">
        <v>Mashoque Ali</v>
      </c>
      <c r="C88" t="str">
        <v>Muhammad Hassan Bhatti</v>
      </c>
      <c r="D88">
        <v>4410803507237</v>
      </c>
      <c r="E88" t="str">
        <v>Male</v>
      </c>
      <c r="F88" t="str">
        <v>Muhammad Hassan Bhatti</v>
      </c>
      <c r="G88" t="str">
        <v>Khuda Bux2</v>
      </c>
      <c r="H88" t="str">
        <v>FMCG: Grocery shop</v>
      </c>
      <c r="I88" t="str">
        <v>Retail Trading</v>
      </c>
      <c r="J88" t="str">
        <v>Retail</v>
      </c>
      <c r="K88" t="str">
        <v>Trading &amp; Commerce</v>
      </c>
      <c r="L88" t="str">
        <v>16th September 2025</v>
      </c>
      <c r="M88">
        <v>35000</v>
      </c>
      <c r="N88">
        <f>M88*1</f>
        <v>35000</v>
      </c>
      <c r="O88">
        <f>'October 2025'!I88</f>
        <v>0</v>
      </c>
      <c r="P88">
        <f>'November 2025'!I88</f>
        <v>0</v>
      </c>
      <c r="Q88">
        <f>'December 2025'!I88</f>
        <v>0</v>
      </c>
      <c r="R88">
        <f>'Jan 2026'!I88</f>
        <v>0</v>
      </c>
      <c r="S88">
        <f>'FEB 2026'!I88</f>
        <v>0</v>
      </c>
      <c r="T88">
        <f>'MAR 2026'!I88</f>
        <v>6000</v>
      </c>
      <c r="U88">
        <f>'APR 2026'!I88</f>
        <v>0</v>
      </c>
      <c r="V88">
        <f>'MAY 2026'!I88</f>
        <v>6000</v>
      </c>
      <c r="W88">
        <f>'June 2026'!I88</f>
        <v>0</v>
      </c>
      <c r="X88">
        <f>'Aug 2026 '!I88</f>
        <v>0</v>
      </c>
      <c r="Y88">
        <f>'Aug 2026 '!I88</f>
        <v>0</v>
      </c>
      <c r="Z88">
        <f>'Sept 2026'!I88</f>
        <v>0</v>
      </c>
      <c r="AA88">
        <f>'Oct 2026'!I88</f>
        <v>0</v>
      </c>
      <c r="AB88">
        <f>Y88+U88+T88+S88+O88+R88+Q88+P88+V88+W88+X88+Z88+AA88</f>
        <v>12000</v>
      </c>
      <c r="AC88">
        <f>N88</f>
        <v>35000</v>
      </c>
      <c r="AD88">
        <f>MAX(0,((N88/12)*DATEDIF(DATE(2025,11,1),TODAY(),"m"))-V88)</f>
        <v>11500</v>
      </c>
      <c r="AE88">
        <f>AC88-AB88</f>
        <v>23000</v>
      </c>
      <c r="AF88" t="str">
        <f>IF(AB88&gt;=AC88,"Clear","Pending")</f>
        <v>Pending</v>
      </c>
      <c r="AG88">
        <f>AB88/AC88</f>
        <v>0.34285714285714286</v>
      </c>
      <c r="AH88" t="str">
        <f>IF(AB88&gt;=AC88,"Clear",IF(AI88&gt;=(0.5*AJ88),"On Track","Critical"))</f>
        <v>On Track</v>
      </c>
      <c r="AI88">
        <f>COUNTIF(O88:V88,"&gt;0")</f>
        <v>2</v>
      </c>
      <c r="AJ88">
        <f>DATEDIF(DATE(2025,11,1),TODAY(),"m")-COUNTIF(O88:V88,"&gt;0")</f>
        <v>4</v>
      </c>
      <c r="AK88">
        <f>(N88/12)*DATEDIF(DATE(2025,11,1),TODAY(),"m")</f>
        <v>17500</v>
      </c>
      <c r="AL88" t="str">
        <f>IF(AD88=0,"Regular",IF(AD88&lt;=(M88/12)*2,"Low Risk",IF(AD88&lt;=(M88/12)*4,"Medium Risk","High Risk")))</f>
        <v>Medium Risk</v>
      </c>
      <c r="AM88" t="str">
        <f>IF(AD88=0,"On Track",IF(AD88&lt;=(N88/12),"Watch List",IF(AD88&lt;=(N88/12)*3,"Defaulter",IF(AD88&lt;=(N88/12)*6,"Critical","Write-Off Risk"))))</f>
        <v>Critical</v>
      </c>
    </row>
    <row r="89">
      <c r="A89">
        <v>88</v>
      </c>
      <c r="B89" t="str">
        <v>Mawji</v>
      </c>
      <c r="C89" t="str">
        <v>Bhoro</v>
      </c>
      <c r="D89">
        <v>4410121686307</v>
      </c>
      <c r="E89" t="str">
        <v>Male</v>
      </c>
      <c r="F89" t="str">
        <v>Ghoram Bhatti</v>
      </c>
      <c r="G89" t="str">
        <v>Khuda Bux2</v>
      </c>
      <c r="H89" t="str">
        <v>FMCG: Grocery shop</v>
      </c>
      <c r="I89" t="str">
        <v>Retail Trading</v>
      </c>
      <c r="J89" t="str">
        <v>Retail</v>
      </c>
      <c r="K89" t="str">
        <v>Trading &amp; Commerce</v>
      </c>
      <c r="L89" t="str">
        <v>16th September 2025</v>
      </c>
      <c r="M89">
        <v>35000</v>
      </c>
      <c r="N89">
        <f>M89*1</f>
        <v>35000</v>
      </c>
      <c r="O89">
        <f>'October 2025'!I89</f>
        <v>0</v>
      </c>
      <c r="P89">
        <f>'November 2025'!I89</f>
        <v>3000</v>
      </c>
      <c r="Q89">
        <f>'December 2025'!I89</f>
        <v>0</v>
      </c>
      <c r="R89">
        <f>'Jan 2026'!I89</f>
        <v>0</v>
      </c>
      <c r="S89">
        <f>'FEB 2026'!I89</f>
        <v>3000</v>
      </c>
      <c r="T89">
        <f>'MAR 2026'!I89</f>
        <v>3000</v>
      </c>
      <c r="U89">
        <f>'APR 2026'!I89</f>
        <v>3000</v>
      </c>
      <c r="V89">
        <f>'MAY 2026'!I89</f>
        <v>3000</v>
      </c>
      <c r="W89">
        <f>'June 2026'!I89</f>
        <v>0</v>
      </c>
      <c r="X89">
        <f>'Aug 2026 '!I89</f>
        <v>0</v>
      </c>
      <c r="Y89">
        <f>'Aug 2026 '!I89</f>
        <v>0</v>
      </c>
      <c r="Z89">
        <f>'Sept 2026'!I89</f>
        <v>0</v>
      </c>
      <c r="AA89">
        <f>'Oct 2026'!I89</f>
        <v>0</v>
      </c>
      <c r="AB89">
        <f>Y89+U89+T89+S89+O89+R89+Q89+P89+V89+W89+X89+Z89+AA89</f>
        <v>15000</v>
      </c>
      <c r="AC89">
        <f>N89</f>
        <v>35000</v>
      </c>
      <c r="AD89">
        <f>MAX(0,((N89/12)*DATEDIF(DATE(2025,11,1),TODAY(),"m"))-V89)</f>
        <v>14500</v>
      </c>
      <c r="AE89">
        <f>AC89-AB89</f>
        <v>20000</v>
      </c>
      <c r="AF89" t="str">
        <f>IF(AB89&gt;=AC89,"Clear","Pending")</f>
        <v>Pending</v>
      </c>
      <c r="AG89">
        <f>AB89/AC89</f>
        <v>0.42857142857142855</v>
      </c>
      <c r="AH89" t="str">
        <f>IF(AB89&gt;=AC89,"Clear",IF(AI89&gt;=(0.5*AJ89),"On Track","Critical"))</f>
        <v>On Track</v>
      </c>
      <c r="AI89">
        <f>COUNTIF(O89:V89,"&gt;0")</f>
        <v>5</v>
      </c>
      <c r="AJ89">
        <f>DATEDIF(DATE(2025,11,1),TODAY(),"m")-COUNTIF(O89:V89,"&gt;0")</f>
        <v>1</v>
      </c>
      <c r="AK89">
        <f>(N89/12)*DATEDIF(DATE(2025,11,1),TODAY(),"m")</f>
        <v>17500</v>
      </c>
      <c r="AL89" t="str">
        <f>IF(AD89=0,"Regular",IF(AD89&lt;=(M89/12)*2,"Low Risk",IF(AD89&lt;=(M89/12)*4,"Medium Risk","High Risk")))</f>
        <v>High Risk</v>
      </c>
      <c r="AM89" t="str">
        <f>IF(AD89=0,"On Track",IF(AD89&lt;=(N89/12),"Watch List",IF(AD89&lt;=(N89/12)*3,"Defaulter",IF(AD89&lt;=(N89/12)*6,"Critical","Write-Off Risk"))))</f>
        <v>Critical</v>
      </c>
    </row>
    <row r="90">
      <c r="A90">
        <v>89</v>
      </c>
      <c r="B90" t="str">
        <v xml:space="preserve">Maya </v>
      </c>
      <c r="C90" t="str">
        <v>Maqsood</v>
      </c>
      <c r="D90">
        <v>4410805935408</v>
      </c>
      <c r="E90" t="str">
        <v>Female</v>
      </c>
      <c r="F90" t="str">
        <v>Ameer Bux Laghari</v>
      </c>
      <c r="G90" t="str">
        <v xml:space="preserve">Ahori </v>
      </c>
      <c r="H90" t="str">
        <v>Crookery and Garments shop</v>
      </c>
      <c r="I90" t="str">
        <v>Household + clothes</v>
      </c>
      <c r="J90" t="str">
        <v>Retail</v>
      </c>
      <c r="K90" t="str">
        <v>Mixed Retail</v>
      </c>
      <c r="L90" t="str">
        <v>16th September 2025</v>
      </c>
      <c r="M90">
        <v>35000</v>
      </c>
      <c r="N90">
        <f>M90*1</f>
        <v>35000</v>
      </c>
      <c r="O90">
        <f>'October 2025'!I90</f>
        <v>0</v>
      </c>
      <c r="P90">
        <f>'November 2025'!I90</f>
        <v>3000</v>
      </c>
      <c r="Q90">
        <f>'December 2025'!I90</f>
        <v>0</v>
      </c>
      <c r="R90">
        <f>'Jan 2026'!I90</f>
        <v>3000</v>
      </c>
      <c r="S90">
        <f>'FEB 2026'!I90</f>
        <v>3000</v>
      </c>
      <c r="T90">
        <f>'MAR 2026'!I90</f>
        <v>3000</v>
      </c>
      <c r="U90">
        <f>'APR 2026'!I90</f>
        <v>10000</v>
      </c>
      <c r="V90">
        <f>'MAY 2026'!I90</f>
        <v>0</v>
      </c>
      <c r="W90">
        <f>'June 2026'!I90</f>
        <v>0</v>
      </c>
      <c r="X90">
        <f>'Aug 2026 '!I90</f>
        <v>0</v>
      </c>
      <c r="Y90">
        <f>'Aug 2026 '!I90</f>
        <v>0</v>
      </c>
      <c r="Z90">
        <f>'Sept 2026'!I90</f>
        <v>0</v>
      </c>
      <c r="AA90">
        <f>'Oct 2026'!I90</f>
        <v>0</v>
      </c>
      <c r="AB90">
        <f>Y90+U90+T90+S90+O90+R90+Q90+P90+V90+W90+X90+Z90+AA90</f>
        <v>22000</v>
      </c>
      <c r="AC90">
        <f>N90</f>
        <v>35000</v>
      </c>
      <c r="AD90">
        <f>MAX(0,((N90/12)*DATEDIF(DATE(2025,11,1),TODAY(),"m"))-V90)</f>
        <v>17500</v>
      </c>
      <c r="AE90">
        <f>AC90-AB90</f>
        <v>13000</v>
      </c>
      <c r="AF90" t="str">
        <f>IF(AB90&gt;=AC90,"Clear","Pending")</f>
        <v>Pending</v>
      </c>
      <c r="AG90">
        <f>AB90/AC90</f>
        <v>0.6285714285714286</v>
      </c>
      <c r="AH90" t="str">
        <f>IF(AB90&gt;=AC90,"Clear",IF(AI90&gt;=(0.5*AJ90),"On Track","Critical"))</f>
        <v>On Track</v>
      </c>
      <c r="AI90">
        <f>COUNTIF(O90:V90,"&gt;0")</f>
        <v>5</v>
      </c>
      <c r="AJ90">
        <f>DATEDIF(DATE(2025,11,1),TODAY(),"m")-COUNTIF(O90:V90,"&gt;0")</f>
        <v>1</v>
      </c>
      <c r="AK90">
        <f>(N90/12)*DATEDIF(DATE(2025,11,1),TODAY(),"m")</f>
        <v>17500</v>
      </c>
      <c r="AL90" t="str">
        <f>IF(AD90=0,"Regular",IF(AD90&lt;=(M90/12)*2,"Low Risk",IF(AD90&lt;=(M90/12)*4,"Medium Risk","High Risk")))</f>
        <v>High Risk</v>
      </c>
      <c r="AM90" t="str">
        <f>IF(AD90=0,"On Track",IF(AD90&lt;=(N90/12),"Watch List",IF(AD90&lt;=(N90/12)*3,"Defaulter",IF(AD90&lt;=(N90/12)*6,"Critical","Write-Off Risk"))))</f>
        <v>Critical</v>
      </c>
    </row>
    <row r="91">
      <c r="A91">
        <v>90</v>
      </c>
      <c r="B91" t="str">
        <v>Meena</v>
      </c>
      <c r="C91" t="str">
        <v xml:space="preserve">Shabeer </v>
      </c>
      <c r="D91">
        <v>4410805822354</v>
      </c>
      <c r="E91" t="str">
        <v>Female</v>
      </c>
      <c r="F91" t="str">
        <v xml:space="preserve"> Juman Kapri </v>
      </c>
      <c r="G91" t="str">
        <v>Khuda Bux2</v>
      </c>
      <c r="H91" t="str">
        <v xml:space="preserve">Handi Craft: Applique work </v>
      </c>
      <c r="I91" t="str">
        <v>Handicrafts</v>
      </c>
      <c r="J91" t="str">
        <v>Handicrafts</v>
      </c>
      <c r="K91" t="str">
        <v>Textile &amp; Handicrafts</v>
      </c>
      <c r="L91" t="str">
        <v>16th September 2025</v>
      </c>
      <c r="M91">
        <v>35000</v>
      </c>
      <c r="N91">
        <f>M91*0.7</f>
        <v>24500</v>
      </c>
      <c r="O91">
        <f>'October 2025'!I91</f>
        <v>0</v>
      </c>
      <c r="P91">
        <f>'November 2025'!I91</f>
        <v>2050</v>
      </c>
      <c r="Q91">
        <f>'December 2025'!I91</f>
        <v>0</v>
      </c>
      <c r="R91">
        <f>'Jan 2026'!I91</f>
        <v>0</v>
      </c>
      <c r="S91">
        <f>'FEB 2026'!I91</f>
        <v>0</v>
      </c>
      <c r="T91">
        <f>'MAR 2026'!I91</f>
        <v>4000</v>
      </c>
      <c r="U91">
        <f>'APR 2026'!I91</f>
        <v>0</v>
      </c>
      <c r="V91">
        <f>'MAY 2026'!I91</f>
        <v>3000</v>
      </c>
      <c r="W91">
        <f>'June 2026'!I91</f>
        <v>0</v>
      </c>
      <c r="X91">
        <f>'Aug 2026 '!I91</f>
        <v>0</v>
      </c>
      <c r="Y91">
        <f>'Aug 2026 '!I91</f>
        <v>0</v>
      </c>
      <c r="Z91">
        <f>'Sept 2026'!I91</f>
        <v>0</v>
      </c>
      <c r="AA91">
        <f>'Oct 2026'!I91</f>
        <v>0</v>
      </c>
      <c r="AB91">
        <f>Y91+U91+T91+S91+O91+R91+Q91+P91+V91+W91+X91+Z91+AA91</f>
        <v>9050</v>
      </c>
      <c r="AC91">
        <f>N91</f>
        <v>24500</v>
      </c>
      <c r="AD91">
        <f>MAX(0,((N91/12)*DATEDIF(DATE(2025,11,1),TODAY(),"m"))-V91)</f>
        <v>9250</v>
      </c>
      <c r="AE91">
        <f>AC91-AB91</f>
        <v>15450</v>
      </c>
      <c r="AF91" t="str">
        <f>IF(AB91&gt;=AC91,"Clear","Pending")</f>
        <v>Pending</v>
      </c>
      <c r="AG91">
        <f>AB91/AC91</f>
        <v>0.3693877551020408</v>
      </c>
      <c r="AH91" t="str">
        <f>IF(AB91&gt;=AC91,"Clear",IF(AI91&gt;=(0.5*AJ91),"On Track","Critical"))</f>
        <v>On Track</v>
      </c>
      <c r="AI91">
        <f>COUNTIF(O91:V91,"&gt;0")</f>
        <v>3</v>
      </c>
      <c r="AJ91">
        <f>DATEDIF(DATE(2025,11,1),TODAY(),"m")-COUNTIF(O91:V91,"&gt;0")</f>
        <v>3</v>
      </c>
      <c r="AK91">
        <f>(N91/12)*DATEDIF(DATE(2025,11,1),TODAY(),"m")</f>
        <v>12250</v>
      </c>
      <c r="AL91" t="str">
        <f>IF(AD91=0,"Regular",IF(AD91&lt;=(M91/12)*2,"Low Risk",IF(AD91&lt;=(M91/12)*4,"Medium Risk","High Risk")))</f>
        <v>Medium Risk</v>
      </c>
      <c r="AM91" t="str">
        <f>IF(AD91=0,"On Track",IF(AD91&lt;=(N91/12),"Watch List",IF(AD91&lt;=(N91/12)*3,"Defaulter",IF(AD91&lt;=(N91/12)*6,"Critical","Write-Off Risk"))))</f>
        <v>Critical</v>
      </c>
    </row>
    <row r="92">
      <c r="A92">
        <v>91</v>
      </c>
      <c r="B92" t="str">
        <v>Meherulnissa</v>
      </c>
      <c r="C92" t="str">
        <v>Nisar Ahmed</v>
      </c>
      <c r="D92">
        <v>4410107183984</v>
      </c>
      <c r="E92" t="str">
        <v>Female</v>
      </c>
      <c r="F92" t="str">
        <v>Village Kamal Khan Pitafi</v>
      </c>
      <c r="G92" t="str">
        <v>Mir Allah Bachayo</v>
      </c>
      <c r="H92" t="str">
        <v>Tailoring System</v>
      </c>
      <c r="I92" t="str">
        <v>Stitching service</v>
      </c>
      <c r="J92" t="str">
        <v>Service</v>
      </c>
      <c r="K92" t="str">
        <v>Textile</v>
      </c>
      <c r="L92" t="str">
        <v>16th September 2025</v>
      </c>
      <c r="M92">
        <v>35000</v>
      </c>
      <c r="N92">
        <f>M92*1</f>
        <v>35000</v>
      </c>
      <c r="O92">
        <f>'October 2025'!I92</f>
        <v>0</v>
      </c>
      <c r="P92">
        <f>'November 2025'!I92</f>
        <v>0</v>
      </c>
      <c r="Q92">
        <f>'December 2025'!I92</f>
        <v>0</v>
      </c>
      <c r="R92">
        <f>'Jan 2026'!I92</f>
        <v>5000</v>
      </c>
      <c r="S92">
        <f>'FEB 2026'!I92</f>
        <v>0</v>
      </c>
      <c r="T92">
        <f>'MAR 2026'!I92</f>
        <v>0</v>
      </c>
      <c r="U92">
        <f>'APR 2026'!I92</f>
        <v>0</v>
      </c>
      <c r="V92">
        <f>'MAY 2026'!I92</f>
        <v>0</v>
      </c>
      <c r="W92">
        <f>'June 2026'!I92</f>
        <v>0</v>
      </c>
      <c r="X92">
        <f>'Aug 2026 '!I92</f>
        <v>0</v>
      </c>
      <c r="Y92">
        <f>'Aug 2026 '!I92</f>
        <v>0</v>
      </c>
      <c r="Z92">
        <f>'Sept 2026'!I92</f>
        <v>0</v>
      </c>
      <c r="AA92">
        <f>'Oct 2026'!I92</f>
        <v>0</v>
      </c>
      <c r="AB92">
        <f>Y92+U92+T92+S92+O92+R92+Q92+P92+V92+W92+X92+Z92+AA92</f>
        <v>5000</v>
      </c>
      <c r="AC92">
        <f>N92</f>
        <v>35000</v>
      </c>
      <c r="AD92">
        <f>MAX(0,((N92/12)*DATEDIF(DATE(2025,11,1),TODAY(),"m"))-V92)</f>
        <v>17500</v>
      </c>
      <c r="AE92">
        <f>AC92-AB92</f>
        <v>30000</v>
      </c>
      <c r="AF92" t="str">
        <f>IF(AB92&gt;=AC92,"Clear","Pending")</f>
        <v>Pending</v>
      </c>
      <c r="AG92">
        <f>AB92/AC92</f>
        <v>0.14285714285714285</v>
      </c>
      <c r="AH92" t="str">
        <f>IF(AB92&gt;=AC92,"Clear",IF(AI92&gt;=(0.5*AJ92),"On Track","Critical"))</f>
        <v>Critical</v>
      </c>
      <c r="AI92">
        <f>COUNTIF(O92:V92,"&gt;0")</f>
        <v>1</v>
      </c>
      <c r="AJ92">
        <f>DATEDIF(DATE(2025,11,1),TODAY(),"m")-COUNTIF(O92:V92,"&gt;0")</f>
        <v>5</v>
      </c>
      <c r="AK92">
        <f>(N92/12)*DATEDIF(DATE(2025,11,1),TODAY(),"m")</f>
        <v>17500</v>
      </c>
      <c r="AL92" t="str">
        <f>IF(AD92=0,"Regular",IF(AD92&lt;=(M92/12)*2,"Low Risk",IF(AD92&lt;=(M92/12)*4,"Medium Risk","High Risk")))</f>
        <v>High Risk</v>
      </c>
      <c r="AM92" t="str">
        <f>IF(AD92=0,"On Track",IF(AD92&lt;=(N92/12),"Watch List",IF(AD92&lt;=(N92/12)*3,"Defaulter",IF(AD92&lt;=(N92/12)*6,"Critical","Write-Off Risk"))))</f>
        <v>Critical</v>
      </c>
    </row>
    <row r="93">
      <c r="A93">
        <v>92</v>
      </c>
      <c r="B93" t="str">
        <v>Mohram</v>
      </c>
      <c r="C93" t="str">
        <v>Jumu</v>
      </c>
      <c r="D93">
        <v>4410167765681</v>
      </c>
      <c r="E93" t="str">
        <v>Male</v>
      </c>
      <c r="F93" t="str">
        <v>Bhalo bhatti</v>
      </c>
      <c r="G93" t="str">
        <v>Mir Allah Bachayo</v>
      </c>
      <c r="H93" t="str">
        <v>Fruit and Vegetable cart</v>
      </c>
      <c r="I93" t="str">
        <v>Fruit selling</v>
      </c>
      <c r="J93" t="str">
        <v>Retail</v>
      </c>
      <c r="K93" t="str">
        <v>Food Retail</v>
      </c>
      <c r="L93" t="str">
        <v>16th September 2025</v>
      </c>
      <c r="M93">
        <v>35000</v>
      </c>
      <c r="N93">
        <f>M93*1</f>
        <v>35000</v>
      </c>
      <c r="O93">
        <f>'October 2025'!I93</f>
        <v>0</v>
      </c>
      <c r="P93">
        <f>'November 2025'!I93</f>
        <v>0</v>
      </c>
      <c r="Q93">
        <f>'December 2025'!I93</f>
        <v>6000</v>
      </c>
      <c r="R93">
        <f>'Jan 2026'!I93</f>
        <v>0</v>
      </c>
      <c r="S93">
        <f>'FEB 2026'!I93</f>
        <v>0</v>
      </c>
      <c r="T93">
        <f>'MAR 2026'!I93</f>
        <v>6000</v>
      </c>
      <c r="U93">
        <f>'APR 2026'!I93</f>
        <v>6000</v>
      </c>
      <c r="V93">
        <f>'MAY 2026'!I93</f>
        <v>0</v>
      </c>
      <c r="W93">
        <f>'June 2026'!I93</f>
        <v>0</v>
      </c>
      <c r="X93">
        <f>'Aug 2026 '!I93</f>
        <v>0</v>
      </c>
      <c r="Y93">
        <f>'Aug 2026 '!I93</f>
        <v>0</v>
      </c>
      <c r="Z93">
        <f>'Sept 2026'!I93</f>
        <v>0</v>
      </c>
      <c r="AA93">
        <f>'Oct 2026'!I93</f>
        <v>0</v>
      </c>
      <c r="AB93">
        <f>Y93+U93+T93+S93+O93+R93+Q93+P93+V93+W93+X93+Z93+AA93</f>
        <v>18000</v>
      </c>
      <c r="AC93">
        <f>N93</f>
        <v>35000</v>
      </c>
      <c r="AD93">
        <f>MAX(0,((N93/12)*DATEDIF(DATE(2025,11,1),TODAY(),"m"))-V93)</f>
        <v>17500</v>
      </c>
      <c r="AE93">
        <f>AC93-AB93</f>
        <v>17000</v>
      </c>
      <c r="AF93" t="str">
        <f>IF(AB93&gt;=AC93,"Clear","Pending")</f>
        <v>Pending</v>
      </c>
      <c r="AG93">
        <f>AB93/AC93</f>
        <v>0.5142857142857142</v>
      </c>
      <c r="AH93" t="str">
        <f>IF(AB93&gt;=AC93,"Clear",IF(AI93&gt;=(0.5*AJ93),"On Track","Critical"))</f>
        <v>On Track</v>
      </c>
      <c r="AI93">
        <f>COUNTIF(O93:V93,"&gt;0")</f>
        <v>3</v>
      </c>
      <c r="AJ93">
        <f>DATEDIF(DATE(2025,11,1),TODAY(),"m")-COUNTIF(O93:V93,"&gt;0")</f>
        <v>3</v>
      </c>
      <c r="AK93">
        <f>(N93/12)*DATEDIF(DATE(2025,11,1),TODAY(),"m")</f>
        <v>17500</v>
      </c>
      <c r="AL93" t="str">
        <f>IF(AD93=0,"Regular",IF(AD93&lt;=(M93/12)*2,"Low Risk",IF(AD93&lt;=(M93/12)*4,"Medium Risk","High Risk")))</f>
        <v>High Risk</v>
      </c>
      <c r="AM93" t="str">
        <f>IF(AD93=0,"On Track",IF(AD93&lt;=(N93/12),"Watch List",IF(AD93&lt;=(N93/12)*3,"Defaulter",IF(AD93&lt;=(N93/12)*6,"Critical","Write-Off Risk"))))</f>
        <v>Critical</v>
      </c>
    </row>
    <row r="94">
      <c r="A94">
        <v>93</v>
      </c>
      <c r="B94" t="str">
        <v>Moula Bux</v>
      </c>
      <c r="C94" t="str">
        <v>Nohbat</v>
      </c>
      <c r="D94">
        <v>4410136740103</v>
      </c>
      <c r="E94" t="str">
        <v>Male</v>
      </c>
      <c r="F94" t="str">
        <v>Mir Mustafa</v>
      </c>
      <c r="G94" t="str">
        <v>Roshanabad</v>
      </c>
      <c r="H94" t="str">
        <v>Hotel Business ( Material Selling)</v>
      </c>
      <c r="I94" t="str">
        <v>Accommodation/food</v>
      </c>
      <c r="J94" t="str">
        <v>Service</v>
      </c>
      <c r="K94" t="str">
        <v>Hospitality</v>
      </c>
      <c r="L94" t="str">
        <v>16th September 2025</v>
      </c>
      <c r="M94">
        <v>35000</v>
      </c>
      <c r="N94">
        <f>M94*1</f>
        <v>35000</v>
      </c>
      <c r="O94">
        <f>'October 2025'!I94</f>
        <v>0</v>
      </c>
      <c r="P94">
        <f>'November 2025'!I94</f>
        <v>0</v>
      </c>
      <c r="Q94">
        <f>'December 2025'!I94</f>
        <v>3000</v>
      </c>
      <c r="R94">
        <f>'Jan 2026'!I94</f>
        <v>3000</v>
      </c>
      <c r="S94">
        <f>'FEB 2026'!I94</f>
        <v>3000</v>
      </c>
      <c r="T94">
        <f>'MAR 2026'!I94</f>
        <v>3000</v>
      </c>
      <c r="U94">
        <f>'APR 2026'!I94</f>
        <v>3000</v>
      </c>
      <c r="V94">
        <f>'MAY 2026'!I94</f>
        <v>3000</v>
      </c>
      <c r="W94">
        <f>'June 2026'!I94</f>
        <v>0</v>
      </c>
      <c r="X94">
        <f>'Aug 2026 '!I94</f>
        <v>0</v>
      </c>
      <c r="Y94">
        <f>'Aug 2026 '!I94</f>
        <v>0</v>
      </c>
      <c r="Z94">
        <f>'Sept 2026'!I94</f>
        <v>0</v>
      </c>
      <c r="AA94">
        <f>'Oct 2026'!I94</f>
        <v>0</v>
      </c>
      <c r="AB94">
        <f>Y94+U94+T94+S94+O94+R94+Q94+P94+V94+W94+X94+Z94+AA94</f>
        <v>18000</v>
      </c>
      <c r="AC94">
        <f>N94</f>
        <v>35000</v>
      </c>
      <c r="AD94">
        <f>MAX(0,((N94/12)*DATEDIF(DATE(2025,11,1),TODAY(),"m"))-V94)</f>
        <v>14500</v>
      </c>
      <c r="AE94">
        <f>AC94-AB94</f>
        <v>17000</v>
      </c>
      <c r="AF94" t="str">
        <f>IF(AB94&gt;=AC94,"Clear","Pending")</f>
        <v>Pending</v>
      </c>
      <c r="AG94">
        <f>AB94/AC94</f>
        <v>0.5142857142857142</v>
      </c>
      <c r="AH94" t="str">
        <f>IF(AB94&gt;=AC94,"Clear",IF(AI94&gt;=(0.5*AJ94),"On Track","Critical"))</f>
        <v>On Track</v>
      </c>
      <c r="AI94">
        <f>COUNTIF(O94:V94,"&gt;0")</f>
        <v>6</v>
      </c>
      <c r="AJ94">
        <f>DATEDIF(DATE(2025,11,1),TODAY(),"m")-COUNTIF(O94:V94,"&gt;0")</f>
        <v>0</v>
      </c>
      <c r="AK94">
        <f>(N94/12)*DATEDIF(DATE(2025,11,1),TODAY(),"m")</f>
        <v>17500</v>
      </c>
      <c r="AL94" t="str">
        <f>IF(AD94=0,"Regular",IF(AD94&lt;=(M94/12)*2,"Low Risk",IF(AD94&lt;=(M94/12)*4,"Medium Risk","High Risk")))</f>
        <v>High Risk</v>
      </c>
      <c r="AM94" t="str">
        <f>IF(AD94=0,"On Track",IF(AD94&lt;=(N94/12),"Watch List",IF(AD94&lt;=(N94/12)*3,"Defaulter",IF(AD94&lt;=(N94/12)*6,"Critical","Write-Off Risk"))))</f>
        <v>Critical</v>
      </c>
    </row>
    <row r="95">
      <c r="A95">
        <v>94</v>
      </c>
      <c r="B95" t="str">
        <v>Muhammad Arif</v>
      </c>
      <c r="C95" t="str">
        <v>Muhammad Hanif</v>
      </c>
      <c r="D95">
        <v>4410145585977</v>
      </c>
      <c r="E95" t="str">
        <v>Male</v>
      </c>
      <c r="F95" t="str">
        <v>Qaimkhani Paro</v>
      </c>
      <c r="G95" t="str">
        <v>Jhuddo</v>
      </c>
      <c r="H95" t="str">
        <v>Photocopy shop</v>
      </c>
      <c r="I95" t="str">
        <v>Printing services</v>
      </c>
      <c r="J95" t="str">
        <v>Service</v>
      </c>
      <c r="K95" t="str">
        <v>Office Services</v>
      </c>
      <c r="L95" t="str">
        <v>16th September 2025</v>
      </c>
      <c r="M95">
        <v>35000</v>
      </c>
      <c r="N95">
        <f>M95*1</f>
        <v>35000</v>
      </c>
      <c r="O95">
        <f>'October 2025'!I95</f>
        <v>0</v>
      </c>
      <c r="P95">
        <f>'November 2025'!I95</f>
        <v>0</v>
      </c>
      <c r="Q95">
        <f>'December 2025'!I95</f>
        <v>3000</v>
      </c>
      <c r="R95">
        <f>'Jan 2026'!I95</f>
        <v>5000</v>
      </c>
      <c r="S95">
        <f>'FEB 2026'!I95</f>
        <v>0</v>
      </c>
      <c r="T95">
        <f>'MAR 2026'!I95</f>
        <v>0</v>
      </c>
      <c r="U95">
        <f>'APR 2026'!I95</f>
        <v>3000</v>
      </c>
      <c r="V95">
        <f>'MAY 2026'!I95</f>
        <v>0</v>
      </c>
      <c r="W95">
        <f>'June 2026'!I95</f>
        <v>0</v>
      </c>
      <c r="X95">
        <f>'Aug 2026 '!I95</f>
        <v>0</v>
      </c>
      <c r="Y95">
        <f>'Aug 2026 '!I95</f>
        <v>0</v>
      </c>
      <c r="Z95">
        <f>'Sept 2026'!I95</f>
        <v>0</v>
      </c>
      <c r="AA95">
        <f>'Oct 2026'!I95</f>
        <v>0</v>
      </c>
      <c r="AB95">
        <f>Y95+U95+T95+S95+O95+R95+Q95+P95+V95+W95+X95+Z95+AA95</f>
        <v>11000</v>
      </c>
      <c r="AC95">
        <f>N95</f>
        <v>35000</v>
      </c>
      <c r="AD95">
        <f>MAX(0,((N95/12)*DATEDIF(DATE(2025,11,1),TODAY(),"m"))-V95)</f>
        <v>17500</v>
      </c>
      <c r="AE95">
        <f>AC95-AB95</f>
        <v>24000</v>
      </c>
      <c r="AF95" t="str">
        <f>IF(AB95&gt;=AC95,"Clear","Pending")</f>
        <v>Pending</v>
      </c>
      <c r="AG95">
        <f>AB95/AC95</f>
        <v>0.3142857142857143</v>
      </c>
      <c r="AH95" t="str">
        <f>IF(AB95&gt;=AC95,"Clear",IF(AI95&gt;=(0.5*AJ95),"On Track","Critical"))</f>
        <v>On Track</v>
      </c>
      <c r="AI95">
        <f>COUNTIF(O95:V95,"&gt;0")</f>
        <v>3</v>
      </c>
      <c r="AJ95">
        <f>DATEDIF(DATE(2025,11,1),TODAY(),"m")-COUNTIF(O95:V95,"&gt;0")</f>
        <v>3</v>
      </c>
      <c r="AK95">
        <f>(N95/12)*DATEDIF(DATE(2025,11,1),TODAY(),"m")</f>
        <v>17500</v>
      </c>
      <c r="AL95" t="str">
        <f>IF(AD95=0,"Regular",IF(AD95&lt;=(M95/12)*2,"Low Risk",IF(AD95&lt;=(M95/12)*4,"Medium Risk","High Risk")))</f>
        <v>High Risk</v>
      </c>
      <c r="AM95" t="str">
        <f>IF(AD95=0,"On Track",IF(AD95&lt;=(N95/12),"Watch List",IF(AD95&lt;=(N95/12)*3,"Defaulter",IF(AD95&lt;=(N95/12)*6,"Critical","Write-Off Risk"))))</f>
        <v>Critical</v>
      </c>
    </row>
    <row r="96">
      <c r="A96">
        <v>95</v>
      </c>
      <c r="B96" t="str">
        <v xml:space="preserve">Muhammad Farooque </v>
      </c>
      <c r="C96" t="str">
        <v>Sahib Khan</v>
      </c>
      <c r="D96">
        <v>4410136333613</v>
      </c>
      <c r="E96" t="str">
        <v>Male</v>
      </c>
      <c r="F96" t="str">
        <v>Saindad Alyani</v>
      </c>
      <c r="G96" t="str">
        <v>Roshanabad</v>
      </c>
      <c r="H96" t="str">
        <v>Grass Sale</v>
      </c>
      <c r="I96" t="str">
        <v>Animal fodder sales</v>
      </c>
      <c r="J96" t="str">
        <v>Retail</v>
      </c>
      <c r="K96" t="str">
        <v>Livestock Feed</v>
      </c>
      <c r="L96" t="str">
        <v>16th September 2025</v>
      </c>
      <c r="M96">
        <v>35000</v>
      </c>
      <c r="N96">
        <f>M96*1</f>
        <v>35000</v>
      </c>
      <c r="O96">
        <f>'October 2025'!I96</f>
        <v>0</v>
      </c>
      <c r="P96">
        <f>'November 2025'!I96</f>
        <v>0</v>
      </c>
      <c r="Q96">
        <f>'December 2025'!I96</f>
        <v>0</v>
      </c>
      <c r="R96">
        <f>'Jan 2026'!I96</f>
        <v>0</v>
      </c>
      <c r="S96">
        <f>'FEB 2026'!I96</f>
        <v>0</v>
      </c>
      <c r="T96">
        <f>'MAR 2026'!I96</f>
        <v>5000</v>
      </c>
      <c r="U96">
        <f>'APR 2026'!I96</f>
        <v>0</v>
      </c>
      <c r="V96">
        <f>'MAY 2026'!I96</f>
        <v>9000</v>
      </c>
      <c r="W96">
        <f>'June 2026'!I96</f>
        <v>0</v>
      </c>
      <c r="X96">
        <f>'Aug 2026 '!I96</f>
        <v>0</v>
      </c>
      <c r="Y96">
        <f>'Aug 2026 '!I96</f>
        <v>0</v>
      </c>
      <c r="Z96">
        <f>'Sept 2026'!I96</f>
        <v>0</v>
      </c>
      <c r="AA96">
        <f>'Oct 2026'!I96</f>
        <v>0</v>
      </c>
      <c r="AB96">
        <f>Y96+U96+T96+S96+O96+R96+Q96+P96+V96+W96+X96+Z96+AA96</f>
        <v>14000</v>
      </c>
      <c r="AC96">
        <f>N96</f>
        <v>35000</v>
      </c>
      <c r="AD96">
        <f>MAX(0,((N96/12)*DATEDIF(DATE(2025,11,1),TODAY(),"m"))-V96)</f>
        <v>8500</v>
      </c>
      <c r="AE96">
        <f>AC96-AB96</f>
        <v>21000</v>
      </c>
      <c r="AF96" t="str">
        <f>IF(AB96&gt;=AC96,"Clear","Pending")</f>
        <v>Pending</v>
      </c>
      <c r="AG96">
        <f>AB96/AC96</f>
        <v>0.4</v>
      </c>
      <c r="AH96" t="str">
        <f>IF(AB96&gt;=AC96,"Clear",IF(AI96&gt;=(0.5*AJ96),"On Track","Critical"))</f>
        <v>On Track</v>
      </c>
      <c r="AI96">
        <f>COUNTIF(O96:V96,"&gt;0")</f>
        <v>2</v>
      </c>
      <c r="AJ96">
        <f>DATEDIF(DATE(2025,11,1),TODAY(),"m")-COUNTIF(O96:V96,"&gt;0")</f>
        <v>4</v>
      </c>
      <c r="AK96">
        <f>(N96/12)*DATEDIF(DATE(2025,11,1),TODAY(),"m")</f>
        <v>17500</v>
      </c>
      <c r="AL96" t="str">
        <f>IF(AD96=0,"Regular",IF(AD96&lt;=(M96/12)*2,"Low Risk",IF(AD96&lt;=(M96/12)*4,"Medium Risk","High Risk")))</f>
        <v>Medium Risk</v>
      </c>
      <c r="AM96" t="str">
        <f>IF(AD96=0,"On Track",IF(AD96&lt;=(N96/12),"Watch List",IF(AD96&lt;=(N96/12)*3,"Defaulter",IF(AD96&lt;=(N96/12)*6,"Critical","Write-Off Risk"))))</f>
        <v>Defaulter</v>
      </c>
    </row>
    <row r="97">
      <c r="A97">
        <v>96</v>
      </c>
      <c r="B97" t="str">
        <v>Muhammad Ishfaque</v>
      </c>
      <c r="C97" t="str">
        <v>Muhammad Riaz</v>
      </c>
      <c r="D97">
        <v>4410197070661</v>
      </c>
      <c r="E97" t="str">
        <v>Male</v>
      </c>
      <c r="F97" t="str">
        <v>Dilawar Rangar</v>
      </c>
      <c r="G97" t="str">
        <v>Jhuddo</v>
      </c>
      <c r="H97" t="str">
        <v xml:space="preserve">Tailor Business </v>
      </c>
      <c r="I97" t="str">
        <v>Garment stitching</v>
      </c>
      <c r="J97" t="str">
        <v>Service</v>
      </c>
      <c r="K97" t="str">
        <v>Textile</v>
      </c>
      <c r="L97" t="str">
        <v>16th September 2025</v>
      </c>
      <c r="M97">
        <v>35000</v>
      </c>
      <c r="N97">
        <f>M97*1</f>
        <v>35000</v>
      </c>
      <c r="O97">
        <f>'October 2025'!I97</f>
        <v>0</v>
      </c>
      <c r="P97">
        <f>'November 2025'!I97</f>
        <v>0</v>
      </c>
      <c r="Q97">
        <f>'December 2025'!I97</f>
        <v>3000</v>
      </c>
      <c r="R97">
        <f>'Jan 2026'!I97</f>
        <v>0</v>
      </c>
      <c r="S97">
        <f>'FEB 2026'!I97</f>
        <v>6000</v>
      </c>
      <c r="T97">
        <f>'MAR 2026'!I97</f>
        <v>0</v>
      </c>
      <c r="U97">
        <f>'APR 2026'!I97</f>
        <v>6000</v>
      </c>
      <c r="V97">
        <f>'MAY 2026'!I97</f>
        <v>0</v>
      </c>
      <c r="W97">
        <f>'June 2026'!I97</f>
        <v>0</v>
      </c>
      <c r="X97">
        <f>'Aug 2026 '!I97</f>
        <v>0</v>
      </c>
      <c r="Y97">
        <f>'Aug 2026 '!I97</f>
        <v>0</v>
      </c>
      <c r="Z97">
        <f>'Sept 2026'!I97</f>
        <v>0</v>
      </c>
      <c r="AA97">
        <f>'Oct 2026'!I97</f>
        <v>0</v>
      </c>
      <c r="AB97">
        <f>Y97+U97+T97+S97+O97+R97+Q97+P97+V97+W97+X97+Z97+AA97</f>
        <v>15000</v>
      </c>
      <c r="AC97">
        <f>N97</f>
        <v>35000</v>
      </c>
      <c r="AD97">
        <f>MAX(0,((N97/12)*DATEDIF(DATE(2025,11,1),TODAY(),"m"))-V97)</f>
        <v>17500</v>
      </c>
      <c r="AE97">
        <f>AC97-AB97</f>
        <v>20000</v>
      </c>
      <c r="AF97" t="str">
        <f>IF(AB97&gt;=AC97,"Clear","Pending")</f>
        <v>Pending</v>
      </c>
      <c r="AG97">
        <f>AB97/AC97</f>
        <v>0.42857142857142855</v>
      </c>
      <c r="AH97" t="str">
        <f>IF(AB97&gt;=AC97,"Clear",IF(AI97&gt;=(0.5*AJ97),"On Track","Critical"))</f>
        <v>On Track</v>
      </c>
      <c r="AI97">
        <f>COUNTIF(O97:V97,"&gt;0")</f>
        <v>3</v>
      </c>
      <c r="AJ97">
        <f>DATEDIF(DATE(2025,11,1),TODAY(),"m")-COUNTIF(O97:V97,"&gt;0")</f>
        <v>3</v>
      </c>
      <c r="AK97">
        <f>(N97/12)*DATEDIF(DATE(2025,11,1),TODAY(),"m")</f>
        <v>17500</v>
      </c>
      <c r="AL97" t="str">
        <f>IF(AD97=0,"Regular",IF(AD97&lt;=(M97/12)*2,"Low Risk",IF(AD97&lt;=(M97/12)*4,"Medium Risk","High Risk")))</f>
        <v>High Risk</v>
      </c>
      <c r="AM97" t="str">
        <f>IF(AD97=0,"On Track",IF(AD97&lt;=(N97/12),"Watch List",IF(AD97&lt;=(N97/12)*3,"Defaulter",IF(AD97&lt;=(N97/12)*6,"Critical","Write-Off Risk"))))</f>
        <v>Critical</v>
      </c>
    </row>
    <row r="98">
      <c r="A98">
        <v>97</v>
      </c>
      <c r="B98" t="str">
        <v xml:space="preserve">Muhammad Ramzan </v>
      </c>
      <c r="C98" t="str">
        <v>Khamiso</v>
      </c>
      <c r="D98">
        <v>4410192103093</v>
      </c>
      <c r="E98" t="str">
        <v>Male</v>
      </c>
      <c r="F98" t="str">
        <v xml:space="preserve">Tando kolachi </v>
      </c>
      <c r="G98" t="str">
        <v xml:space="preserve">Ahori </v>
      </c>
      <c r="H98" t="str">
        <v>Samosa and Pakora shop</v>
      </c>
      <c r="I98" t="str">
        <v>Street food</v>
      </c>
      <c r="J98" t="str">
        <v>Food Service</v>
      </c>
      <c r="K98" t="str">
        <v>Food</v>
      </c>
      <c r="L98" t="str">
        <v>16th September 2025</v>
      </c>
      <c r="M98">
        <v>35000</v>
      </c>
      <c r="N98">
        <f>M98*1</f>
        <v>35000</v>
      </c>
      <c r="O98">
        <f>'October 2025'!I98</f>
        <v>2920</v>
      </c>
      <c r="P98">
        <f>'November 2025'!I98</f>
        <v>2920</v>
      </c>
      <c r="Q98">
        <f>'December 2025'!I98</f>
        <v>0</v>
      </c>
      <c r="R98">
        <f>'Jan 2026'!I98</f>
        <v>2920</v>
      </c>
      <c r="S98">
        <f>'FEB 2026'!I98</f>
        <v>2920</v>
      </c>
      <c r="T98">
        <f>'MAR 2026'!I98</f>
        <v>0</v>
      </c>
      <c r="U98">
        <f>'APR 2026'!I98</f>
        <v>0</v>
      </c>
      <c r="V98">
        <f>'MAY 2026'!I98</f>
        <v>0</v>
      </c>
      <c r="W98">
        <f>'June 2026'!I98</f>
        <v>0</v>
      </c>
      <c r="X98">
        <f>'Aug 2026 '!I98</f>
        <v>0</v>
      </c>
      <c r="Y98">
        <f>'Aug 2026 '!I98</f>
        <v>0</v>
      </c>
      <c r="Z98">
        <f>'Sept 2026'!I98</f>
        <v>0</v>
      </c>
      <c r="AA98">
        <f>'Oct 2026'!I98</f>
        <v>0</v>
      </c>
      <c r="AB98">
        <f>Y98+U98+T98+S98+O98+R98+Q98+P98+V98+W98+X98+Z98+AA98</f>
        <v>11680</v>
      </c>
      <c r="AC98">
        <f>N98</f>
        <v>35000</v>
      </c>
      <c r="AD98">
        <f>MAX(0,((N98/12)*DATEDIF(DATE(2025,11,1),TODAY(),"m"))-V98)</f>
        <v>17500</v>
      </c>
      <c r="AE98">
        <f>AC98-AB98</f>
        <v>23320</v>
      </c>
      <c r="AF98" t="str">
        <f>IF(AB98&gt;=AC98,"Clear","Pending")</f>
        <v>Pending</v>
      </c>
      <c r="AG98">
        <f>AB98/AC98</f>
        <v>0.33371428571428574</v>
      </c>
      <c r="AH98" t="str">
        <f>IF(AB98&gt;=AC98,"Clear",IF(AI98&gt;=(0.5*AJ98),"On Track","Critical"))</f>
        <v>On Track</v>
      </c>
      <c r="AI98">
        <f>COUNTIF(O98:V98,"&gt;0")</f>
        <v>4</v>
      </c>
      <c r="AJ98">
        <f>DATEDIF(DATE(2025,11,1),TODAY(),"m")-COUNTIF(O98:V98,"&gt;0")</f>
        <v>2</v>
      </c>
      <c r="AK98">
        <f>(N98/12)*DATEDIF(DATE(2025,11,1),TODAY(),"m")</f>
        <v>17500</v>
      </c>
      <c r="AL98" t="str">
        <f>IF(AD98=0,"Regular",IF(AD98&lt;=(M98/12)*2,"Low Risk",IF(AD98&lt;=(M98/12)*4,"Medium Risk","High Risk")))</f>
        <v>High Risk</v>
      </c>
      <c r="AM98" t="str">
        <f>IF(AD98=0,"On Track",IF(AD98&lt;=(N98/12),"Watch List",IF(AD98&lt;=(N98/12)*3,"Defaulter",IF(AD98&lt;=(N98/12)*6,"Critical","Write-Off Risk"))))</f>
        <v>Critical</v>
      </c>
    </row>
    <row r="99">
      <c r="A99">
        <v>98</v>
      </c>
      <c r="B99" t="str">
        <v xml:space="preserve">Muhammad Sharif </v>
      </c>
      <c r="C99" t="str">
        <v>Muhammad Usaman</v>
      </c>
      <c r="D99">
        <v>4410177133089</v>
      </c>
      <c r="E99" t="str">
        <v>Male</v>
      </c>
      <c r="F99" t="str">
        <v>Saindad Alyani</v>
      </c>
      <c r="G99" t="str">
        <v>Roshanabad</v>
      </c>
      <c r="H99" t="str">
        <v>Motor/Vehicle: Tye Puncture shop</v>
      </c>
      <c r="I99" t="str">
        <v>Vehicle Repair</v>
      </c>
      <c r="J99" t="str">
        <v>Technical Services</v>
      </c>
      <c r="K99" t="str">
        <v>Automobile Industry</v>
      </c>
      <c r="L99" t="str">
        <v>16th September 2025</v>
      </c>
      <c r="M99">
        <v>35000</v>
      </c>
      <c r="N99">
        <f>M99*1</f>
        <v>35000</v>
      </c>
      <c r="O99">
        <f>'October 2025'!I99</f>
        <v>0</v>
      </c>
      <c r="P99">
        <f>'November 2025'!I99</f>
        <v>2920</v>
      </c>
      <c r="Q99">
        <f>'December 2025'!I99</f>
        <v>3000</v>
      </c>
      <c r="R99">
        <f>'Jan 2026'!I99</f>
        <v>0</v>
      </c>
      <c r="S99">
        <f>'FEB 2026'!I99</f>
        <v>0</v>
      </c>
      <c r="T99">
        <f>'MAR 2026'!I99</f>
        <v>6000</v>
      </c>
      <c r="U99">
        <f>'APR 2026'!I99</f>
        <v>0</v>
      </c>
      <c r="V99">
        <f>'MAY 2026'!I99</f>
        <v>0</v>
      </c>
      <c r="W99">
        <f>'June 2026'!I99</f>
        <v>0</v>
      </c>
      <c r="X99">
        <f>'Aug 2026 '!I99</f>
        <v>0</v>
      </c>
      <c r="Y99">
        <f>'Aug 2026 '!I99</f>
        <v>0</v>
      </c>
      <c r="Z99">
        <f>'Sept 2026'!I99</f>
        <v>0</v>
      </c>
      <c r="AA99">
        <f>'Oct 2026'!I99</f>
        <v>0</v>
      </c>
      <c r="AB99">
        <f>Y99+U99+T99+S99+O99+R99+Q99+P99+V99+W99+X99+Z99+AA99</f>
        <v>11920</v>
      </c>
      <c r="AC99">
        <f>N99</f>
        <v>35000</v>
      </c>
      <c r="AD99">
        <f>MAX(0,((N99/12)*DATEDIF(DATE(2025,11,1),TODAY(),"m"))-V99)</f>
        <v>17500</v>
      </c>
      <c r="AE99">
        <f>AC99-AB99</f>
        <v>23080</v>
      </c>
      <c r="AF99" t="str">
        <f>IF(AB99&gt;=AC99,"Clear","Pending")</f>
        <v>Pending</v>
      </c>
      <c r="AG99">
        <f>AB99/AC99</f>
        <v>0.3405714285714286</v>
      </c>
      <c r="AH99" t="str">
        <f>IF(AB99&gt;=AC99,"Clear",IF(AI99&gt;=(0.5*AJ99),"On Track","Critical"))</f>
        <v>On Track</v>
      </c>
      <c r="AI99">
        <f>COUNTIF(O99:V99,"&gt;0")</f>
        <v>3</v>
      </c>
      <c r="AJ99">
        <f>DATEDIF(DATE(2025,11,1),TODAY(),"m")-COUNTIF(O99:V99,"&gt;0")</f>
        <v>3</v>
      </c>
      <c r="AK99">
        <f>(N99/12)*DATEDIF(DATE(2025,11,1),TODAY(),"m")</f>
        <v>17500</v>
      </c>
      <c r="AL99" t="str">
        <f>IF(AD99=0,"Regular",IF(AD99&lt;=(M99/12)*2,"Low Risk",IF(AD99&lt;=(M99/12)*4,"Medium Risk","High Risk")))</f>
        <v>High Risk</v>
      </c>
      <c r="AM99" t="str">
        <f>IF(AD99=0,"On Track",IF(AD99&lt;=(N99/12),"Watch List",IF(AD99&lt;=(N99/12)*3,"Defaulter",IF(AD99&lt;=(N99/12)*6,"Critical","Write-Off Risk"))))</f>
        <v>Critical</v>
      </c>
    </row>
    <row r="100">
      <c r="A100">
        <v>99</v>
      </c>
      <c r="B100" t="str">
        <v>Muhammad Waseem</v>
      </c>
      <c r="C100" t="str">
        <v>Ali Muhammad</v>
      </c>
      <c r="D100">
        <v>4410103777263</v>
      </c>
      <c r="E100" t="str">
        <v>Male</v>
      </c>
      <c r="F100" t="str">
        <v xml:space="preserve">Tando kolachi </v>
      </c>
      <c r="G100" t="str">
        <v xml:space="preserve">Ahori </v>
      </c>
      <c r="H100" t="str">
        <v>Motor/Vehicle: Bike Spare Parts</v>
      </c>
      <c r="I100" t="str">
        <v>Vehicle Repair</v>
      </c>
      <c r="J100" t="str">
        <v>Technical Services</v>
      </c>
      <c r="K100" t="str">
        <v>Automobile Industry</v>
      </c>
      <c r="L100" t="str">
        <v>16th September 2025</v>
      </c>
      <c r="M100">
        <v>35000</v>
      </c>
      <c r="N100">
        <f>M100*1</f>
        <v>35000</v>
      </c>
      <c r="O100">
        <f>'October 2025'!I100</f>
        <v>0</v>
      </c>
      <c r="P100">
        <f>'November 2025'!I100</f>
        <v>0</v>
      </c>
      <c r="Q100">
        <f>'December 2025'!I100</f>
        <v>0</v>
      </c>
      <c r="R100">
        <f>'Jan 2026'!I100</f>
        <v>6000</v>
      </c>
      <c r="S100">
        <f>'FEB 2026'!I100</f>
        <v>0</v>
      </c>
      <c r="T100">
        <f>'MAR 2026'!I100</f>
        <v>3000</v>
      </c>
      <c r="U100">
        <f>'APR 2026'!I100</f>
        <v>0</v>
      </c>
      <c r="V100">
        <f>'MAY 2026'!I100</f>
        <v>6000</v>
      </c>
      <c r="W100">
        <f>'June 2026'!I100</f>
        <v>0</v>
      </c>
      <c r="X100">
        <f>'Aug 2026 '!I100</f>
        <v>0</v>
      </c>
      <c r="Y100">
        <f>'Aug 2026 '!I100</f>
        <v>0</v>
      </c>
      <c r="Z100">
        <f>'Sept 2026'!I100</f>
        <v>0</v>
      </c>
      <c r="AA100">
        <f>'Oct 2026'!I100</f>
        <v>0</v>
      </c>
      <c r="AB100">
        <f>Y100+U100+T100+S100+O100+R100+Q100+P100+V100+W100+X100+Z100+AA100</f>
        <v>15000</v>
      </c>
      <c r="AC100">
        <f>N100</f>
        <v>35000</v>
      </c>
      <c r="AD100">
        <f>MAX(0,((N100/12)*DATEDIF(DATE(2025,11,1),TODAY(),"m"))-V100)</f>
        <v>11500</v>
      </c>
      <c r="AE100">
        <f>AC100-AB100</f>
        <v>20000</v>
      </c>
      <c r="AF100" t="str">
        <f>IF(AB100&gt;=AC100,"Clear","Pending")</f>
        <v>Pending</v>
      </c>
      <c r="AG100">
        <f>AB100/AC100</f>
        <v>0.42857142857142855</v>
      </c>
      <c r="AH100" t="str">
        <f>IF(AB100&gt;=AC100,"Clear",IF(AI100&gt;=(0.5*AJ100),"On Track","Critical"))</f>
        <v>On Track</v>
      </c>
      <c r="AI100">
        <f>COUNTIF(O100:V100,"&gt;0")</f>
        <v>3</v>
      </c>
      <c r="AJ100">
        <f>DATEDIF(DATE(2025,11,1),TODAY(),"m")-COUNTIF(O100:V100,"&gt;0")</f>
        <v>3</v>
      </c>
      <c r="AK100">
        <f>(N100/12)*DATEDIF(DATE(2025,11,1),TODAY(),"m")</f>
        <v>17500</v>
      </c>
      <c r="AL100" t="str">
        <f>IF(AD100=0,"Regular",IF(AD100&lt;=(M100/12)*2,"Low Risk",IF(AD100&lt;=(M100/12)*4,"Medium Risk","High Risk")))</f>
        <v>Medium Risk</v>
      </c>
      <c r="AM100" t="str">
        <f>IF(AD100=0,"On Track",IF(AD100&lt;=(N100/12),"Watch List",IF(AD100&lt;=(N100/12)*3,"Defaulter",IF(AD100&lt;=(N100/12)*6,"Critical","Write-Off Risk"))))</f>
        <v>Critical</v>
      </c>
    </row>
    <row r="101">
      <c r="A101">
        <v>100</v>
      </c>
      <c r="B101" t="str">
        <v>Muhmmad Waqar</v>
      </c>
      <c r="C101" t="str">
        <v>Muhmmad Yousit</v>
      </c>
      <c r="D101">
        <v>4410803575181</v>
      </c>
      <c r="E101" t="str">
        <v>Male</v>
      </c>
      <c r="F101" t="str">
        <v>Fateh Khan Pitafi</v>
      </c>
      <c r="G101" t="str">
        <v>Roshanabad</v>
      </c>
      <c r="H101" t="str">
        <v>Mobile Accessories</v>
      </c>
      <c r="I101" t="str">
        <v>Phone items</v>
      </c>
      <c r="J101" t="str">
        <v>Retail</v>
      </c>
      <c r="K101" t="str">
        <v>Electronics</v>
      </c>
      <c r="L101" t="str">
        <v>16th September 2025</v>
      </c>
      <c r="M101">
        <v>35000</v>
      </c>
      <c r="N101">
        <f>M101*1</f>
        <v>35000</v>
      </c>
      <c r="O101">
        <f>'October 2025'!I101</f>
        <v>0</v>
      </c>
      <c r="P101">
        <f>'November 2025'!I101</f>
        <v>2920</v>
      </c>
      <c r="Q101">
        <f>'December 2025'!I101</f>
        <v>3000</v>
      </c>
      <c r="R101">
        <f>'Jan 2026'!I101</f>
        <v>0</v>
      </c>
      <c r="S101">
        <f>'FEB 2026'!I101</f>
        <v>3000</v>
      </c>
      <c r="T101">
        <f>'MAR 2026'!I101</f>
        <v>0</v>
      </c>
      <c r="U101">
        <f>'APR 2026'!I101</f>
        <v>0</v>
      </c>
      <c r="V101">
        <f>'MAY 2026'!I101</f>
        <v>0</v>
      </c>
      <c r="W101">
        <f>'June 2026'!I101</f>
        <v>0</v>
      </c>
      <c r="X101">
        <f>'Aug 2026 '!I101</f>
        <v>0</v>
      </c>
      <c r="Y101">
        <f>'Aug 2026 '!I101</f>
        <v>0</v>
      </c>
      <c r="Z101">
        <f>'Sept 2026'!I101</f>
        <v>0</v>
      </c>
      <c r="AA101">
        <f>'Oct 2026'!I101</f>
        <v>0</v>
      </c>
      <c r="AB101">
        <f>Y101+U101+T101+S101+O101+R101+Q101+P101+V101+W101+X101+Z101+AA101</f>
        <v>8920</v>
      </c>
      <c r="AC101">
        <f>N101</f>
        <v>35000</v>
      </c>
      <c r="AD101">
        <f>MAX(0,((N101/12)*DATEDIF(DATE(2025,11,1),TODAY(),"m"))-V101)</f>
        <v>17500</v>
      </c>
      <c r="AE101">
        <f>AC101-AB101</f>
        <v>26080</v>
      </c>
      <c r="AF101" t="str">
        <f>IF(AB101&gt;=AC101,"Clear","Pending")</f>
        <v>Pending</v>
      </c>
      <c r="AG101">
        <f>AB101/AC101</f>
        <v>0.25485714285714284</v>
      </c>
      <c r="AH101" t="str">
        <f>IF(AB101&gt;=AC101,"Clear",IF(AI101&gt;=(0.5*AJ101),"On Track","Critical"))</f>
        <v>On Track</v>
      </c>
      <c r="AI101">
        <f>COUNTIF(O101:V101,"&gt;0")</f>
        <v>3</v>
      </c>
      <c r="AJ101">
        <f>DATEDIF(DATE(2025,11,1),TODAY(),"m")-COUNTIF(O101:V101,"&gt;0")</f>
        <v>3</v>
      </c>
      <c r="AK101">
        <f>(N101/12)*DATEDIF(DATE(2025,11,1),TODAY(),"m")</f>
        <v>17500</v>
      </c>
      <c r="AL101" t="str">
        <f>IF(AD101=0,"Regular",IF(AD101&lt;=(M101/12)*2,"Low Risk",IF(AD101&lt;=(M101/12)*4,"Medium Risk","High Risk")))</f>
        <v>High Risk</v>
      </c>
      <c r="AM101" t="str">
        <f>IF(AD101=0,"On Track",IF(AD101&lt;=(N101/12),"Watch List",IF(AD101&lt;=(N101/12)*3,"Defaulter",IF(AD101&lt;=(N101/12)*6,"Critical","Write-Off Risk"))))</f>
        <v>Critical</v>
      </c>
    </row>
    <row r="102">
      <c r="A102">
        <v>101</v>
      </c>
      <c r="B102" t="str">
        <v>Mukesh</v>
      </c>
      <c r="C102" t="str">
        <v>Gul Bheel</v>
      </c>
      <c r="D102">
        <v>4410803707073</v>
      </c>
      <c r="E102" t="str">
        <v>Male</v>
      </c>
      <c r="F102" t="str">
        <v>mir haji hayat</v>
      </c>
      <c r="G102" t="str">
        <v xml:space="preserve">Bakhur </v>
      </c>
      <c r="H102" t="str">
        <v>Cosmetic goods sale</v>
      </c>
      <c r="I102" t="str">
        <v>Beauty products</v>
      </c>
      <c r="J102" t="str">
        <v>Retail</v>
      </c>
      <c r="K102" t="str">
        <v>Personal Care</v>
      </c>
      <c r="L102" t="str">
        <v>16th September 2025</v>
      </c>
      <c r="M102">
        <v>35000</v>
      </c>
      <c r="N102">
        <f>M102*1</f>
        <v>35000</v>
      </c>
      <c r="O102">
        <f>'October 2025'!I102</f>
        <v>0</v>
      </c>
      <c r="P102">
        <f>'November 2025'!I102</f>
        <v>0</v>
      </c>
      <c r="Q102">
        <f>'December 2025'!I102</f>
        <v>3000</v>
      </c>
      <c r="R102">
        <f>'Jan 2026'!I102</f>
        <v>0</v>
      </c>
      <c r="S102">
        <f>'FEB 2026'!I102</f>
        <v>3000</v>
      </c>
      <c r="T102">
        <f>'MAR 2026'!I102</f>
        <v>6000</v>
      </c>
      <c r="U102">
        <f>'APR 2026'!I102</f>
        <v>0</v>
      </c>
      <c r="V102">
        <f>'MAY 2026'!I102</f>
        <v>3000</v>
      </c>
      <c r="W102">
        <f>'June 2026'!I102</f>
        <v>0</v>
      </c>
      <c r="X102">
        <f>'Aug 2026 '!I102</f>
        <v>0</v>
      </c>
      <c r="Y102">
        <f>'Aug 2026 '!I102</f>
        <v>0</v>
      </c>
      <c r="Z102">
        <f>'Sept 2026'!I102</f>
        <v>0</v>
      </c>
      <c r="AA102">
        <f>'Oct 2026'!I102</f>
        <v>0</v>
      </c>
      <c r="AB102">
        <f>Y102+U102+T102+S102+O102+R102+Q102+P102+V102+W102+X102+Z102+AA102</f>
        <v>15000</v>
      </c>
      <c r="AC102">
        <f>N102</f>
        <v>35000</v>
      </c>
      <c r="AD102">
        <f>MAX(0,((N102/12)*DATEDIF(DATE(2025,11,1),TODAY(),"m"))-V102)</f>
        <v>14500</v>
      </c>
      <c r="AE102">
        <f>AC102-AB102</f>
        <v>20000</v>
      </c>
      <c r="AF102" t="str">
        <f>IF(AB102&gt;=AC102,"Clear","Pending")</f>
        <v>Pending</v>
      </c>
      <c r="AG102">
        <f>AB102/AC102</f>
        <v>0.42857142857142855</v>
      </c>
      <c r="AH102" t="str">
        <f>IF(AB102&gt;=AC102,"Clear",IF(AI102&gt;=(0.5*AJ102),"On Track","Critical"))</f>
        <v>On Track</v>
      </c>
      <c r="AI102">
        <f>COUNTIF(O102:V102,"&gt;0")</f>
        <v>4</v>
      </c>
      <c r="AJ102">
        <f>DATEDIF(DATE(2025,11,1),TODAY(),"m")-COUNTIF(O102:V102,"&gt;0")</f>
        <v>2</v>
      </c>
      <c r="AK102">
        <f>(N102/12)*DATEDIF(DATE(2025,11,1),TODAY(),"m")</f>
        <v>17500</v>
      </c>
      <c r="AL102" t="str">
        <f>IF(AD102=0,"Regular",IF(AD102&lt;=(M102/12)*2,"Low Risk",IF(AD102&lt;=(M102/12)*4,"Medium Risk","High Risk")))</f>
        <v>High Risk</v>
      </c>
      <c r="AM102" t="str">
        <f>IF(AD102=0,"On Track",IF(AD102&lt;=(N102/12),"Watch List",IF(AD102&lt;=(N102/12)*3,"Defaulter",IF(AD102&lt;=(N102/12)*6,"Critical","Write-Off Risk"))))</f>
        <v>Critical</v>
      </c>
    </row>
    <row r="103">
      <c r="A103">
        <v>102</v>
      </c>
      <c r="B103" t="str">
        <v>Mumtaz Ali</v>
      </c>
      <c r="C103" t="str">
        <v>Kalu</v>
      </c>
      <c r="D103">
        <v>4410803424917</v>
      </c>
      <c r="E103" t="str">
        <v>Male</v>
      </c>
      <c r="F103" t="str">
        <v>Ghanwar Khan Pitafi</v>
      </c>
      <c r="G103" t="str">
        <v>Roshanabad</v>
      </c>
      <c r="H103" t="str">
        <v>Motor/Vehicle: Tye Puncture shop</v>
      </c>
      <c r="I103" t="str">
        <v>Dairy products</v>
      </c>
      <c r="J103" t="str">
        <v>Retail</v>
      </c>
      <c r="K103" t="str">
        <v>Livestock</v>
      </c>
      <c r="L103" t="str">
        <v>16th September 2025</v>
      </c>
      <c r="M103">
        <v>35000</v>
      </c>
      <c r="N103">
        <f>M103*1</f>
        <v>35000</v>
      </c>
      <c r="O103">
        <f>'October 2025'!I103</f>
        <v>0</v>
      </c>
      <c r="P103">
        <f>'November 2025'!I103</f>
        <v>0</v>
      </c>
      <c r="Q103">
        <f>'December 2025'!I103</f>
        <v>0</v>
      </c>
      <c r="R103">
        <f>'Jan 2026'!I103</f>
        <v>0</v>
      </c>
      <c r="S103">
        <f>'FEB 2026'!I103</f>
        <v>3000</v>
      </c>
      <c r="T103">
        <f>'MAR 2026'!I103</f>
        <v>0</v>
      </c>
      <c r="U103">
        <f>'APR 2026'!I103</f>
        <v>0</v>
      </c>
      <c r="V103">
        <f>'MAY 2026'!I103</f>
        <v>0</v>
      </c>
      <c r="W103">
        <f>'June 2026'!I103</f>
        <v>0</v>
      </c>
      <c r="X103">
        <f>'Aug 2026 '!I103</f>
        <v>0</v>
      </c>
      <c r="Y103">
        <f>'Aug 2026 '!I103</f>
        <v>0</v>
      </c>
      <c r="Z103">
        <f>'Sept 2026'!I103</f>
        <v>0</v>
      </c>
      <c r="AA103">
        <f>'Oct 2026'!I103</f>
        <v>0</v>
      </c>
      <c r="AB103">
        <f>Y103+U103+T103+S103+O103+R103+Q103+P103+V103+W103+X103+Z103+AA103</f>
        <v>3000</v>
      </c>
      <c r="AC103">
        <f>N103</f>
        <v>35000</v>
      </c>
      <c r="AD103">
        <f>MAX(0,((N103/12)*DATEDIF(DATE(2025,11,1),TODAY(),"m"))-V103)</f>
        <v>17500</v>
      </c>
      <c r="AE103">
        <f>AC103-AB103</f>
        <v>32000</v>
      </c>
      <c r="AF103" t="str">
        <f>IF(AB103&gt;=AC103,"Clear","Pending")</f>
        <v>Pending</v>
      </c>
      <c r="AG103">
        <f>AB103/AC103</f>
        <v>0.08571428571428572</v>
      </c>
      <c r="AH103" t="str">
        <f>IF(AB103&gt;=AC103,"Clear",IF(AI103&gt;=(0.5*AJ103),"On Track","Critical"))</f>
        <v>Critical</v>
      </c>
      <c r="AI103">
        <f>COUNTIF(O103:V103,"&gt;0")</f>
        <v>1</v>
      </c>
      <c r="AJ103">
        <f>DATEDIF(DATE(2025,11,1),TODAY(),"m")-COUNTIF(O103:V103,"&gt;0")</f>
        <v>5</v>
      </c>
      <c r="AK103">
        <f>(N103/12)*DATEDIF(DATE(2025,11,1),TODAY(),"m")</f>
        <v>17500</v>
      </c>
      <c r="AL103" t="str">
        <f>IF(AD103=0,"Regular",IF(AD103&lt;=(M103/12)*2,"Low Risk",IF(AD103&lt;=(M103/12)*4,"Medium Risk","High Risk")))</f>
        <v>High Risk</v>
      </c>
      <c r="AM103" t="str">
        <f>IF(AD103=0,"On Track",IF(AD103&lt;=(N103/12),"Watch List",IF(AD103&lt;=(N103/12)*3,"Defaulter",IF(AD103&lt;=(N103/12)*6,"Critical","Write-Off Risk"))))</f>
        <v>Critical</v>
      </c>
    </row>
    <row r="104">
      <c r="A104">
        <v>103</v>
      </c>
      <c r="B104" t="str">
        <v>Murad Khatoon</v>
      </c>
      <c r="C104" t="str">
        <v>Waryam</v>
      </c>
      <c r="D104">
        <v>4410125833900</v>
      </c>
      <c r="E104" t="str">
        <v>Female</v>
      </c>
      <c r="F104" t="str">
        <v>Mohram Khan Lashari</v>
      </c>
      <c r="G104" t="str">
        <v xml:space="preserve">Bakhur </v>
      </c>
      <c r="H104" t="str">
        <v>Garments Shop</v>
      </c>
      <c r="I104" t="str">
        <v>Garment Sales</v>
      </c>
      <c r="J104" t="str">
        <v>Retail</v>
      </c>
      <c r="K104" t="str">
        <v>Textile &amp; Garments</v>
      </c>
      <c r="L104" t="str">
        <v>16th September 2025</v>
      </c>
      <c r="M104">
        <v>35000</v>
      </c>
      <c r="N104">
        <f>M104*0.7</f>
        <v>24500</v>
      </c>
      <c r="O104">
        <f>'October 2025'!I104</f>
        <v>0</v>
      </c>
      <c r="P104">
        <f>'November 2025'!I104</f>
        <v>0</v>
      </c>
      <c r="Q104">
        <f>'December 2025'!I104</f>
        <v>0</v>
      </c>
      <c r="R104">
        <f>'Jan 2026'!I104</f>
        <v>0</v>
      </c>
      <c r="S104">
        <f>'FEB 2026'!I104</f>
        <v>3000</v>
      </c>
      <c r="T104">
        <f>'MAR 2026'!I104</f>
        <v>0</v>
      </c>
      <c r="U104">
        <f>'APR 2026'!I104</f>
        <v>6000</v>
      </c>
      <c r="V104">
        <f>'MAY 2026'!I104</f>
        <v>0</v>
      </c>
      <c r="W104">
        <f>'June 2026'!I104</f>
        <v>0</v>
      </c>
      <c r="X104">
        <f>'Aug 2026 '!I104</f>
        <v>0</v>
      </c>
      <c r="Y104">
        <f>'Aug 2026 '!I104</f>
        <v>0</v>
      </c>
      <c r="Z104">
        <f>'Sept 2026'!I104</f>
        <v>0</v>
      </c>
      <c r="AA104">
        <f>'Oct 2026'!I104</f>
        <v>0</v>
      </c>
      <c r="AB104">
        <f>Y104+U104+T104+S104+O104+R104+Q104+P104+V104+W104+X104+Z104+AA104</f>
        <v>9000</v>
      </c>
      <c r="AC104">
        <f>N104</f>
        <v>24500</v>
      </c>
      <c r="AD104">
        <f>MAX(0,((N104/12)*DATEDIF(DATE(2025,11,1),TODAY(),"m"))-V104)</f>
        <v>12250</v>
      </c>
      <c r="AE104">
        <f>AC104-AB104</f>
        <v>15500</v>
      </c>
      <c r="AF104" t="str">
        <f>IF(AB104&gt;=AC104,"Clear","Pending")</f>
        <v>Pending</v>
      </c>
      <c r="AG104">
        <f>AB104/AC104</f>
        <v>0.3673469387755102</v>
      </c>
      <c r="AH104" t="str">
        <f>IF(AB104&gt;=AC104,"Clear",IF(AI104&gt;=(0.5*AJ104),"On Track","Critical"))</f>
        <v>On Track</v>
      </c>
      <c r="AI104">
        <f>COUNTIF(O104:V104,"&gt;0")</f>
        <v>2</v>
      </c>
      <c r="AJ104">
        <f>DATEDIF(DATE(2025,11,1),TODAY(),"m")-COUNTIF(O104:V104,"&gt;0")</f>
        <v>4</v>
      </c>
      <c r="AK104">
        <f>(N104/12)*DATEDIF(DATE(2025,11,1),TODAY(),"m")</f>
        <v>12250</v>
      </c>
      <c r="AL104" t="str">
        <f>IF(AD104=0,"Regular",IF(AD104&lt;=(M104/12)*2,"Low Risk",IF(AD104&lt;=(M104/12)*4,"Medium Risk","High Risk")))</f>
        <v>High Risk</v>
      </c>
      <c r="AM104" t="str">
        <f>IF(AD104=0,"On Track",IF(AD104&lt;=(N104/12),"Watch List",IF(AD104&lt;=(N104/12)*3,"Defaulter",IF(AD104&lt;=(N104/12)*6,"Critical","Write-Off Risk"))))</f>
        <v>Critical</v>
      </c>
    </row>
    <row r="105">
      <c r="A105">
        <v>104</v>
      </c>
      <c r="B105" t="str">
        <v>Murad Khatoon</v>
      </c>
      <c r="C105" t="str">
        <v>Muhammad Siddique</v>
      </c>
      <c r="D105">
        <v>4410172846264</v>
      </c>
      <c r="E105" t="str">
        <v>Female</v>
      </c>
      <c r="F105" t="str">
        <v>Mir Mustafa</v>
      </c>
      <c r="G105" t="str">
        <v>Roshanabad</v>
      </c>
      <c r="H105" t="str">
        <v>Handi Craft: Hand embroidery</v>
      </c>
      <c r="I105" t="str">
        <v>Handicrafts</v>
      </c>
      <c r="J105" t="str">
        <v>Handicrafts</v>
      </c>
      <c r="K105" t="str">
        <v>Textile &amp; Handicrafts</v>
      </c>
      <c r="L105" t="str">
        <v>16th September 2025</v>
      </c>
      <c r="M105">
        <v>35000</v>
      </c>
      <c r="N105">
        <f>M105*0.7</f>
        <v>24500</v>
      </c>
      <c r="O105">
        <f>'October 2025'!I105</f>
        <v>0</v>
      </c>
      <c r="P105">
        <f>'November 2025'!I105</f>
        <v>0</v>
      </c>
      <c r="Q105">
        <f>'December 2025'!I105</f>
        <v>6000</v>
      </c>
      <c r="R105">
        <f>'Jan 2026'!I105</f>
        <v>3000</v>
      </c>
      <c r="S105">
        <f>'FEB 2026'!I105</f>
        <v>3000</v>
      </c>
      <c r="T105">
        <f>'MAR 2026'!I105</f>
        <v>3000</v>
      </c>
      <c r="U105">
        <f>'APR 2026'!I105</f>
        <v>3000</v>
      </c>
      <c r="V105">
        <f>'MAY 2026'!I105</f>
        <v>6500</v>
      </c>
      <c r="W105">
        <f>'June 2026'!I105</f>
        <v>0</v>
      </c>
      <c r="X105">
        <f>'Aug 2026 '!I105</f>
        <v>0</v>
      </c>
      <c r="Y105">
        <f>'Aug 2026 '!I105</f>
        <v>0</v>
      </c>
      <c r="Z105">
        <f>'Sept 2026'!I105</f>
        <v>0</v>
      </c>
      <c r="AA105">
        <f>'Oct 2026'!I105</f>
        <v>0</v>
      </c>
      <c r="AB105">
        <f>Y105+U105+T105+S105+O105+R105+Q105+P105+V105+W105+X105+Z105+AA105</f>
        <v>24500</v>
      </c>
      <c r="AC105">
        <f>N105</f>
        <v>24500</v>
      </c>
      <c r="AD105">
        <f>MAX(0,((N105/12)*DATEDIF(DATE(2025,11,1),TODAY(),"m"))-V105)</f>
        <v>5750</v>
      </c>
      <c r="AE105">
        <f>AC105-AB105</f>
        <v>0</v>
      </c>
      <c r="AF105" t="str">
        <f>IF(AB105&gt;=AC105,"Clear","Pending")</f>
        <v>Clear</v>
      </c>
      <c r="AG105">
        <f>AB105/AC105</f>
        <v>1</v>
      </c>
      <c r="AH105" t="str">
        <f>IF(AB105&gt;=AC105,"Clear",IF(AI105&gt;=(0.5*AJ105),"On Track","Critical"))</f>
        <v>Clear</v>
      </c>
      <c r="AI105">
        <f>COUNTIF(O105:V105,"&gt;0")</f>
        <v>6</v>
      </c>
      <c r="AJ105">
        <f>DATEDIF(DATE(2025,11,1),TODAY(),"m")-COUNTIF(O105:V105,"&gt;0")</f>
        <v>0</v>
      </c>
      <c r="AK105">
        <f>(N105/12)*DATEDIF(DATE(2025,11,1),TODAY(),"m")</f>
        <v>12250</v>
      </c>
      <c r="AL105" t="str">
        <f>IF(AD105=0,"Regular",IF(AD105&lt;=(M105/12)*2,"Low Risk",IF(AD105&lt;=(M105/12)*4,"Medium Risk","High Risk")))</f>
        <v>Low Risk</v>
      </c>
      <c r="AM105" t="str">
        <f>IF(AD105=0,"On Track",IF(AD105&lt;=(N105/12),"Watch List",IF(AD105&lt;=(N105/12)*3,"Defaulter",IF(AD105&lt;=(N105/12)*6,"Critical","Write-Off Risk"))))</f>
        <v>Defaulter</v>
      </c>
    </row>
    <row r="106">
      <c r="A106">
        <v>105</v>
      </c>
      <c r="B106" t="str">
        <v>Nadir Ali</v>
      </c>
      <c r="C106" t="str">
        <v>Iqbal Khan</v>
      </c>
      <c r="D106">
        <v>4410177497613</v>
      </c>
      <c r="E106" t="str">
        <v>Male</v>
      </c>
      <c r="F106" t="str">
        <v>Qurban Rind</v>
      </c>
      <c r="G106" t="str">
        <v>Roshanabad</v>
      </c>
      <c r="H106" t="str">
        <v>Motor/Vehicle: Tye Puncture shop</v>
      </c>
      <c r="I106" t="str">
        <v>Vehicle Repair</v>
      </c>
      <c r="J106" t="str">
        <v>Technical Services</v>
      </c>
      <c r="K106" t="str">
        <v>Automobile Industry</v>
      </c>
      <c r="L106" t="str">
        <v>16th September 2025</v>
      </c>
      <c r="M106">
        <v>35000</v>
      </c>
      <c r="N106">
        <f>M106*1</f>
        <v>35000</v>
      </c>
      <c r="O106">
        <f>'October 2025'!I106</f>
        <v>0</v>
      </c>
      <c r="P106">
        <f>'November 2025'!I106</f>
        <v>2920</v>
      </c>
      <c r="Q106">
        <f>'December 2025'!I106</f>
        <v>3000</v>
      </c>
      <c r="R106">
        <f>'Jan 2026'!I106</f>
        <v>3000</v>
      </c>
      <c r="S106">
        <f>'FEB 2026'!I106</f>
        <v>3000</v>
      </c>
      <c r="T106">
        <f>'MAR 2026'!I106</f>
        <v>3000</v>
      </c>
      <c r="U106">
        <f>'APR 2026'!I106</f>
        <v>3000</v>
      </c>
      <c r="V106">
        <f>'MAY 2026'!I106</f>
        <v>3000</v>
      </c>
      <c r="W106">
        <f>'June 2026'!I106</f>
        <v>0</v>
      </c>
      <c r="X106">
        <f>'Aug 2026 '!I106</f>
        <v>0</v>
      </c>
      <c r="Y106">
        <f>'Aug 2026 '!I106</f>
        <v>0</v>
      </c>
      <c r="Z106">
        <f>'Sept 2026'!I106</f>
        <v>0</v>
      </c>
      <c r="AA106">
        <f>'Oct 2026'!I106</f>
        <v>0</v>
      </c>
      <c r="AB106">
        <f>Y106+U106+T106+S106+O106+R106+Q106+P106+V106+W106+X106+Z106+AA106</f>
        <v>20920</v>
      </c>
      <c r="AC106">
        <f>N106</f>
        <v>35000</v>
      </c>
      <c r="AD106">
        <f>MAX(0,((N106/12)*DATEDIF(DATE(2025,11,1),TODAY(),"m"))-V106)</f>
        <v>14500</v>
      </c>
      <c r="AE106">
        <f>AC106-AB106</f>
        <v>14080</v>
      </c>
      <c r="AF106" t="str">
        <f>IF(AB106&gt;=AC106,"Clear","Pending")</f>
        <v>Pending</v>
      </c>
      <c r="AG106">
        <f>AB106/AC106</f>
        <v>0.5977142857142858</v>
      </c>
      <c r="AH106" t="str">
        <f>IF(AB106&gt;=AC106,"Clear",IF(AI106&gt;=(0.5*AJ106),"On Track","Critical"))</f>
        <v>On Track</v>
      </c>
      <c r="AI106">
        <f>COUNTIF(O106:V106,"&gt;0")</f>
        <v>7</v>
      </c>
      <c r="AJ106">
        <f>DATEDIF(DATE(2025,11,1),TODAY(),"m")-COUNTIF(O106:V106,"&gt;0")</f>
        <v>-1</v>
      </c>
      <c r="AK106">
        <f>(N106/12)*DATEDIF(DATE(2025,11,1),TODAY(),"m")</f>
        <v>17500</v>
      </c>
      <c r="AL106" t="str">
        <f>IF(AD106=0,"Regular",IF(AD106&lt;=(M106/12)*2,"Low Risk",IF(AD106&lt;=(M106/12)*4,"Medium Risk","High Risk")))</f>
        <v>High Risk</v>
      </c>
      <c r="AM106" t="str">
        <f>IF(AD106=0,"On Track",IF(AD106&lt;=(N106/12),"Watch List",IF(AD106&lt;=(N106/12)*3,"Defaulter",IF(AD106&lt;=(N106/12)*6,"Critical","Write-Off Risk"))))</f>
        <v>Critical</v>
      </c>
    </row>
    <row r="107">
      <c r="A107">
        <v>106</v>
      </c>
      <c r="B107" t="str">
        <v>Najma</v>
      </c>
      <c r="C107" t="str">
        <v>Farooq</v>
      </c>
      <c r="D107">
        <v>4410170141862</v>
      </c>
      <c r="E107" t="str">
        <v>Female</v>
      </c>
      <c r="F107" t="str">
        <v>Moula Bux Rind</v>
      </c>
      <c r="G107" t="str">
        <v>Roshanabad</v>
      </c>
      <c r="H107" t="str">
        <v>Tailoring Ladies Garments</v>
      </c>
      <c r="I107" t="str">
        <v>Garment stitching</v>
      </c>
      <c r="J107" t="str">
        <v>Service</v>
      </c>
      <c r="K107" t="str">
        <v>Textile</v>
      </c>
      <c r="L107" t="str">
        <v>16th September 2025</v>
      </c>
      <c r="M107">
        <v>35000</v>
      </c>
      <c r="N107">
        <f>M107*0.7</f>
        <v>24500</v>
      </c>
      <c r="O107">
        <f>'October 2025'!I107</f>
        <v>0</v>
      </c>
      <c r="P107">
        <f>'November 2025'!I107</f>
        <v>0</v>
      </c>
      <c r="Q107">
        <f>'December 2025'!I107</f>
        <v>2040</v>
      </c>
      <c r="R107">
        <f>'Jan 2026'!I107</f>
        <v>4080</v>
      </c>
      <c r="S107">
        <f>'FEB 2026'!I107</f>
        <v>0</v>
      </c>
      <c r="T107">
        <f>'MAR 2026'!I107</f>
        <v>0</v>
      </c>
      <c r="U107">
        <f>'APR 2026'!I107</f>
        <v>6120</v>
      </c>
      <c r="V107">
        <f>'MAY 2026'!I107</f>
        <v>0</v>
      </c>
      <c r="W107">
        <f>'June 2026'!I107</f>
        <v>0</v>
      </c>
      <c r="X107">
        <f>'Aug 2026 '!I107</f>
        <v>0</v>
      </c>
      <c r="Y107">
        <f>'Aug 2026 '!I107</f>
        <v>0</v>
      </c>
      <c r="Z107">
        <f>'Sept 2026'!I107</f>
        <v>0</v>
      </c>
      <c r="AA107">
        <f>'Oct 2026'!I107</f>
        <v>0</v>
      </c>
      <c r="AB107">
        <f>Y107+U107+T107+S107+O107+R107+Q107+P107+V107+W107+X107+Z107+AA107</f>
        <v>12240</v>
      </c>
      <c r="AC107">
        <f>N107</f>
        <v>24500</v>
      </c>
      <c r="AD107">
        <f>MAX(0,((N107/12)*DATEDIF(DATE(2025,11,1),TODAY(),"m"))-V107)</f>
        <v>12250</v>
      </c>
      <c r="AE107">
        <f>AC107-AB107</f>
        <v>12260</v>
      </c>
      <c r="AF107" t="str">
        <f>IF(AB107&gt;=AC107,"Clear","Pending")</f>
        <v>Pending</v>
      </c>
      <c r="AG107">
        <f>AB107/AC107</f>
        <v>0.4995918367346939</v>
      </c>
      <c r="AH107" t="str">
        <f>IF(AB107&gt;=AC107,"Clear",IF(AI107&gt;=(0.5*AJ107),"On Track","Critical"))</f>
        <v>On Track</v>
      </c>
      <c r="AI107">
        <f>COUNTIF(O107:V107,"&gt;0")</f>
        <v>3</v>
      </c>
      <c r="AJ107">
        <f>DATEDIF(DATE(2025,11,1),TODAY(),"m")-COUNTIF(O107:V107,"&gt;0")</f>
        <v>3</v>
      </c>
      <c r="AK107">
        <f>(N107/12)*DATEDIF(DATE(2025,11,1),TODAY(),"m")</f>
        <v>12250</v>
      </c>
      <c r="AL107" t="str">
        <f>IF(AD107=0,"Regular",IF(AD107&lt;=(M107/12)*2,"Low Risk",IF(AD107&lt;=(M107/12)*4,"Medium Risk","High Risk")))</f>
        <v>High Risk</v>
      </c>
      <c r="AM107" t="str">
        <f>IF(AD107=0,"On Track",IF(AD107&lt;=(N107/12),"Watch List",IF(AD107&lt;=(N107/12)*3,"Defaulter",IF(AD107&lt;=(N107/12)*6,"Critical","Write-Off Risk"))))</f>
        <v>Critical</v>
      </c>
    </row>
    <row r="108">
      <c r="A108">
        <v>107</v>
      </c>
      <c r="B108" t="str">
        <v>Naleem Hussain</v>
      </c>
      <c r="C108" t="str">
        <v>Ghulam Nabi</v>
      </c>
      <c r="D108">
        <v>4410174861600</v>
      </c>
      <c r="E108" t="str">
        <v>Female</v>
      </c>
      <c r="F108" t="str">
        <v>Lakhano Mugheri</v>
      </c>
      <c r="G108" t="str">
        <v xml:space="preserve">Bakhur </v>
      </c>
      <c r="H108" t="str">
        <v>Handicraft: Rillie Work</v>
      </c>
      <c r="I108" t="str">
        <v>Handicrafts</v>
      </c>
      <c r="J108" t="str">
        <v>Handicrafts</v>
      </c>
      <c r="K108" t="str">
        <v>Textile &amp; Handicrafts</v>
      </c>
      <c r="L108" t="str">
        <v>16th September 2025</v>
      </c>
      <c r="M108">
        <v>35000</v>
      </c>
      <c r="N108">
        <f>M108*1</f>
        <v>35000</v>
      </c>
      <c r="O108">
        <f>'October 2025'!I108</f>
        <v>2920</v>
      </c>
      <c r="P108">
        <f>'November 2025'!I108</f>
        <v>0</v>
      </c>
      <c r="Q108">
        <f>'December 2025'!I108</f>
        <v>2920</v>
      </c>
      <c r="R108">
        <f>'Jan 2026'!I108</f>
        <v>0</v>
      </c>
      <c r="S108">
        <f>'FEB 2026'!I108</f>
        <v>0</v>
      </c>
      <c r="T108">
        <f>'MAR 2026'!I108</f>
        <v>0</v>
      </c>
      <c r="U108">
        <f>'APR 2026'!I108</f>
        <v>0</v>
      </c>
      <c r="V108">
        <f>'MAY 2026'!I108</f>
        <v>0</v>
      </c>
      <c r="W108">
        <f>'June 2026'!I108</f>
        <v>0</v>
      </c>
      <c r="X108">
        <f>'Aug 2026 '!I108</f>
        <v>0</v>
      </c>
      <c r="Y108">
        <f>'Aug 2026 '!I108</f>
        <v>0</v>
      </c>
      <c r="Z108">
        <f>'Sept 2026'!I108</f>
        <v>0</v>
      </c>
      <c r="AA108">
        <f>'Oct 2026'!I108</f>
        <v>0</v>
      </c>
      <c r="AB108">
        <f>Y108+U108+T108+S108+O108+R108+Q108+P108+V108+W108+X108+Z108+AA108</f>
        <v>5840</v>
      </c>
      <c r="AC108">
        <f>N108</f>
        <v>35000</v>
      </c>
      <c r="AD108">
        <f>MAX(0,((N108/12)*DATEDIF(DATE(2025,11,1),TODAY(),"m"))-V108)</f>
        <v>17500</v>
      </c>
      <c r="AE108">
        <f>AC108-AB108</f>
        <v>29160</v>
      </c>
      <c r="AF108" t="str">
        <f>IF(AB108&gt;=AC108,"Clear","Pending")</f>
        <v>Pending</v>
      </c>
      <c r="AG108">
        <f>AB108/AC108</f>
        <v>0.16685714285714287</v>
      </c>
      <c r="AH108" t="str">
        <f>IF(AB108&gt;=AC108,"Clear",IF(AI108&gt;=(0.5*AJ108),"On Track","Critical"))</f>
        <v>On Track</v>
      </c>
      <c r="AI108">
        <f>COUNTIF(O108:V108,"&gt;0")</f>
        <v>2</v>
      </c>
      <c r="AJ108">
        <f>DATEDIF(DATE(2025,11,1),TODAY(),"m")-COUNTIF(O108:V108,"&gt;0")</f>
        <v>4</v>
      </c>
      <c r="AK108">
        <f>(N108/12)*DATEDIF(DATE(2025,11,1),TODAY(),"m")</f>
        <v>17500</v>
      </c>
      <c r="AL108" t="str">
        <f>IF(AD108=0,"Regular",IF(AD108&lt;=(M108/12)*2,"Low Risk",IF(AD108&lt;=(M108/12)*4,"Medium Risk","High Risk")))</f>
        <v>High Risk</v>
      </c>
      <c r="AM108" t="str">
        <f>IF(AD108=0,"On Track",IF(AD108&lt;=(N108/12),"Watch List",IF(AD108&lt;=(N108/12)*3,"Defaulter",IF(AD108&lt;=(N108/12)*6,"Critical","Write-Off Risk"))))</f>
        <v>Critical</v>
      </c>
    </row>
    <row r="109">
      <c r="A109">
        <v>108</v>
      </c>
      <c r="B109" t="str">
        <v>Nasarullah</v>
      </c>
      <c r="C109" t="str">
        <v>Muhammad Bux</v>
      </c>
      <c r="D109">
        <v>4410141422979</v>
      </c>
      <c r="E109" t="str">
        <v>Male</v>
      </c>
      <c r="F109" t="str">
        <v>Khuda Bux Lashari</v>
      </c>
      <c r="G109" t="str">
        <v xml:space="preserve">Bakhur </v>
      </c>
      <c r="H109" t="str">
        <v>Diary and Ice</v>
      </c>
      <c r="I109" t="str">
        <v>Dairy products</v>
      </c>
      <c r="J109" t="str">
        <v>Retail</v>
      </c>
      <c r="K109" t="str">
        <v>Livestock</v>
      </c>
      <c r="L109" t="str">
        <v>16th September 2025</v>
      </c>
      <c r="M109">
        <v>35000</v>
      </c>
      <c r="N109">
        <f>M109*1</f>
        <v>35000</v>
      </c>
      <c r="O109">
        <f>'October 2025'!I109</f>
        <v>0</v>
      </c>
      <c r="P109">
        <f>'November 2025'!I109</f>
        <v>2920</v>
      </c>
      <c r="Q109">
        <f>'December 2025'!I109</f>
        <v>8000</v>
      </c>
      <c r="R109">
        <f>'Jan 2026'!I109</f>
        <v>0</v>
      </c>
      <c r="S109">
        <f>'FEB 2026'!I109</f>
        <v>3000</v>
      </c>
      <c r="T109">
        <f>'MAR 2026'!I109</f>
        <v>21080</v>
      </c>
      <c r="U109">
        <f>'APR 2026'!I109</f>
        <v>0</v>
      </c>
      <c r="V109">
        <f>'MAY 2026'!I109</f>
        <v>0</v>
      </c>
      <c r="W109">
        <f>'June 2026'!I109</f>
        <v>0</v>
      </c>
      <c r="X109">
        <f>'Aug 2026 '!I109</f>
        <v>0</v>
      </c>
      <c r="Y109">
        <f>'Aug 2026 '!I109</f>
        <v>0</v>
      </c>
      <c r="Z109">
        <f>'Sept 2026'!I109</f>
        <v>0</v>
      </c>
      <c r="AA109">
        <f>'Oct 2026'!I109</f>
        <v>0</v>
      </c>
      <c r="AB109">
        <f>Y109+U109+T109+S109+O109+R109+Q109+P109+V109+W109+X109+Z109+AA109</f>
        <v>35000</v>
      </c>
      <c r="AC109">
        <f>N109</f>
        <v>35000</v>
      </c>
      <c r="AD109">
        <f>MAX(0,((N109/12)*DATEDIF(DATE(2025,11,1),TODAY(),"m"))-V109)</f>
        <v>17500</v>
      </c>
      <c r="AE109">
        <f>AC109-AB109</f>
        <v>0</v>
      </c>
      <c r="AF109" t="str">
        <f>IF(AB109&gt;=AC109,"Clear","Pending")</f>
        <v>Clear</v>
      </c>
      <c r="AG109">
        <f>AB109/AC109</f>
        <v>1</v>
      </c>
      <c r="AH109" t="str">
        <f>IF(AB109&gt;=AC109,"Clear",IF(AI109&gt;=(0.5*AJ109),"On Track","Critical"))</f>
        <v>Clear</v>
      </c>
      <c r="AI109">
        <f>COUNTIF(O109:V109,"&gt;0")</f>
        <v>4</v>
      </c>
      <c r="AJ109">
        <f>DATEDIF(DATE(2025,11,1),TODAY(),"m")-COUNTIF(O109:V109,"&gt;0")</f>
        <v>2</v>
      </c>
      <c r="AK109">
        <f>(N109/12)*DATEDIF(DATE(2025,11,1),TODAY(),"m")</f>
        <v>17500</v>
      </c>
      <c r="AL109" t="str">
        <f>IF(AD109=0,"Regular",IF(AD109&lt;=(M109/12)*2,"Low Risk",IF(AD109&lt;=(M109/12)*4,"Medium Risk","High Risk")))</f>
        <v>High Risk</v>
      </c>
      <c r="AM109" t="str">
        <f>IF(AD109=0,"On Track",IF(AD109&lt;=(N109/12),"Watch List",IF(AD109&lt;=(N109/12)*3,"Defaulter",IF(AD109&lt;=(N109/12)*6,"Critical","Write-Off Risk"))))</f>
        <v>Critical</v>
      </c>
    </row>
    <row r="110">
      <c r="A110">
        <v>110</v>
      </c>
      <c r="B110" t="str">
        <v>Nasreen</v>
      </c>
      <c r="C110" t="str">
        <v>Shoban</v>
      </c>
      <c r="D110">
        <v>4410150653736</v>
      </c>
      <c r="E110" t="str">
        <v>Female</v>
      </c>
      <c r="F110" t="str">
        <v>Hoat Charwan</v>
      </c>
      <c r="G110" t="str">
        <v xml:space="preserve">Ahori </v>
      </c>
      <c r="H110" t="str">
        <v>Cosmetic, garments and essentials</v>
      </c>
      <c r="I110" t="str">
        <v>Garment stitching + Cosmetics</v>
      </c>
      <c r="J110" t="str">
        <v>Service</v>
      </c>
      <c r="K110" t="str">
        <v>Fashion</v>
      </c>
      <c r="L110" t="str">
        <v>16th September 2025</v>
      </c>
      <c r="M110">
        <v>35000</v>
      </c>
      <c r="N110">
        <f>M110*1</f>
        <v>35000</v>
      </c>
      <c r="O110">
        <f>'October 2025'!I111</f>
        <v>0</v>
      </c>
      <c r="P110">
        <f>'November 2025'!I111</f>
        <v>0</v>
      </c>
      <c r="Q110">
        <f>'December 2025'!I111</f>
        <v>0</v>
      </c>
      <c r="R110">
        <f>'Jan 2026'!I111</f>
        <v>9000</v>
      </c>
      <c r="S110">
        <f>'FEB 2026'!I111</f>
        <v>0</v>
      </c>
      <c r="T110">
        <f>'MAR 2026'!I111</f>
        <v>6000</v>
      </c>
      <c r="U110">
        <f>'APR 2026'!I111</f>
        <v>0</v>
      </c>
      <c r="V110">
        <f>'MAY 2026'!I111</f>
        <v>0</v>
      </c>
      <c r="W110">
        <f>'June 2026'!I111</f>
        <v>0</v>
      </c>
      <c r="X110">
        <f>'Aug 2026 '!I111</f>
        <v>0</v>
      </c>
      <c r="Y110">
        <f>'Aug 2026 '!I111</f>
        <v>0</v>
      </c>
      <c r="Z110">
        <f>'Sept 2026'!I111</f>
        <v>0</v>
      </c>
      <c r="AA110">
        <f>'Oct 2026'!I111</f>
        <v>0</v>
      </c>
      <c r="AB110">
        <f>Y110+U110+T110+S110+O110+R110+Q110+P110+V110+W110+X110+Z110+AA110</f>
        <v>15000</v>
      </c>
      <c r="AC110">
        <f>N110</f>
        <v>35000</v>
      </c>
      <c r="AD110">
        <f>MAX(0,((N110/12)*DATEDIF(DATE(2025,11,1),TODAY(),"m"))-V110)</f>
        <v>17500</v>
      </c>
      <c r="AE110">
        <f>AC110-AB110</f>
        <v>20000</v>
      </c>
      <c r="AF110" t="str">
        <f>IF(AB110&gt;=AC110,"Clear","Pending")</f>
        <v>Pending</v>
      </c>
      <c r="AG110">
        <f>AB110/AC110</f>
        <v>0.42857142857142855</v>
      </c>
      <c r="AH110" t="str">
        <f>IF(AB110&gt;=AC110,"Clear",IF(AI110&gt;=(0.5*AJ110),"On Track","Critical"))</f>
        <v>On Track</v>
      </c>
      <c r="AI110">
        <f>COUNTIF(O110:V110,"&gt;0")</f>
        <v>2</v>
      </c>
      <c r="AJ110">
        <f>DATEDIF(DATE(2025,11,1),TODAY(),"m")-COUNTIF(O110:V110,"&gt;0")</f>
        <v>4</v>
      </c>
      <c r="AK110">
        <f>(N110/12)*DATEDIF(DATE(2025,11,1),TODAY(),"m")</f>
        <v>17500</v>
      </c>
      <c r="AL110" t="str">
        <f>IF(AD110=0,"Regular",IF(AD110&lt;=(M110/12)*2,"Low Risk",IF(AD110&lt;=(M110/12)*4,"Medium Risk","High Risk")))</f>
        <v>High Risk</v>
      </c>
      <c r="AM110" t="str">
        <f>IF(AD110=0,"On Track",IF(AD110&lt;=(N110/12),"Watch List",IF(AD110&lt;=(N110/12)*3,"Defaulter",IF(AD110&lt;=(N110/12)*6,"Critical","Write-Off Risk"))))</f>
        <v>Critical</v>
      </c>
    </row>
    <row r="111">
      <c r="A111">
        <v>111</v>
      </c>
      <c r="B111" t="str">
        <v>Nasreen</v>
      </c>
      <c r="C111" t="str">
        <v>Sajid Ali</v>
      </c>
      <c r="D111">
        <v>4410805849448</v>
      </c>
      <c r="E111" t="str">
        <v>Female</v>
      </c>
      <c r="F111" t="str">
        <v>Village: Niaz Kapri</v>
      </c>
      <c r="G111" t="str">
        <v>Mir Allah Bachayo</v>
      </c>
      <c r="H111" t="str">
        <v>Crockery Shop</v>
      </c>
      <c r="I111" t="str">
        <v>Household items</v>
      </c>
      <c r="J111" t="str">
        <v>Retail</v>
      </c>
      <c r="K111" t="str">
        <v>Household Goods</v>
      </c>
      <c r="L111" t="str">
        <v>16th September 2025</v>
      </c>
      <c r="M111">
        <v>35000</v>
      </c>
      <c r="N111">
        <f>M111*1</f>
        <v>35000</v>
      </c>
      <c r="O111">
        <f>'October 2025'!I112</f>
        <v>0</v>
      </c>
      <c r="P111">
        <f>'November 2025'!I112</f>
        <v>0</v>
      </c>
      <c r="Q111">
        <f>'December 2025'!I112</f>
        <v>0</v>
      </c>
      <c r="R111">
        <f>'Jan 2026'!I112</f>
        <v>0</v>
      </c>
      <c r="S111">
        <f>'FEB 2026'!I112</f>
        <v>3000</v>
      </c>
      <c r="T111">
        <f>'MAR 2026'!I112</f>
        <v>3000</v>
      </c>
      <c r="U111">
        <f>'APR 2026'!I112</f>
        <v>3000</v>
      </c>
      <c r="V111">
        <f>'MAY 2026'!I112</f>
        <v>3000</v>
      </c>
      <c r="W111">
        <f>'June 2026'!I112</f>
        <v>0</v>
      </c>
      <c r="X111">
        <f>'Aug 2026 '!I112</f>
        <v>0</v>
      </c>
      <c r="Y111">
        <f>'Aug 2026 '!I112</f>
        <v>0</v>
      </c>
      <c r="Z111">
        <f>'Sept 2026'!I112</f>
        <v>0</v>
      </c>
      <c r="AA111">
        <f>'Oct 2026'!I112</f>
        <v>0</v>
      </c>
      <c r="AB111">
        <f>Y111+U111+T111+S111+O111+R111+Q111+P111+V111+W111+X111+Z111+AA111</f>
        <v>12000</v>
      </c>
      <c r="AC111">
        <f>N111</f>
        <v>35000</v>
      </c>
      <c r="AD111">
        <f>MAX(0,((N111/12)*DATEDIF(DATE(2025,11,1),TODAY(),"m"))-V111)</f>
        <v>14500</v>
      </c>
      <c r="AE111">
        <f>AC111-AB111</f>
        <v>23000</v>
      </c>
      <c r="AF111" t="str">
        <f>IF(AB111&gt;=AC111,"Clear","Pending")</f>
        <v>Pending</v>
      </c>
      <c r="AG111">
        <f>AB111/AC111</f>
        <v>0.34285714285714286</v>
      </c>
      <c r="AH111" t="str">
        <f>IF(AB111&gt;=AC111,"Clear",IF(AI111&gt;=(0.5*AJ111),"On Track","Critical"))</f>
        <v>On Track</v>
      </c>
      <c r="AI111">
        <f>COUNTIF(O111:V111,"&gt;0")</f>
        <v>4</v>
      </c>
      <c r="AJ111">
        <f>DATEDIF(DATE(2025,11,1),TODAY(),"m")-COUNTIF(O111:V111,"&gt;0")</f>
        <v>2</v>
      </c>
      <c r="AK111">
        <f>(N111/12)*DATEDIF(DATE(2025,11,1),TODAY(),"m")</f>
        <v>17500</v>
      </c>
      <c r="AL111" t="str">
        <f>IF(AD111=0,"Regular",IF(AD111&lt;=(M111/12)*2,"Low Risk",IF(AD111&lt;=(M111/12)*4,"Medium Risk","High Risk")))</f>
        <v>High Risk</v>
      </c>
      <c r="AM111" t="str">
        <f>IF(AD111=0,"On Track",IF(AD111&lt;=(N111/12),"Watch List",IF(AD111&lt;=(N111/12)*3,"Defaulter",IF(AD111&lt;=(N111/12)*6,"Critical","Write-Off Risk"))))</f>
        <v>Critical</v>
      </c>
    </row>
    <row r="112">
      <c r="A112">
        <v>109</v>
      </c>
      <c r="B112" t="str">
        <v>Nasreen</v>
      </c>
      <c r="C112" t="str">
        <v>Asif</v>
      </c>
      <c r="D112">
        <v>4410182741886</v>
      </c>
      <c r="E112" t="str">
        <v>Female</v>
      </c>
      <c r="F112" t="str">
        <v>Jhuddo City</v>
      </c>
      <c r="G112" t="str">
        <v>Jhuddo Town</v>
      </c>
      <c r="H112" t="str">
        <v>Ladies, garments and essentials</v>
      </c>
      <c r="I112" t="str">
        <v>Garment stitching</v>
      </c>
      <c r="J112" t="str">
        <v>Service</v>
      </c>
      <c r="K112" t="str">
        <v>Textile</v>
      </c>
      <c r="L112" t="str">
        <v>16th September 2025</v>
      </c>
      <c r="M112">
        <v>35000</v>
      </c>
      <c r="N112">
        <f>M112*1</f>
        <v>35000</v>
      </c>
      <c r="O112">
        <f>'October 2025'!I110</f>
        <v>0</v>
      </c>
      <c r="P112">
        <f>'November 2025'!I110</f>
        <v>0</v>
      </c>
      <c r="Q112">
        <f>'December 2025'!I110</f>
        <v>0</v>
      </c>
      <c r="R112">
        <f>'Jan 2026'!I110</f>
        <v>6000</v>
      </c>
      <c r="S112">
        <f>'FEB 2026'!I110</f>
        <v>0</v>
      </c>
      <c r="T112">
        <f>'MAR 2026'!I110</f>
        <v>3000</v>
      </c>
      <c r="U112">
        <f>'APR 2026'!I110</f>
        <v>0</v>
      </c>
      <c r="V112">
        <f>'MAY 2026'!I110</f>
        <v>6000</v>
      </c>
      <c r="W112">
        <f>'June 2026'!I110</f>
        <v>0</v>
      </c>
      <c r="X112">
        <f>'Aug 2026 '!I110</f>
        <v>0</v>
      </c>
      <c r="Y112">
        <f>'Aug 2026 '!I110</f>
        <v>0</v>
      </c>
      <c r="Z112">
        <f>'Sept 2026'!I110</f>
        <v>0</v>
      </c>
      <c r="AA112">
        <f>'Oct 2026'!I110</f>
        <v>0</v>
      </c>
      <c r="AB112">
        <f>Y112+U112+T112+S112+O112+R112+Q112+P112+V112+W112+X112+Z112+AA112</f>
        <v>15000</v>
      </c>
      <c r="AC112">
        <f>N112</f>
        <v>35000</v>
      </c>
      <c r="AD112">
        <f>MAX(0,((N112/12)*DATEDIF(DATE(2025,11,1),TODAY(),"m"))-V112)</f>
        <v>11500</v>
      </c>
      <c r="AE112">
        <f>AC112-AB112</f>
        <v>20000</v>
      </c>
      <c r="AF112" t="str">
        <f>IF(AB112&gt;=AC112,"Clear","Pending")</f>
        <v>Pending</v>
      </c>
      <c r="AG112">
        <f>AB112/AC112</f>
        <v>0.42857142857142855</v>
      </c>
      <c r="AH112" t="str">
        <f>IF(AB112&gt;=AC112,"Clear",IF(AI112&gt;=(0.5*AJ112),"On Track","Critical"))</f>
        <v>On Track</v>
      </c>
      <c r="AI112">
        <f>COUNTIF(O112:V112,"&gt;0")</f>
        <v>3</v>
      </c>
      <c r="AJ112">
        <f>DATEDIF(DATE(2025,11,1),TODAY(),"m")-COUNTIF(O112:V112,"&gt;0")</f>
        <v>3</v>
      </c>
      <c r="AK112">
        <f>(N112/12)*DATEDIF(DATE(2025,11,1),TODAY(),"m")</f>
        <v>17500</v>
      </c>
      <c r="AL112" t="str">
        <f>IF(AD112=0,"Regular",IF(AD112&lt;=(M112/12)*2,"Low Risk",IF(AD112&lt;=(M112/12)*4,"Medium Risk","High Risk")))</f>
        <v>Medium Risk</v>
      </c>
      <c r="AM112" t="str">
        <f>IF(AD112=0,"On Track",IF(AD112&lt;=(N112/12),"Watch List",IF(AD112&lt;=(N112/12)*3,"Defaulter",IF(AD112&lt;=(N112/12)*6,"Critical","Write-Off Risk"))))</f>
        <v>Critical</v>
      </c>
    </row>
    <row r="113">
      <c r="A113">
        <v>112</v>
      </c>
      <c r="B113" t="str">
        <v>Nazeem Nissa</v>
      </c>
      <c r="C113" t="str">
        <v>Shamshad</v>
      </c>
      <c r="D113">
        <v>4410805765524</v>
      </c>
      <c r="E113" t="str">
        <v>Female</v>
      </c>
      <c r="F113" t="str">
        <v>Village: Niaz Kapri</v>
      </c>
      <c r="G113" t="str">
        <v>Mir Allah Bachayo</v>
      </c>
      <c r="H113" t="str">
        <v>Crockery Shop</v>
      </c>
      <c r="I113" t="str">
        <v>Household items</v>
      </c>
      <c r="J113" t="str">
        <v>Retail</v>
      </c>
      <c r="K113" t="str">
        <v>Household Goods</v>
      </c>
      <c r="L113" t="str">
        <v>16th September 2025</v>
      </c>
      <c r="M113">
        <v>35000</v>
      </c>
      <c r="N113">
        <f>M113*1</f>
        <v>35000</v>
      </c>
      <c r="O113">
        <f>'October 2025'!I113</f>
        <v>0</v>
      </c>
      <c r="P113">
        <f>'November 2025'!I113</f>
        <v>0</v>
      </c>
      <c r="Q113">
        <f>'December 2025'!I113</f>
        <v>0</v>
      </c>
      <c r="R113">
        <f>'Jan 2026'!I113</f>
        <v>12000</v>
      </c>
      <c r="S113">
        <f>'FEB 2026'!I113</f>
        <v>0</v>
      </c>
      <c r="T113">
        <f>'MAR 2026'!I113</f>
        <v>6000</v>
      </c>
      <c r="U113">
        <f>'APR 2026'!I113</f>
        <v>0</v>
      </c>
      <c r="V113">
        <f>'MAY 2026'!I113</f>
        <v>0</v>
      </c>
      <c r="W113">
        <f>'June 2026'!I113</f>
        <v>0</v>
      </c>
      <c r="X113">
        <f>'Aug 2026 '!I113</f>
        <v>0</v>
      </c>
      <c r="Y113">
        <f>'Aug 2026 '!I113</f>
        <v>0</v>
      </c>
      <c r="Z113">
        <f>'Sept 2026'!I113</f>
        <v>0</v>
      </c>
      <c r="AA113">
        <f>'Oct 2026'!I113</f>
        <v>0</v>
      </c>
      <c r="AB113">
        <f>Y113+U113+T113+S113+O113+R113+Q113+P113+V113+W113+X113+Z113+AA113</f>
        <v>18000</v>
      </c>
      <c r="AC113">
        <f>N113</f>
        <v>35000</v>
      </c>
      <c r="AD113">
        <f>MAX(0,((N113/12)*DATEDIF(DATE(2025,11,1),TODAY(),"m"))-V113)</f>
        <v>17500</v>
      </c>
      <c r="AE113">
        <f>AC113-AB113</f>
        <v>17000</v>
      </c>
      <c r="AF113" t="str">
        <f>IF(AB113&gt;=AC113,"Clear","Pending")</f>
        <v>Pending</v>
      </c>
      <c r="AG113">
        <f>AB113/AC113</f>
        <v>0.5142857142857142</v>
      </c>
      <c r="AH113" t="str">
        <f>IF(AB113&gt;=AC113,"Clear",IF(AI113&gt;=(0.5*AJ113),"On Track","Critical"))</f>
        <v>On Track</v>
      </c>
      <c r="AI113">
        <f>COUNTIF(O113:V113,"&gt;0")</f>
        <v>2</v>
      </c>
      <c r="AJ113">
        <f>DATEDIF(DATE(2025,11,1),TODAY(),"m")-COUNTIF(O113:V113,"&gt;0")</f>
        <v>4</v>
      </c>
      <c r="AK113">
        <f>(N113/12)*DATEDIF(DATE(2025,11,1),TODAY(),"m")</f>
        <v>17500</v>
      </c>
      <c r="AL113" t="str">
        <f>IF(AD113=0,"Regular",IF(AD113&lt;=(M113/12)*2,"Low Risk",IF(AD113&lt;=(M113/12)*4,"Medium Risk","High Risk")))</f>
        <v>High Risk</v>
      </c>
      <c r="AM113" t="str">
        <f>IF(AD113=0,"On Track",IF(AD113&lt;=(N113/12),"Watch List",IF(AD113&lt;=(N113/12)*3,"Defaulter",IF(AD113&lt;=(N113/12)*6,"Critical","Write-Off Risk"))))</f>
        <v>Critical</v>
      </c>
    </row>
    <row r="114">
      <c r="A114">
        <v>114</v>
      </c>
      <c r="B114" t="str">
        <v>Nazeeran</v>
      </c>
      <c r="C114" t="str">
        <v>Ghulam Ali</v>
      </c>
      <c r="D114">
        <v>4410101572554</v>
      </c>
      <c r="E114" t="str">
        <v>Female</v>
      </c>
      <c r="F114" t="str">
        <v>Yar Muhmmad Rind</v>
      </c>
      <c r="G114" t="str">
        <v>Roshanabad</v>
      </c>
      <c r="H114" t="str">
        <v>Ladies Cloths shop</v>
      </c>
      <c r="I114" t="str">
        <v>Stitching service</v>
      </c>
      <c r="J114" t="str">
        <v>Service</v>
      </c>
      <c r="K114" t="str">
        <v>Textile</v>
      </c>
      <c r="L114" t="str">
        <v>16th September 2025</v>
      </c>
      <c r="M114">
        <v>35000</v>
      </c>
      <c r="N114">
        <f>M114*0.7</f>
        <v>24500</v>
      </c>
      <c r="O114">
        <f>'October 2025'!I115</f>
        <v>0</v>
      </c>
      <c r="P114">
        <f>'November 2025'!I115</f>
        <v>2500</v>
      </c>
      <c r="Q114">
        <f>'December 2025'!I115</f>
        <v>2500</v>
      </c>
      <c r="R114">
        <f>'Jan 2026'!I115</f>
        <v>0</v>
      </c>
      <c r="S114">
        <f>'FEB 2026'!I115</f>
        <v>5000</v>
      </c>
      <c r="T114">
        <f>'MAR 2026'!I115</f>
        <v>14500</v>
      </c>
      <c r="U114">
        <f>'APR 2026'!I115</f>
        <v>0</v>
      </c>
      <c r="V114">
        <f>'MAY 2026'!I115</f>
        <v>0</v>
      </c>
      <c r="W114">
        <f>'June 2026'!I115</f>
        <v>0</v>
      </c>
      <c r="X114">
        <f>'Aug 2026 '!I115</f>
        <v>0</v>
      </c>
      <c r="Y114">
        <f>'Aug 2026 '!I115</f>
        <v>0</v>
      </c>
      <c r="Z114">
        <f>'Sept 2026'!I115</f>
        <v>0</v>
      </c>
      <c r="AA114">
        <f>'Oct 2026'!I115</f>
        <v>0</v>
      </c>
      <c r="AB114">
        <f>Y114+U114+T114+S114+O114+R114+Q114+P114+V114+W114+X114+Z114+AA114</f>
        <v>24500</v>
      </c>
      <c r="AC114">
        <f>N114</f>
        <v>24500</v>
      </c>
      <c r="AD114">
        <f>MAX(0,((N114/12)*DATEDIF(DATE(2025,11,1),TODAY(),"m"))-V114)</f>
        <v>12250</v>
      </c>
      <c r="AE114">
        <f>AC114-AB114</f>
        <v>0</v>
      </c>
      <c r="AF114" t="str">
        <f>IF(AB114&gt;=AC114,"Clear","Pending")</f>
        <v>Clear</v>
      </c>
      <c r="AG114">
        <f>AB114/AC114</f>
        <v>1</v>
      </c>
      <c r="AH114" t="str">
        <f>IF(AB114&gt;=AC114,"Clear",IF(AI114&gt;=(0.5*AJ114),"On Track","Critical"))</f>
        <v>Clear</v>
      </c>
      <c r="AI114">
        <f>COUNTIF(O114:V114,"&gt;0")</f>
        <v>4</v>
      </c>
      <c r="AJ114">
        <f>DATEDIF(DATE(2025,11,1),TODAY(),"m")-COUNTIF(O114:V114,"&gt;0")</f>
        <v>2</v>
      </c>
      <c r="AK114">
        <f>(N114/12)*DATEDIF(DATE(2025,11,1),TODAY(),"m")</f>
        <v>12250</v>
      </c>
      <c r="AL114" t="str">
        <f>IF(AD114=0,"Regular",IF(AD114&lt;=(M114/12)*2,"Low Risk",IF(AD114&lt;=(M114/12)*4,"Medium Risk","High Risk")))</f>
        <v>High Risk</v>
      </c>
      <c r="AM114" t="str">
        <f>IF(AD114=0,"On Track",IF(AD114&lt;=(N114/12),"Watch List",IF(AD114&lt;=(N114/12)*3,"Defaulter",IF(AD114&lt;=(N114/12)*6,"Critical","Write-Off Risk"))))</f>
        <v>Critical</v>
      </c>
    </row>
    <row r="115">
      <c r="A115">
        <v>113</v>
      </c>
      <c r="B115" t="str">
        <v>Nazeeran</v>
      </c>
      <c r="C115" t="str">
        <v xml:space="preserve">Ali Akber </v>
      </c>
      <c r="D115">
        <v>4410419783758</v>
      </c>
      <c r="E115" t="str">
        <v>Female</v>
      </c>
      <c r="F115" t="str">
        <v>Ghoram Bhatti</v>
      </c>
      <c r="G115" t="str">
        <v>Khuda Bux2</v>
      </c>
      <c r="H115" t="str">
        <v>Milking &amp; Buffalo Feed</v>
      </c>
      <c r="I115" t="str">
        <v>Livestock feeding</v>
      </c>
      <c r="J115" t="str">
        <v>Agriculture</v>
      </c>
      <c r="K115" t="str">
        <v>Livestock</v>
      </c>
      <c r="L115" t="str">
        <v>16th September 2025</v>
      </c>
      <c r="M115">
        <v>35000</v>
      </c>
      <c r="N115">
        <f>M115*0.7</f>
        <v>24500</v>
      </c>
      <c r="O115">
        <f>'October 2025'!I114</f>
        <v>0</v>
      </c>
      <c r="P115">
        <f>'November 2025'!I114</f>
        <v>2040</v>
      </c>
      <c r="Q115">
        <f>'December 2025'!I114</f>
        <v>0</v>
      </c>
      <c r="R115">
        <f>'Jan 2026'!I114</f>
        <v>0</v>
      </c>
      <c r="S115">
        <f>'FEB 2026'!I114</f>
        <v>2040</v>
      </c>
      <c r="T115">
        <f>'MAR 2026'!I114</f>
        <v>3000</v>
      </c>
      <c r="U115">
        <f>'APR 2026'!I114</f>
        <v>0</v>
      </c>
      <c r="V115">
        <f>'MAY 2026'!I114</f>
        <v>0</v>
      </c>
      <c r="W115">
        <f>'June 2026'!I114</f>
        <v>0</v>
      </c>
      <c r="X115">
        <f>'Aug 2026 '!I114</f>
        <v>0</v>
      </c>
      <c r="Y115">
        <f>'Aug 2026 '!I114</f>
        <v>0</v>
      </c>
      <c r="Z115">
        <f>'Sept 2026'!I114</f>
        <v>0</v>
      </c>
      <c r="AA115">
        <f>'Oct 2026'!I114</f>
        <v>0</v>
      </c>
      <c r="AB115">
        <f>Y115+U115+T115+S115+O115+R115+Q115+P115+V115+W115+X115+Z115+AA115</f>
        <v>7080</v>
      </c>
      <c r="AC115">
        <f>N115</f>
        <v>24500</v>
      </c>
      <c r="AD115">
        <f>MAX(0,((N115/12)*DATEDIF(DATE(2025,11,1),TODAY(),"m"))-V115)</f>
        <v>12250</v>
      </c>
      <c r="AE115">
        <f>AC115-AB115</f>
        <v>17420</v>
      </c>
      <c r="AF115" t="str">
        <f>IF(AB115&gt;=AC115,"Clear","Pending")</f>
        <v>Pending</v>
      </c>
      <c r="AG115">
        <f>AB115/AC115</f>
        <v>0.2889795918367347</v>
      </c>
      <c r="AH115" t="str">
        <f>IF(AB115&gt;=AC115,"Clear",IF(AI115&gt;=(0.5*AJ115),"On Track","Critical"))</f>
        <v>On Track</v>
      </c>
      <c r="AI115">
        <f>COUNTIF(O115:V115,"&gt;0")</f>
        <v>3</v>
      </c>
      <c r="AJ115">
        <f>DATEDIF(DATE(2025,11,1),TODAY(),"m")-COUNTIF(O115:V115,"&gt;0")</f>
        <v>3</v>
      </c>
      <c r="AK115">
        <f>(N115/12)*DATEDIF(DATE(2025,11,1),TODAY(),"m")</f>
        <v>12250</v>
      </c>
      <c r="AL115" t="str">
        <f>IF(AD115=0,"Regular",IF(AD115&lt;=(M115/12)*2,"Low Risk",IF(AD115&lt;=(M115/12)*4,"Medium Risk","High Risk")))</f>
        <v>High Risk</v>
      </c>
      <c r="AM115" t="str">
        <f>IF(AD115=0,"On Track",IF(AD115&lt;=(N115/12),"Watch List",IF(AD115&lt;=(N115/12)*3,"Defaulter",IF(AD115&lt;=(N115/12)*6,"Critical","Write-Off Risk"))))</f>
        <v>Critical</v>
      </c>
    </row>
    <row r="116">
      <c r="A116">
        <v>115</v>
      </c>
      <c r="B116" t="str">
        <v>Neelum</v>
      </c>
      <c r="C116" t="str">
        <v>Abid Ali</v>
      </c>
      <c r="D116">
        <v>4410806307048</v>
      </c>
      <c r="E116" t="str">
        <v>Female</v>
      </c>
      <c r="F116" t="str">
        <v>Khosa Paro</v>
      </c>
      <c r="G116" t="str">
        <v>Mir Allah Bachayo</v>
      </c>
      <c r="H116" t="str">
        <v>Beauty Parlor</v>
      </c>
      <c r="I116" t="str">
        <v>Beauty Services</v>
      </c>
      <c r="J116" t="str">
        <v>Personal Services</v>
      </c>
      <c r="K116" t="str">
        <v>Service Industry</v>
      </c>
      <c r="L116" t="str">
        <v>16th September 2025</v>
      </c>
      <c r="M116">
        <v>35000</v>
      </c>
      <c r="N116">
        <f>M116*1</f>
        <v>35000</v>
      </c>
      <c r="O116">
        <f>'October 2025'!I116</f>
        <v>0</v>
      </c>
      <c r="P116">
        <f>'November 2025'!I116</f>
        <v>0</v>
      </c>
      <c r="Q116">
        <f>'December 2025'!I116</f>
        <v>0</v>
      </c>
      <c r="R116">
        <f>'Jan 2026'!I116</f>
        <v>0</v>
      </c>
      <c r="S116">
        <f>'FEB 2026'!I116</f>
        <v>0</v>
      </c>
      <c r="T116">
        <f>'MAR 2026'!I116</f>
        <v>0</v>
      </c>
      <c r="U116">
        <f>'APR 2026'!I116</f>
        <v>0</v>
      </c>
      <c r="V116">
        <f>'MAY 2026'!I116</f>
        <v>0</v>
      </c>
      <c r="W116">
        <f>'June 2026'!I116</f>
        <v>0</v>
      </c>
      <c r="X116">
        <f>'Aug 2026 '!I116</f>
        <v>0</v>
      </c>
      <c r="Y116">
        <f>'Aug 2026 '!I116</f>
        <v>0</v>
      </c>
      <c r="Z116">
        <f>'Sept 2026'!I116</f>
        <v>0</v>
      </c>
      <c r="AA116">
        <f>'Oct 2026'!I116</f>
        <v>0</v>
      </c>
      <c r="AB116">
        <f>Y116+U116+T116+S116+O116+R116+Q116+P116+V116+W116+X116+Z116+AA116</f>
        <v>0</v>
      </c>
      <c r="AC116">
        <f>N116</f>
        <v>35000</v>
      </c>
      <c r="AD116">
        <f>MAX(0,((N116/12)*DATEDIF(DATE(2025,11,1),TODAY(),"m"))-V116)</f>
        <v>17500</v>
      </c>
      <c r="AE116">
        <f>AC116-AB116</f>
        <v>35000</v>
      </c>
      <c r="AF116" t="str">
        <f>IF(AB116&gt;=AC116,"Clear","Pending")</f>
        <v>Pending</v>
      </c>
      <c r="AG116">
        <f>AB116/AC116</f>
        <v>0</v>
      </c>
      <c r="AH116" t="str">
        <f>IF(AB116&gt;=AC116,"Clear",IF(AI116&gt;=(0.5*AJ116),"On Track","Critical"))</f>
        <v>Critical</v>
      </c>
      <c r="AI116">
        <f>COUNTIF(O116:V116,"&gt;0")</f>
        <v>0</v>
      </c>
      <c r="AJ116">
        <f>DATEDIF(DATE(2025,11,1),TODAY(),"m")-COUNTIF(O116:V116,"&gt;0")</f>
        <v>6</v>
      </c>
      <c r="AK116">
        <f>(N116/12)*DATEDIF(DATE(2025,11,1),TODAY(),"m")</f>
        <v>17500</v>
      </c>
      <c r="AL116" t="str">
        <f>IF(AD116=0,"Regular",IF(AD116&lt;=(M116/12)*2,"Low Risk",IF(AD116&lt;=(M116/12)*4,"Medium Risk","High Risk")))</f>
        <v>High Risk</v>
      </c>
      <c r="AM116" t="str">
        <f>IF(AD116=0,"On Track",IF(AD116&lt;=(N116/12),"Watch List",IF(AD116&lt;=(N116/12)*3,"Defaulter",IF(AD116&lt;=(N116/12)*6,"Critical","Write-Off Risk"))))</f>
        <v>Critical</v>
      </c>
    </row>
    <row r="117">
      <c r="A117">
        <v>116</v>
      </c>
      <c r="B117" t="str">
        <v>Nisha</v>
      </c>
      <c r="C117" t="str">
        <v>Shahid Hussain</v>
      </c>
      <c r="D117">
        <v>4410806031302</v>
      </c>
      <c r="E117" t="str">
        <v>Female</v>
      </c>
      <c r="F117" t="str">
        <v>Ghoram Bhatti</v>
      </c>
      <c r="G117" t="str">
        <v>Khuda Bux2</v>
      </c>
      <c r="H117" t="str">
        <v xml:space="preserve">Cloths Shop </v>
      </c>
      <c r="I117" t="str">
        <v>Stitching service</v>
      </c>
      <c r="J117" t="str">
        <v>Service</v>
      </c>
      <c r="K117" t="str">
        <v>Textile</v>
      </c>
      <c r="L117" t="str">
        <v>16th September 2025</v>
      </c>
      <c r="M117">
        <v>35000</v>
      </c>
      <c r="N117">
        <f>M117*0.7</f>
        <v>24500</v>
      </c>
      <c r="O117">
        <f>'October 2025'!I117</f>
        <v>0</v>
      </c>
      <c r="P117">
        <f>'November 2025'!I117</f>
        <v>2040</v>
      </c>
      <c r="Q117">
        <f>'December 2025'!I117</f>
        <v>0</v>
      </c>
      <c r="R117">
        <f>'Jan 2026'!I117</f>
        <v>0</v>
      </c>
      <c r="S117">
        <f>'FEB 2026'!I117</f>
        <v>2040</v>
      </c>
      <c r="T117">
        <f>'MAR 2026'!I117</f>
        <v>3000</v>
      </c>
      <c r="U117">
        <f>'APR 2026'!I117</f>
        <v>3000</v>
      </c>
      <c r="V117">
        <f>'MAY 2026'!I117</f>
        <v>0</v>
      </c>
      <c r="W117">
        <f>'June 2026'!I117</f>
        <v>0</v>
      </c>
      <c r="X117">
        <f>'Aug 2026 '!I117</f>
        <v>0</v>
      </c>
      <c r="Y117">
        <f>'Aug 2026 '!I117</f>
        <v>0</v>
      </c>
      <c r="Z117">
        <f>'Sept 2026'!I117</f>
        <v>0</v>
      </c>
      <c r="AA117">
        <f>'Oct 2026'!I117</f>
        <v>0</v>
      </c>
      <c r="AB117">
        <f>Y117+U117+T117+S117+O117+R117+Q117+P117+V117+W117+X117+Z117+AA117</f>
        <v>10080</v>
      </c>
      <c r="AC117">
        <f>N117</f>
        <v>24500</v>
      </c>
      <c r="AD117">
        <f>MAX(0,((N117/12)*DATEDIF(DATE(2025,11,1),TODAY(),"m"))-V117)</f>
        <v>12250</v>
      </c>
      <c r="AE117">
        <f>AC117-AB117</f>
        <v>14420</v>
      </c>
      <c r="AF117" t="str">
        <f>IF(AB117&gt;=AC117,"Clear","Pending")</f>
        <v>Pending</v>
      </c>
      <c r="AG117">
        <f>AB117/AC117</f>
        <v>0.4114285714285714</v>
      </c>
      <c r="AH117" t="str">
        <f>IF(AB117&gt;=AC117,"Clear",IF(AI117&gt;=(0.5*AJ117),"On Track","Critical"))</f>
        <v>On Track</v>
      </c>
      <c r="AI117">
        <f>COUNTIF(O117:V117,"&gt;0")</f>
        <v>4</v>
      </c>
      <c r="AJ117">
        <f>DATEDIF(DATE(2025,11,1),TODAY(),"m")-COUNTIF(O117:V117,"&gt;0")</f>
        <v>2</v>
      </c>
      <c r="AK117">
        <f>(N117/12)*DATEDIF(DATE(2025,11,1),TODAY(),"m")</f>
        <v>12250</v>
      </c>
      <c r="AL117" t="str">
        <f>IF(AD117=0,"Regular",IF(AD117&lt;=(M117/12)*2,"Low Risk",IF(AD117&lt;=(M117/12)*4,"Medium Risk","High Risk")))</f>
        <v>High Risk</v>
      </c>
      <c r="AM117" t="str">
        <f>IF(AD117=0,"On Track",IF(AD117&lt;=(N117/12),"Watch List",IF(AD117&lt;=(N117/12)*3,"Defaulter",IF(AD117&lt;=(N117/12)*6,"Critical","Write-Off Risk"))))</f>
        <v>Critical</v>
      </c>
    </row>
    <row r="118">
      <c r="A118">
        <v>117</v>
      </c>
      <c r="B118" t="str">
        <v xml:space="preserve">Nizam Din </v>
      </c>
      <c r="C118" t="str">
        <v xml:space="preserve">Lal Khan </v>
      </c>
      <c r="D118">
        <v>4410804027437</v>
      </c>
      <c r="E118" t="str">
        <v>Male</v>
      </c>
      <c r="F118" t="str">
        <v>Allah Bachayo Kapri</v>
      </c>
      <c r="G118" t="str">
        <v>Mir Allah Bachayo</v>
      </c>
      <c r="H118" t="str">
        <v>Poultry Farm material</v>
      </c>
      <c r="I118" t="str">
        <v>Poultry inputs</v>
      </c>
      <c r="J118" t="str">
        <v>Trade</v>
      </c>
      <c r="K118" t="str">
        <v>Livestock</v>
      </c>
      <c r="L118" t="str">
        <v>16th September 2025</v>
      </c>
      <c r="M118">
        <v>35000</v>
      </c>
      <c r="N118">
        <f>M118*1</f>
        <v>35000</v>
      </c>
      <c r="O118">
        <f>'October 2025'!I118</f>
        <v>0</v>
      </c>
      <c r="P118">
        <f>'November 2025'!I118</f>
        <v>0</v>
      </c>
      <c r="Q118">
        <f>'December 2025'!I118</f>
        <v>0</v>
      </c>
      <c r="R118">
        <f>'Jan 2026'!I118</f>
        <v>0</v>
      </c>
      <c r="S118">
        <f>'FEB 2026'!I118</f>
        <v>0</v>
      </c>
      <c r="T118">
        <f>'MAR 2026'!I118</f>
        <v>3000</v>
      </c>
      <c r="U118">
        <f>'APR 2026'!I118</f>
        <v>0</v>
      </c>
      <c r="V118">
        <f>'MAY 2026'!I118</f>
        <v>5000</v>
      </c>
      <c r="W118">
        <f>'June 2026'!I118</f>
        <v>0</v>
      </c>
      <c r="X118">
        <f>'Aug 2026 '!I118</f>
        <v>0</v>
      </c>
      <c r="Y118">
        <f>'Aug 2026 '!I118</f>
        <v>0</v>
      </c>
      <c r="Z118">
        <f>'Sept 2026'!I118</f>
        <v>0</v>
      </c>
      <c r="AA118">
        <f>'Oct 2026'!I118</f>
        <v>0</v>
      </c>
      <c r="AB118">
        <f>Y118+U118+T118+S118+O118+R118+Q118+P118+V118+W118+X118+Z118+AA118</f>
        <v>8000</v>
      </c>
      <c r="AC118">
        <f>N118</f>
        <v>35000</v>
      </c>
      <c r="AD118">
        <f>MAX(0,((N118/12)*DATEDIF(DATE(2025,11,1),TODAY(),"m"))-V118)</f>
        <v>12500</v>
      </c>
      <c r="AE118">
        <f>AC118-AB118</f>
        <v>27000</v>
      </c>
      <c r="AF118" t="str">
        <f>IF(AB118&gt;=AC118,"Clear","Pending")</f>
        <v>Pending</v>
      </c>
      <c r="AG118">
        <f>AB118/AC118</f>
        <v>0.22857142857142856</v>
      </c>
      <c r="AH118" t="str">
        <f>IF(AB118&gt;=AC118,"Clear",IF(AI118&gt;=(0.5*AJ118),"On Track","Critical"))</f>
        <v>On Track</v>
      </c>
      <c r="AI118">
        <f>COUNTIF(O118:V118,"&gt;0")</f>
        <v>2</v>
      </c>
      <c r="AJ118">
        <f>DATEDIF(DATE(2025,11,1),TODAY(),"m")-COUNTIF(O118:V118,"&gt;0")</f>
        <v>4</v>
      </c>
      <c r="AK118">
        <f>(N118/12)*DATEDIF(DATE(2025,11,1),TODAY(),"m")</f>
        <v>17500</v>
      </c>
      <c r="AL118" t="str">
        <f>IF(AD118=0,"Regular",IF(AD118&lt;=(M118/12)*2,"Low Risk",IF(AD118&lt;=(M118/12)*4,"Medium Risk","High Risk")))</f>
        <v>High Risk</v>
      </c>
      <c r="AM118" t="str">
        <f>IF(AD118=0,"On Track",IF(AD118&lt;=(N118/12),"Watch List",IF(AD118&lt;=(N118/12)*3,"Defaulter",IF(AD118&lt;=(N118/12)*6,"Critical","Write-Off Risk"))))</f>
        <v>Critical</v>
      </c>
    </row>
    <row r="119">
      <c r="A119">
        <v>118</v>
      </c>
      <c r="B119" t="str">
        <v>Noor bano</v>
      </c>
      <c r="C119" t="str">
        <v xml:space="preserve">Ghulam Qadir </v>
      </c>
      <c r="D119">
        <v>4410113155712</v>
      </c>
      <c r="E119" t="str">
        <v>Female</v>
      </c>
      <c r="F119" t="str">
        <v>khosa Paro</v>
      </c>
      <c r="G119" t="str">
        <v>Mir Allah Bachayo</v>
      </c>
      <c r="H119" t="str">
        <v>Handi Craft: Applique Work</v>
      </c>
      <c r="I119" t="str">
        <v>Handicrafts</v>
      </c>
      <c r="J119" t="str">
        <v>Handicrafts</v>
      </c>
      <c r="K119" t="str">
        <v>Textile &amp; Handicrafts</v>
      </c>
      <c r="L119" t="str">
        <v>16th September 2025</v>
      </c>
      <c r="M119">
        <v>35000</v>
      </c>
      <c r="N119">
        <f>M119*1</f>
        <v>35000</v>
      </c>
      <c r="O119">
        <f>'October 2025'!I119</f>
        <v>0</v>
      </c>
      <c r="P119">
        <f>'November 2025'!I119</f>
        <v>0</v>
      </c>
      <c r="Q119">
        <f>'December 2025'!I119</f>
        <v>3000</v>
      </c>
      <c r="R119">
        <f>'Jan 2026'!I119</f>
        <v>0</v>
      </c>
      <c r="S119">
        <f>'FEB 2026'!I119</f>
        <v>0</v>
      </c>
      <c r="T119">
        <f>'MAR 2026'!I119</f>
        <v>0</v>
      </c>
      <c r="U119">
        <f>'APR 2026'!I119</f>
        <v>0</v>
      </c>
      <c r="V119">
        <f>'MAY 2026'!I119</f>
        <v>3000</v>
      </c>
      <c r="W119">
        <f>'June 2026'!I119</f>
        <v>0</v>
      </c>
      <c r="X119">
        <f>'Aug 2026 '!I119</f>
        <v>0</v>
      </c>
      <c r="Y119">
        <f>'Aug 2026 '!I119</f>
        <v>0</v>
      </c>
      <c r="Z119">
        <f>'Sept 2026'!I119</f>
        <v>0</v>
      </c>
      <c r="AA119">
        <f>'Oct 2026'!I119</f>
        <v>0</v>
      </c>
      <c r="AB119">
        <f>Y119+U119+T119+S119+O119+R119+Q119+P119+V119+W119+X119+Z119+AA119</f>
        <v>6000</v>
      </c>
      <c r="AC119">
        <f>N119</f>
        <v>35000</v>
      </c>
      <c r="AD119">
        <f>MAX(0,((N119/12)*DATEDIF(DATE(2025,11,1),TODAY(),"m"))-V119)</f>
        <v>14500</v>
      </c>
      <c r="AE119">
        <f>AC119-AB119</f>
        <v>29000</v>
      </c>
      <c r="AF119" t="str">
        <f>IF(AB119&gt;=AC119,"Clear","Pending")</f>
        <v>Pending</v>
      </c>
      <c r="AG119">
        <f>AB119/AC119</f>
        <v>0.17142857142857143</v>
      </c>
      <c r="AH119" t="str">
        <f>IF(AB119&gt;=AC119,"Clear",IF(AI119&gt;=(0.5*AJ119),"On Track","Critical"))</f>
        <v>On Track</v>
      </c>
      <c r="AI119">
        <f>COUNTIF(O119:V119,"&gt;0")</f>
        <v>2</v>
      </c>
      <c r="AJ119">
        <f>DATEDIF(DATE(2025,11,1),TODAY(),"m")-COUNTIF(O119:V119,"&gt;0")</f>
        <v>4</v>
      </c>
      <c r="AK119">
        <f>(N119/12)*DATEDIF(DATE(2025,11,1),TODAY(),"m")</f>
        <v>17500</v>
      </c>
      <c r="AL119" t="str">
        <f>IF(AD119=0,"Regular",IF(AD119&lt;=(M119/12)*2,"Low Risk",IF(AD119&lt;=(M119/12)*4,"Medium Risk","High Risk")))</f>
        <v>High Risk</v>
      </c>
      <c r="AM119" t="str">
        <f>IF(AD119=0,"On Track",IF(AD119&lt;=(N119/12),"Watch List",IF(AD119&lt;=(N119/12)*3,"Defaulter",IF(AD119&lt;=(N119/12)*6,"Critical","Write-Off Risk"))))</f>
        <v>Critical</v>
      </c>
    </row>
    <row r="120">
      <c r="A120">
        <v>120</v>
      </c>
      <c r="B120" t="str">
        <v>Noor Jahan</v>
      </c>
      <c r="C120" t="str">
        <v>Ali Akber</v>
      </c>
      <c r="D120">
        <v>4410139439446</v>
      </c>
      <c r="E120" t="str">
        <v>Female</v>
      </c>
      <c r="F120" t="str">
        <v>dhani bux khoso</v>
      </c>
      <c r="G120" t="str">
        <v>Roshanabad</v>
      </c>
      <c r="H120" t="str">
        <v xml:space="preserve">Stitching machine and material </v>
      </c>
      <c r="I120" t="str">
        <v>Sewing equipment</v>
      </c>
      <c r="J120" t="str">
        <v>Trade</v>
      </c>
      <c r="K120" t="str">
        <v>Textile</v>
      </c>
      <c r="L120" t="str">
        <v>16th September 2025</v>
      </c>
      <c r="M120">
        <v>35000</v>
      </c>
      <c r="N120">
        <f>M120*0.7</f>
        <v>24500</v>
      </c>
      <c r="O120">
        <f>'October 2025'!I121</f>
        <v>0</v>
      </c>
      <c r="P120">
        <f>'November 2025'!I121</f>
        <v>0</v>
      </c>
      <c r="Q120">
        <f>'December 2025'!I121</f>
        <v>4080</v>
      </c>
      <c r="R120">
        <f>'Jan 2026'!I121</f>
        <v>0</v>
      </c>
      <c r="S120">
        <f>'FEB 2026'!I121</f>
        <v>0</v>
      </c>
      <c r="T120">
        <f>'MAR 2026'!I121</f>
        <v>0</v>
      </c>
      <c r="U120">
        <f>'APR 2026'!I121</f>
        <v>4080</v>
      </c>
      <c r="V120">
        <f>'MAY 2026'!I121</f>
        <v>2040</v>
      </c>
      <c r="W120">
        <f>'June 2026'!I121</f>
        <v>0</v>
      </c>
      <c r="X120">
        <f>'Aug 2026 '!I121</f>
        <v>0</v>
      </c>
      <c r="Y120">
        <f>'Aug 2026 '!I121</f>
        <v>0</v>
      </c>
      <c r="Z120">
        <f>'Sept 2026'!I121</f>
        <v>0</v>
      </c>
      <c r="AA120">
        <f>'Oct 2026'!I121</f>
        <v>0</v>
      </c>
      <c r="AB120">
        <f>Y120+U120+T120+S120+O120+R120+Q120+P120+V120+W120+X120+Z120+AA120</f>
        <v>10200</v>
      </c>
      <c r="AC120">
        <f>N120</f>
        <v>24500</v>
      </c>
      <c r="AD120">
        <f>MAX(0,((N120/12)*DATEDIF(DATE(2025,11,1),TODAY(),"m"))-V120)</f>
        <v>10210</v>
      </c>
      <c r="AE120">
        <f>AC120-AB120</f>
        <v>14300</v>
      </c>
      <c r="AF120" t="str">
        <f>IF(AB120&gt;=AC120,"Clear","Pending")</f>
        <v>Pending</v>
      </c>
      <c r="AG120">
        <f>AB120/AC120</f>
        <v>0.4163265306122449</v>
      </c>
      <c r="AH120" t="str">
        <f>IF(AB120&gt;=AC120,"Clear",IF(AI120&gt;=(0.5*AJ120),"On Track","Critical"))</f>
        <v>On Track</v>
      </c>
      <c r="AI120">
        <f>COUNTIF(O120:V120,"&gt;0")</f>
        <v>3</v>
      </c>
      <c r="AJ120">
        <f>DATEDIF(DATE(2025,11,1),TODAY(),"m")-COUNTIF(O120:V120,"&gt;0")</f>
        <v>3</v>
      </c>
      <c r="AK120">
        <f>(N120/12)*DATEDIF(DATE(2025,11,1),TODAY(),"m")</f>
        <v>12250</v>
      </c>
      <c r="AL120" t="str">
        <f>IF(AD120=0,"Regular",IF(AD120&lt;=(M120/12)*2,"Low Risk",IF(AD120&lt;=(M120/12)*4,"Medium Risk","High Risk")))</f>
        <v>Medium Risk</v>
      </c>
      <c r="AM120" t="str">
        <f>IF(AD120=0,"On Track",IF(AD120&lt;=(N120/12),"Watch List",IF(AD120&lt;=(N120/12)*3,"Defaulter",IF(AD120&lt;=(N120/12)*6,"Critical","Write-Off Risk"))))</f>
        <v>Critical</v>
      </c>
    </row>
    <row r="121">
      <c r="A121">
        <v>119</v>
      </c>
      <c r="B121" t="str">
        <v>Nooran</v>
      </c>
      <c r="C121" t="str">
        <v>Muhammad Aslam Khaskeli</v>
      </c>
      <c r="D121">
        <v>4410129848898</v>
      </c>
      <c r="E121" t="str">
        <v>Female</v>
      </c>
      <c r="F121" t="str">
        <v>Kot Mir Jan Muhmmad</v>
      </c>
      <c r="G121" t="str">
        <v>roshanabad</v>
      </c>
      <c r="H121" t="str">
        <v>Handicraft: Rillie Work</v>
      </c>
      <c r="I121" t="str">
        <v>Handicrafts</v>
      </c>
      <c r="J121" t="str">
        <v>Handicrafts</v>
      </c>
      <c r="K121" t="str">
        <v>Textile &amp; Handicrafts</v>
      </c>
      <c r="L121" t="str">
        <v>16th September 2025</v>
      </c>
      <c r="M121">
        <v>35000</v>
      </c>
      <c r="N121">
        <f>M121*1</f>
        <v>35000</v>
      </c>
      <c r="O121">
        <f>'October 2025'!I120</f>
        <v>0</v>
      </c>
      <c r="P121">
        <f>'November 2025'!I120</f>
        <v>2920</v>
      </c>
      <c r="Q121">
        <f>'December 2025'!I120</f>
        <v>3000</v>
      </c>
      <c r="R121">
        <f>'Jan 2026'!I120</f>
        <v>3000</v>
      </c>
      <c r="S121">
        <f>'FEB 2026'!I120</f>
        <v>0</v>
      </c>
      <c r="T121">
        <f>'MAR 2026'!I120</f>
        <v>0</v>
      </c>
      <c r="U121">
        <f>'APR 2026'!I120</f>
        <v>6000</v>
      </c>
      <c r="V121">
        <f>'MAY 2026'!I120</f>
        <v>0</v>
      </c>
      <c r="W121">
        <f>'June 2026'!I120</f>
        <v>0</v>
      </c>
      <c r="X121">
        <f>'Aug 2026 '!I120</f>
        <v>0</v>
      </c>
      <c r="Y121">
        <f>'Aug 2026 '!I120</f>
        <v>0</v>
      </c>
      <c r="Z121">
        <f>'Sept 2026'!I120</f>
        <v>0</v>
      </c>
      <c r="AA121">
        <f>'Oct 2026'!I120</f>
        <v>0</v>
      </c>
      <c r="AB121">
        <f>Y121+U121+T121+S121+O121+R121+Q121+P121+V121+W121+X121+Z121+AA121</f>
        <v>14920</v>
      </c>
      <c r="AC121">
        <f>N121</f>
        <v>35000</v>
      </c>
      <c r="AD121">
        <f>MAX(0,((N121/12)*DATEDIF(DATE(2025,11,1),TODAY(),"m"))-V121)</f>
        <v>17500</v>
      </c>
      <c r="AE121">
        <f>AC121-AB121</f>
        <v>20080</v>
      </c>
      <c r="AF121" t="str">
        <f>IF(AB121&gt;=AC121,"Clear","Pending")</f>
        <v>Pending</v>
      </c>
      <c r="AG121">
        <f>AB121/AC121</f>
        <v>0.42628571428571427</v>
      </c>
      <c r="AH121" t="str">
        <f>IF(AB121&gt;=AC121,"Clear",IF(AI121&gt;=(0.5*AJ121),"On Track","Critical"))</f>
        <v>On Track</v>
      </c>
      <c r="AI121">
        <f>COUNTIF(O121:V121,"&gt;0")</f>
        <v>4</v>
      </c>
      <c r="AJ121">
        <f>DATEDIF(DATE(2025,11,1),TODAY(),"m")-COUNTIF(O121:V121,"&gt;0")</f>
        <v>2</v>
      </c>
      <c r="AK121">
        <f>(N121/12)*DATEDIF(DATE(2025,11,1),TODAY(),"m")</f>
        <v>17500</v>
      </c>
      <c r="AL121" t="str">
        <f>IF(AD121=0,"Regular",IF(AD121&lt;=(M121/12)*2,"Low Risk",IF(AD121&lt;=(M121/12)*4,"Medium Risk","High Risk")))</f>
        <v>High Risk</v>
      </c>
      <c r="AM121" t="str">
        <f>IF(AD121=0,"On Track",IF(AD121&lt;=(N121/12),"Watch List",IF(AD121&lt;=(N121/12)*3,"Defaulter",IF(AD121&lt;=(N121/12)*6,"Critical","Write-Off Risk"))))</f>
        <v>Critical</v>
      </c>
    </row>
    <row r="122">
      <c r="A122">
        <v>122</v>
      </c>
      <c r="B122" t="str">
        <v>Nusrat</v>
      </c>
      <c r="C122" t="str">
        <v>Sabir Ali</v>
      </c>
      <c r="D122">
        <v>4410805980784</v>
      </c>
      <c r="E122" t="str">
        <v>Female</v>
      </c>
      <c r="F122" t="str">
        <v>Lakhano Mugheri</v>
      </c>
      <c r="G122" t="str">
        <v xml:space="preserve">Bakhur </v>
      </c>
      <c r="H122" t="str">
        <v>Poultry Business</v>
      </c>
      <c r="I122" t="str">
        <v>Chicken farming</v>
      </c>
      <c r="J122" t="str">
        <v>Livestock</v>
      </c>
      <c r="K122" t="str">
        <v>Agriculture</v>
      </c>
      <c r="L122" t="str">
        <v>16th September 2025</v>
      </c>
      <c r="M122">
        <v>35000</v>
      </c>
      <c r="N122">
        <f>M122*1</f>
        <v>35000</v>
      </c>
      <c r="O122">
        <f>'October 2025'!I123</f>
        <v>2920</v>
      </c>
      <c r="P122">
        <f>'November 2025'!I123</f>
        <v>3000</v>
      </c>
      <c r="Q122">
        <f>'December 2025'!I123</f>
        <v>0</v>
      </c>
      <c r="R122">
        <f>'Jan 2026'!I123</f>
        <v>6000</v>
      </c>
      <c r="S122">
        <f>'FEB 2026'!I123</f>
        <v>0</v>
      </c>
      <c r="T122">
        <f>'MAR 2026'!I123</f>
        <v>0</v>
      </c>
      <c r="U122">
        <f>'APR 2026'!I123</f>
        <v>0</v>
      </c>
      <c r="V122">
        <f>'MAY 2026'!I123</f>
        <v>0</v>
      </c>
      <c r="W122">
        <f>'June 2026'!I123</f>
        <v>0</v>
      </c>
      <c r="X122">
        <f>'Aug 2026 '!I123</f>
        <v>0</v>
      </c>
      <c r="Y122">
        <f>'Aug 2026 '!I123</f>
        <v>0</v>
      </c>
      <c r="Z122">
        <f>'Sept 2026'!I123</f>
        <v>0</v>
      </c>
      <c r="AA122">
        <f>'Oct 2026'!I123</f>
        <v>0</v>
      </c>
      <c r="AB122">
        <f>Y122+U122+T122+S122+O122+R122+Q122+P122+V122+W122+X122+Z122+AA122</f>
        <v>11920</v>
      </c>
      <c r="AC122">
        <f>N122</f>
        <v>35000</v>
      </c>
      <c r="AD122">
        <f>MAX(0,((N122/12)*DATEDIF(DATE(2025,11,1),TODAY(),"m"))-V122)</f>
        <v>17500</v>
      </c>
      <c r="AE122">
        <f>AC122-AB122</f>
        <v>23080</v>
      </c>
      <c r="AF122" t="str">
        <f>IF(AB122&gt;=AC122,"Clear","Pending")</f>
        <v>Pending</v>
      </c>
      <c r="AG122">
        <f>AB122/AC122</f>
        <v>0.3405714285714286</v>
      </c>
      <c r="AH122" t="str">
        <f>IF(AB122&gt;=AC122,"Clear",IF(AI122&gt;=(0.5*AJ122),"On Track","Critical"))</f>
        <v>On Track</v>
      </c>
      <c r="AI122">
        <f>COUNTIF(O122:V122,"&gt;0")</f>
        <v>3</v>
      </c>
      <c r="AJ122">
        <f>DATEDIF(DATE(2025,11,1),TODAY(),"m")-COUNTIF(O122:V122,"&gt;0")</f>
        <v>3</v>
      </c>
      <c r="AK122">
        <f>(N122/12)*DATEDIF(DATE(2025,11,1),TODAY(),"m")</f>
        <v>17500</v>
      </c>
      <c r="AL122" t="str">
        <f>IF(AD122=0,"Regular",IF(AD122&lt;=(M122/12)*2,"Low Risk",IF(AD122&lt;=(M122/12)*4,"Medium Risk","High Risk")))</f>
        <v>High Risk</v>
      </c>
      <c r="AM122" t="str">
        <f>IF(AD122=0,"On Track",IF(AD122&lt;=(N122/12),"Watch List",IF(AD122&lt;=(N122/12)*3,"Defaulter",IF(AD122&lt;=(N122/12)*6,"Critical","Write-Off Risk"))))</f>
        <v>Critical</v>
      </c>
    </row>
    <row r="123">
      <c r="A123">
        <v>121</v>
      </c>
      <c r="B123" t="str">
        <v>Nusrat</v>
      </c>
      <c r="C123" t="str">
        <v>Ghulam Fareed</v>
      </c>
      <c r="D123">
        <v>4410128541018</v>
      </c>
      <c r="E123" t="str">
        <v>Female</v>
      </c>
      <c r="F123" t="str">
        <v>Ali Nawaz Pitafi</v>
      </c>
      <c r="G123" t="str">
        <v>Mir Allah Bachayo</v>
      </c>
      <c r="H123" t="str">
        <v>Sewing machine and sew ladies and kids dresses</v>
      </c>
      <c r="I123" t="str">
        <v>Tailoring production</v>
      </c>
      <c r="J123" t="str">
        <v>Manufacturing</v>
      </c>
      <c r="K123" t="str">
        <v>Textile</v>
      </c>
      <c r="L123" t="str">
        <v>16th September 2025</v>
      </c>
      <c r="M123">
        <v>35000</v>
      </c>
      <c r="N123">
        <f>M123*0.7</f>
        <v>24500</v>
      </c>
      <c r="O123">
        <f>'October 2025'!I122</f>
        <v>10200</v>
      </c>
      <c r="P123">
        <f>'November 2025'!I122</f>
        <v>4080</v>
      </c>
      <c r="Q123">
        <f>'December 2025'!I122</f>
        <v>0</v>
      </c>
      <c r="R123">
        <f>'Jan 2026'!I122</f>
        <v>0</v>
      </c>
      <c r="S123">
        <f>'FEB 2026'!I122</f>
        <v>0</v>
      </c>
      <c r="T123">
        <f>'MAR 2026'!I122</f>
        <v>0</v>
      </c>
      <c r="U123">
        <f>'APR 2026'!I122</f>
        <v>0</v>
      </c>
      <c r="V123">
        <f>'MAY 2026'!I122</f>
        <v>0</v>
      </c>
      <c r="W123">
        <f>'June 2026'!I122</f>
        <v>0</v>
      </c>
      <c r="X123">
        <f>'Aug 2026 '!I122</f>
        <v>0</v>
      </c>
      <c r="Y123">
        <f>'Aug 2026 '!I122</f>
        <v>0</v>
      </c>
      <c r="Z123">
        <f>'Sept 2026'!I122</f>
        <v>0</v>
      </c>
      <c r="AA123">
        <f>'Oct 2026'!I122</f>
        <v>0</v>
      </c>
      <c r="AB123">
        <f>Y123+U123+T123+S123+O123+R123+Q123+P123+V123+W123+X123+Z123+AA123</f>
        <v>14280</v>
      </c>
      <c r="AC123">
        <f>N123</f>
        <v>24500</v>
      </c>
      <c r="AD123">
        <f>MAX(0,((N123/12)*DATEDIF(DATE(2025,11,1),TODAY(),"m"))-V123)</f>
        <v>12250</v>
      </c>
      <c r="AE123">
        <f>AC123-AB123</f>
        <v>10220</v>
      </c>
      <c r="AF123" t="str">
        <f>IF(AB123&gt;=AC123,"Clear","Pending")</f>
        <v>Pending</v>
      </c>
      <c r="AG123">
        <f>AB123/AC123</f>
        <v>0.5828571428571429</v>
      </c>
      <c r="AH123" t="str">
        <f>IF(AB123&gt;=AC123,"Clear",IF(AI123&gt;=(0.5*AJ123),"On Track","Critical"))</f>
        <v>On Track</v>
      </c>
      <c r="AI123">
        <f>COUNTIF(O123:V123,"&gt;0")</f>
        <v>2</v>
      </c>
      <c r="AJ123">
        <f>DATEDIF(DATE(2025,11,1),TODAY(),"m")-COUNTIF(O123:V123,"&gt;0")</f>
        <v>4</v>
      </c>
      <c r="AK123">
        <f>(N123/12)*DATEDIF(DATE(2025,11,1),TODAY(),"m")</f>
        <v>12250</v>
      </c>
      <c r="AL123" t="str">
        <f>IF(AD123=0,"Regular",IF(AD123&lt;=(M123/12)*2,"Low Risk",IF(AD123&lt;=(M123/12)*4,"Medium Risk","High Risk")))</f>
        <v>High Risk</v>
      </c>
      <c r="AM123" t="str">
        <f>IF(AD123=0,"On Track",IF(AD123&lt;=(N123/12),"Watch List",IF(AD123&lt;=(N123/12)*3,"Defaulter",IF(AD123&lt;=(N123/12)*6,"Critical","Write-Off Risk"))))</f>
        <v>Critical</v>
      </c>
    </row>
    <row r="124">
      <c r="A124">
        <v>123</v>
      </c>
      <c r="B124" t="str">
        <v xml:space="preserve">Partab </v>
      </c>
      <c r="C124" t="str">
        <v>Kheeraj</v>
      </c>
      <c r="D124">
        <v>4410803684415</v>
      </c>
      <c r="E124" t="str">
        <v>Male</v>
      </c>
      <c r="F124" t="str">
        <v>Kheeraj Kolhi</v>
      </c>
      <c r="G124" t="str">
        <v>Khudabux2</v>
      </c>
      <c r="H124" t="str">
        <v>Orchard on Rent</v>
      </c>
      <c r="I124" t="str">
        <v>Fruit farming lease</v>
      </c>
      <c r="J124" t="str">
        <v>Agriculture</v>
      </c>
      <c r="K124" t="str">
        <v>Horticulture</v>
      </c>
      <c r="L124" t="str">
        <v>16th September 2025</v>
      </c>
      <c r="M124">
        <v>35000</v>
      </c>
      <c r="N124">
        <f>M124*1</f>
        <v>35000</v>
      </c>
      <c r="O124">
        <f>'October 2025'!I124</f>
        <v>0</v>
      </c>
      <c r="P124">
        <f>'November 2025'!I124</f>
        <v>0</v>
      </c>
      <c r="Q124">
        <f>'December 2025'!I124</f>
        <v>6000</v>
      </c>
      <c r="R124">
        <f>'Jan 2026'!I124</f>
        <v>0</v>
      </c>
      <c r="S124">
        <f>'FEB 2026'!I124</f>
        <v>0</v>
      </c>
      <c r="T124">
        <f>'MAR 2026'!I124</f>
        <v>0</v>
      </c>
      <c r="U124">
        <f>'APR 2026'!I124</f>
        <v>0</v>
      </c>
      <c r="V124">
        <f>'MAY 2026'!I124</f>
        <v>10000</v>
      </c>
      <c r="W124">
        <f>'June 2026'!I124</f>
        <v>0</v>
      </c>
      <c r="X124">
        <f>'Aug 2026 '!I124</f>
        <v>0</v>
      </c>
      <c r="Y124">
        <f>'Aug 2026 '!I124</f>
        <v>0</v>
      </c>
      <c r="Z124">
        <f>'Sept 2026'!I124</f>
        <v>0</v>
      </c>
      <c r="AA124">
        <f>'Oct 2026'!I124</f>
        <v>0</v>
      </c>
      <c r="AB124">
        <f>Y124+U124+T124+S124+O124+R124+Q124+P124+V124+W124+X124+Z124+AA124</f>
        <v>16000</v>
      </c>
      <c r="AC124">
        <f>N124</f>
        <v>35000</v>
      </c>
      <c r="AD124">
        <f>MAX(0,((N124/12)*DATEDIF(DATE(2025,11,1),TODAY(),"m"))-V124)</f>
        <v>7500</v>
      </c>
      <c r="AE124">
        <f>AC124-AB124</f>
        <v>19000</v>
      </c>
      <c r="AF124" t="str">
        <f>IF(AB124&gt;=AC124,"Clear","Pending")</f>
        <v>Pending</v>
      </c>
      <c r="AG124">
        <f>AB124/AC124</f>
        <v>0.45714285714285713</v>
      </c>
      <c r="AH124" t="str">
        <f>IF(AB124&gt;=AC124,"Clear",IF(AI124&gt;=(0.5*AJ124),"On Track","Critical"))</f>
        <v>On Track</v>
      </c>
      <c r="AI124">
        <f>COUNTIF(O124:V124,"&gt;0")</f>
        <v>2</v>
      </c>
      <c r="AJ124">
        <f>DATEDIF(DATE(2025,11,1),TODAY(),"m")-COUNTIF(O124:V124,"&gt;0")</f>
        <v>4</v>
      </c>
      <c r="AK124">
        <f>(N124/12)*DATEDIF(DATE(2025,11,1),TODAY(),"m")</f>
        <v>17500</v>
      </c>
      <c r="AL124" t="str">
        <f>IF(AD124=0,"Regular",IF(AD124&lt;=(M124/12)*2,"Low Risk",IF(AD124&lt;=(M124/12)*4,"Medium Risk","High Risk")))</f>
        <v>Medium Risk</v>
      </c>
      <c r="AM124" t="str">
        <f>IF(AD124=0,"On Track",IF(AD124&lt;=(N124/12),"Watch List",IF(AD124&lt;=(N124/12)*3,"Defaulter",IF(AD124&lt;=(N124/12)*6,"Critical","Write-Off Risk"))))</f>
        <v>Defaulter</v>
      </c>
    </row>
    <row r="125">
      <c r="A125">
        <v>125</v>
      </c>
      <c r="B125" t="str">
        <v xml:space="preserve">Parveen </v>
      </c>
      <c r="C125" t="str">
        <v>Muhmmad Haroon Khaskeli</v>
      </c>
      <c r="D125">
        <v>4410167538788</v>
      </c>
      <c r="E125" t="str">
        <v>Female</v>
      </c>
      <c r="F125" t="str">
        <v>Kot Mir Jan Muhmmad</v>
      </c>
      <c r="G125" t="str">
        <v>Roshanabad</v>
      </c>
      <c r="H125" t="str">
        <v>Cosmetic Goods Shop</v>
      </c>
      <c r="I125" t="str">
        <v>Beauty products</v>
      </c>
      <c r="J125" t="str">
        <v>Retail</v>
      </c>
      <c r="K125" t="str">
        <v>Personal Care</v>
      </c>
      <c r="L125" t="str">
        <v>16th September 2025</v>
      </c>
      <c r="M125">
        <v>35000</v>
      </c>
      <c r="N125">
        <f>M125*1</f>
        <v>35000</v>
      </c>
      <c r="O125">
        <f>'October 2025'!I126</f>
        <v>0</v>
      </c>
      <c r="P125">
        <f>'November 2025'!I126</f>
        <v>2920</v>
      </c>
      <c r="Q125">
        <f>'December 2025'!I126</f>
        <v>3000</v>
      </c>
      <c r="R125">
        <f>'Jan 2026'!I126</f>
        <v>3000</v>
      </c>
      <c r="S125">
        <f>'FEB 2026'!I126</f>
        <v>3000</v>
      </c>
      <c r="T125">
        <f>'MAR 2026'!I126</f>
        <v>3000</v>
      </c>
      <c r="U125">
        <f>'APR 2026'!I126</f>
        <v>3000</v>
      </c>
      <c r="V125">
        <f>'MAY 2026'!I126</f>
        <v>3000</v>
      </c>
      <c r="W125">
        <f>'June 2026'!I126</f>
        <v>0</v>
      </c>
      <c r="X125">
        <f>'Aug 2026 '!I126</f>
        <v>0</v>
      </c>
      <c r="Y125">
        <f>'Aug 2026 '!I126</f>
        <v>0</v>
      </c>
      <c r="Z125">
        <f>'Sept 2026'!I126</f>
        <v>0</v>
      </c>
      <c r="AA125">
        <f>'Oct 2026'!I126</f>
        <v>0</v>
      </c>
      <c r="AB125">
        <f>Y125+U125+T125+S125+O125+R125+Q125+P125+V125+W125+X125+Z125+AA125</f>
        <v>20920</v>
      </c>
      <c r="AC125">
        <f>N125</f>
        <v>35000</v>
      </c>
      <c r="AD125">
        <f>MAX(0,((N125/12)*DATEDIF(DATE(2025,11,1),TODAY(),"m"))-V125)</f>
        <v>14500</v>
      </c>
      <c r="AE125">
        <f>AC125-AB125</f>
        <v>14080</v>
      </c>
      <c r="AF125" t="str">
        <f>IF(AB125&gt;=AC125,"Clear","Pending")</f>
        <v>Pending</v>
      </c>
      <c r="AG125">
        <f>AB125/AC125</f>
        <v>0.5977142857142858</v>
      </c>
      <c r="AH125" t="str">
        <f>IF(AB125&gt;=AC125,"Clear",IF(AI125&gt;=(0.5*AJ125),"On Track","Critical"))</f>
        <v>On Track</v>
      </c>
      <c r="AI125">
        <f>COUNTIF(O125:V125,"&gt;0")</f>
        <v>7</v>
      </c>
      <c r="AJ125">
        <f>DATEDIF(DATE(2025,11,1),TODAY(),"m")-COUNTIF(O125:V125,"&gt;0")</f>
        <v>-1</v>
      </c>
      <c r="AK125">
        <f>(N125/12)*DATEDIF(DATE(2025,11,1),TODAY(),"m")</f>
        <v>17500</v>
      </c>
      <c r="AL125" t="str">
        <f>IF(AD125=0,"Regular",IF(AD125&lt;=(M125/12)*2,"Low Risk",IF(AD125&lt;=(M125/12)*4,"Medium Risk","High Risk")))</f>
        <v>High Risk</v>
      </c>
      <c r="AM125" t="str">
        <f>IF(AD125=0,"On Track",IF(AD125&lt;=(N125/12),"Watch List",IF(AD125&lt;=(N125/12)*3,"Defaulter",IF(AD125&lt;=(N125/12)*6,"Critical","Write-Off Risk"))))</f>
        <v>Critical</v>
      </c>
    </row>
    <row r="126">
      <c r="A126">
        <v>124</v>
      </c>
      <c r="B126" t="str">
        <v xml:space="preserve">Parveen </v>
      </c>
      <c r="C126" t="str">
        <v>Mehran Khan</v>
      </c>
      <c r="D126">
        <v>4410150256210</v>
      </c>
      <c r="E126" t="str">
        <v>Female</v>
      </c>
      <c r="F126" t="str">
        <v>Lakhano Mugheri</v>
      </c>
      <c r="G126" t="str">
        <v xml:space="preserve">Bakhur </v>
      </c>
      <c r="H126" t="str">
        <v>Sewing machine and material Selling</v>
      </c>
      <c r="I126" t="str">
        <v>Garments retail</v>
      </c>
      <c r="J126" t="str">
        <v>Manufacturing</v>
      </c>
      <c r="K126" t="str">
        <v>Textile</v>
      </c>
      <c r="L126" t="str">
        <v>16th September 2025</v>
      </c>
      <c r="M126">
        <v>35000</v>
      </c>
      <c r="N126">
        <f>M126*1</f>
        <v>35000</v>
      </c>
      <c r="O126">
        <f>'October 2025'!I125</f>
        <v>2920</v>
      </c>
      <c r="P126">
        <f>'November 2025'!I125</f>
        <v>0</v>
      </c>
      <c r="Q126">
        <f>'December 2025'!I125</f>
        <v>2920</v>
      </c>
      <c r="R126">
        <f>'Jan 2026'!I125</f>
        <v>0</v>
      </c>
      <c r="S126">
        <f>'FEB 2026'!I125</f>
        <v>0</v>
      </c>
      <c r="T126">
        <f>'MAR 2026'!I125</f>
        <v>0</v>
      </c>
      <c r="U126">
        <f>'APR 2026'!I125</f>
        <v>0</v>
      </c>
      <c r="V126">
        <f>'MAY 2026'!I125</f>
        <v>0</v>
      </c>
      <c r="W126">
        <f>'June 2026'!I125</f>
        <v>0</v>
      </c>
      <c r="X126">
        <f>'Aug 2026 '!I125</f>
        <v>0</v>
      </c>
      <c r="Y126">
        <f>'Aug 2026 '!I125</f>
        <v>0</v>
      </c>
      <c r="Z126">
        <f>'Sept 2026'!I125</f>
        <v>0</v>
      </c>
      <c r="AA126">
        <f>'Oct 2026'!I125</f>
        <v>0</v>
      </c>
      <c r="AB126">
        <f>Y126+U126+T126+S126+O126+R126+Q126+P126+V126+W126+X126+Z126+AA126</f>
        <v>5840</v>
      </c>
      <c r="AC126">
        <f>N126</f>
        <v>35000</v>
      </c>
      <c r="AD126">
        <f>MAX(0,((N126/12)*DATEDIF(DATE(2025,11,1),TODAY(),"m"))-V126)</f>
        <v>17500</v>
      </c>
      <c r="AE126">
        <f>AC126-AB126</f>
        <v>29160</v>
      </c>
      <c r="AF126" t="str">
        <f>IF(AB126&gt;=AC126,"Clear","Pending")</f>
        <v>Pending</v>
      </c>
      <c r="AG126">
        <f>AB126/AC126</f>
        <v>0.16685714285714287</v>
      </c>
      <c r="AH126" t="str">
        <f>IF(AB126&gt;=AC126,"Clear",IF(AI126&gt;=(0.5*AJ126),"On Track","Critical"))</f>
        <v>On Track</v>
      </c>
      <c r="AI126">
        <f>COUNTIF(O126:V126,"&gt;0")</f>
        <v>2</v>
      </c>
      <c r="AJ126">
        <f>DATEDIF(DATE(2025,11,1),TODAY(),"m")-COUNTIF(O126:V126,"&gt;0")</f>
        <v>4</v>
      </c>
      <c r="AK126">
        <f>(N126/12)*DATEDIF(DATE(2025,11,1),TODAY(),"m")</f>
        <v>17500</v>
      </c>
      <c r="AL126" t="str">
        <f>IF(AD126=0,"Regular",IF(AD126&lt;=(M126/12)*2,"Low Risk",IF(AD126&lt;=(M126/12)*4,"Medium Risk","High Risk")))</f>
        <v>High Risk</v>
      </c>
      <c r="AM126" t="str">
        <f>IF(AD126=0,"On Track",IF(AD126&lt;=(N126/12),"Watch List",IF(AD126&lt;=(N126/12)*3,"Defaulter",IF(AD126&lt;=(N126/12)*6,"Critical","Write-Off Risk"))))</f>
        <v>Critical</v>
      </c>
    </row>
    <row r="127">
      <c r="A127">
        <v>126</v>
      </c>
      <c r="B127" t="str">
        <v>Parwati</v>
      </c>
      <c r="C127" t="str">
        <v>Bhojo</v>
      </c>
      <c r="D127">
        <v>4410806317004</v>
      </c>
      <c r="E127" t="str">
        <v>Female</v>
      </c>
      <c r="F127" t="str">
        <v xml:space="preserve">Hashim colony </v>
      </c>
      <c r="G127" t="str">
        <v>Mir Allah Bachayo</v>
      </c>
      <c r="H127" t="str">
        <v>Handi Craft: Applique Dress Making</v>
      </c>
      <c r="I127" t="str">
        <v>Handicrafts</v>
      </c>
      <c r="J127" t="str">
        <v>Handicrafts</v>
      </c>
      <c r="K127" t="str">
        <v>Textile &amp; Handicrafts</v>
      </c>
      <c r="L127" t="str">
        <v>16th September 2025</v>
      </c>
      <c r="M127">
        <v>35000</v>
      </c>
      <c r="N127">
        <f>M127*1</f>
        <v>35000</v>
      </c>
      <c r="O127">
        <f>'October 2025'!I127</f>
        <v>0</v>
      </c>
      <c r="P127">
        <f>'November 2025'!I127</f>
        <v>0</v>
      </c>
      <c r="Q127">
        <f>'December 2025'!I127</f>
        <v>3000</v>
      </c>
      <c r="R127">
        <f>'Jan 2026'!I127</f>
        <v>3000</v>
      </c>
      <c r="S127">
        <f>'FEB 2026'!I127</f>
        <v>3000</v>
      </c>
      <c r="T127">
        <f>'MAR 2026'!I127</f>
        <v>3000</v>
      </c>
      <c r="U127">
        <f>'APR 2026'!I127</f>
        <v>3000</v>
      </c>
      <c r="V127">
        <f>'MAY 2026'!I127</f>
        <v>3000</v>
      </c>
      <c r="W127">
        <f>'June 2026'!I127</f>
        <v>0</v>
      </c>
      <c r="X127">
        <f>'Aug 2026 '!I127</f>
        <v>0</v>
      </c>
      <c r="Y127">
        <f>'Aug 2026 '!I127</f>
        <v>0</v>
      </c>
      <c r="Z127">
        <f>'Sept 2026'!I127</f>
        <v>0</v>
      </c>
      <c r="AA127">
        <f>'Oct 2026'!I127</f>
        <v>0</v>
      </c>
      <c r="AB127">
        <f>Y127+U127+T127+S127+O127+R127+Q127+P127+V127+W127+X127+Z127+AA127</f>
        <v>18000</v>
      </c>
      <c r="AC127">
        <f>N127</f>
        <v>35000</v>
      </c>
      <c r="AD127">
        <f>MAX(0,((N127/12)*DATEDIF(DATE(2025,11,1),TODAY(),"m"))-V127)</f>
        <v>14500</v>
      </c>
      <c r="AE127">
        <f>AC127-AB127</f>
        <v>17000</v>
      </c>
      <c r="AF127" t="str">
        <f>IF(AB127&gt;=AC127,"Clear","Pending")</f>
        <v>Pending</v>
      </c>
      <c r="AG127">
        <f>AB127/AC127</f>
        <v>0.5142857142857142</v>
      </c>
      <c r="AH127" t="str">
        <f>IF(AB127&gt;=AC127,"Clear",IF(AI127&gt;=(0.5*AJ127),"On Track","Critical"))</f>
        <v>On Track</v>
      </c>
      <c r="AI127">
        <f>COUNTIF(O127:V127,"&gt;0")</f>
        <v>6</v>
      </c>
      <c r="AJ127">
        <f>DATEDIF(DATE(2025,11,1),TODAY(),"m")-COUNTIF(O127:V127,"&gt;0")</f>
        <v>0</v>
      </c>
      <c r="AK127">
        <f>(N127/12)*DATEDIF(DATE(2025,11,1),TODAY(),"m")</f>
        <v>17500</v>
      </c>
      <c r="AL127" t="str">
        <f>IF(AD127=0,"Regular",IF(AD127&lt;=(M127/12)*2,"Low Risk",IF(AD127&lt;=(M127/12)*4,"Medium Risk","High Risk")))</f>
        <v>High Risk</v>
      </c>
      <c r="AM127" t="str">
        <f>IF(AD127=0,"On Track",IF(AD127&lt;=(N127/12),"Watch List",IF(AD127&lt;=(N127/12)*3,"Defaulter",IF(AD127&lt;=(N127/12)*6,"Critical","Write-Off Risk"))))</f>
        <v>Critical</v>
      </c>
    </row>
    <row r="128">
      <c r="A128">
        <v>127</v>
      </c>
      <c r="B128" t="str">
        <v>Petho</v>
      </c>
      <c r="C128" t="str">
        <v>Kheto</v>
      </c>
      <c r="D128">
        <v>4410132217897</v>
      </c>
      <c r="E128" t="str">
        <v>Male</v>
      </c>
      <c r="F128" t="str">
        <v>Punho Rabari</v>
      </c>
      <c r="G128" t="str">
        <v>Mir Allah Bachayo</v>
      </c>
      <c r="H128" t="str">
        <v xml:space="preserve">Beverages: Cold Drink </v>
      </c>
      <c r="I128" t="str">
        <v>Beverage Sales</v>
      </c>
      <c r="J128" t="str">
        <v>Food &amp; Beverage</v>
      </c>
      <c r="K128" t="str">
        <v>Food Industry</v>
      </c>
      <c r="L128" t="str">
        <v>16th September 2025</v>
      </c>
      <c r="M128">
        <v>35000</v>
      </c>
      <c r="N128">
        <f>M128*1</f>
        <v>35000</v>
      </c>
      <c r="O128">
        <f>'October 2025'!I128</f>
        <v>0</v>
      </c>
      <c r="P128">
        <f>'November 2025'!I128</f>
        <v>0</v>
      </c>
      <c r="Q128">
        <f>'December 2025'!I128</f>
        <v>3000</v>
      </c>
      <c r="R128">
        <f>'Jan 2026'!I128</f>
        <v>0</v>
      </c>
      <c r="S128">
        <f>'FEB 2026'!I128</f>
        <v>6000</v>
      </c>
      <c r="T128">
        <f>'MAR 2026'!I128</f>
        <v>0</v>
      </c>
      <c r="U128">
        <f>'APR 2026'!I128</f>
        <v>3000</v>
      </c>
      <c r="V128">
        <f>'MAY 2026'!I128</f>
        <v>3000</v>
      </c>
      <c r="W128">
        <f>'June 2026'!I128</f>
        <v>0</v>
      </c>
      <c r="X128">
        <f>'Aug 2026 '!I128</f>
        <v>0</v>
      </c>
      <c r="Y128">
        <f>'Aug 2026 '!I128</f>
        <v>0</v>
      </c>
      <c r="Z128">
        <f>'Sept 2026'!I128</f>
        <v>0</v>
      </c>
      <c r="AA128">
        <f>'Oct 2026'!I128</f>
        <v>0</v>
      </c>
      <c r="AB128">
        <f>Y128+U128+T128+S128+O128+R128+Q128+P128+V128+W128+X128+Z128+AA128</f>
        <v>15000</v>
      </c>
      <c r="AC128">
        <f>N128</f>
        <v>35000</v>
      </c>
      <c r="AD128">
        <f>MAX(0,((N128/12)*DATEDIF(DATE(2025,11,1),TODAY(),"m"))-V128)</f>
        <v>14500</v>
      </c>
      <c r="AE128">
        <f>AC128-AB128</f>
        <v>20000</v>
      </c>
      <c r="AF128" t="str">
        <f>IF(AB128&gt;=AC128,"Clear","Pending")</f>
        <v>Pending</v>
      </c>
      <c r="AG128">
        <f>AB128/AC128</f>
        <v>0.42857142857142855</v>
      </c>
      <c r="AH128" t="str">
        <f>IF(AB128&gt;=AC128,"Clear",IF(AI128&gt;=(0.5*AJ128),"On Track","Critical"))</f>
        <v>On Track</v>
      </c>
      <c r="AI128">
        <f>COUNTIF(O128:V128,"&gt;0")</f>
        <v>4</v>
      </c>
      <c r="AJ128">
        <f>DATEDIF(DATE(2025,11,1),TODAY(),"m")-COUNTIF(O128:V128,"&gt;0")</f>
        <v>2</v>
      </c>
      <c r="AK128">
        <f>(N128/12)*DATEDIF(DATE(2025,11,1),TODAY(),"m")</f>
        <v>17500</v>
      </c>
      <c r="AL128" t="str">
        <f>IF(AD128=0,"Regular",IF(AD128&lt;=(M128/12)*2,"Low Risk",IF(AD128&lt;=(M128/12)*4,"Medium Risk","High Risk")))</f>
        <v>High Risk</v>
      </c>
      <c r="AM128" t="str">
        <f>IF(AD128=0,"On Track",IF(AD128&lt;=(N128/12),"Watch List",IF(AD128&lt;=(N128/12)*3,"Defaulter",IF(AD128&lt;=(N128/12)*6,"Critical","Write-Off Risk"))))</f>
        <v>Critical</v>
      </c>
    </row>
    <row r="129">
      <c r="A129">
        <v>128</v>
      </c>
      <c r="B129" t="str">
        <v xml:space="preserve">Prem </v>
      </c>
      <c r="C129" t="str">
        <v xml:space="preserve">Sojho </v>
      </c>
      <c r="D129">
        <v>4410132386679</v>
      </c>
      <c r="E129" t="str">
        <v>Male</v>
      </c>
      <c r="F129" t="str">
        <v>Kheeraj Kolhi</v>
      </c>
      <c r="G129" t="str">
        <v>Khuda Bux2</v>
      </c>
      <c r="H129" t="str">
        <v>Fruit Cart</v>
      </c>
      <c r="I129" t="str">
        <v>Fruit selling</v>
      </c>
      <c r="J129" t="str">
        <v>Retail</v>
      </c>
      <c r="K129" t="str">
        <v>Food Retail</v>
      </c>
      <c r="L129" t="str">
        <v>16th September 2025</v>
      </c>
      <c r="M129">
        <v>35000</v>
      </c>
      <c r="N129">
        <f>M129*1</f>
        <v>35000</v>
      </c>
      <c r="O129">
        <f>'October 2025'!I129</f>
        <v>0</v>
      </c>
      <c r="P129">
        <f>'November 2025'!I129</f>
        <v>0</v>
      </c>
      <c r="Q129">
        <f>'December 2025'!I129</f>
        <v>6000</v>
      </c>
      <c r="R129">
        <f>'Jan 2026'!I129</f>
        <v>0</v>
      </c>
      <c r="S129">
        <f>'FEB 2026'!I129</f>
        <v>0</v>
      </c>
      <c r="T129">
        <f>'MAR 2026'!I129</f>
        <v>6000</v>
      </c>
      <c r="U129">
        <f>'APR 2026'!I129</f>
        <v>15000</v>
      </c>
      <c r="V129">
        <f>'MAY 2026'!I129</f>
        <v>0</v>
      </c>
      <c r="W129">
        <f>'June 2026'!I129</f>
        <v>0</v>
      </c>
      <c r="X129">
        <f>'Aug 2026 '!I129</f>
        <v>0</v>
      </c>
      <c r="Y129">
        <f>'Aug 2026 '!I129</f>
        <v>0</v>
      </c>
      <c r="Z129">
        <f>'Sept 2026'!I129</f>
        <v>0</v>
      </c>
      <c r="AA129">
        <f>'Oct 2026'!I129</f>
        <v>0</v>
      </c>
      <c r="AB129">
        <f>Y129+U129+T129+S129+O129+R129+Q129+P129+V129+W129+X129+Z129+AA129</f>
        <v>27000</v>
      </c>
      <c r="AC129">
        <f>N129</f>
        <v>35000</v>
      </c>
      <c r="AD129">
        <f>MAX(0,((N129/12)*DATEDIF(DATE(2025,11,1),TODAY(),"m"))-V129)</f>
        <v>17500</v>
      </c>
      <c r="AE129">
        <f>AC129-AB129</f>
        <v>8000</v>
      </c>
      <c r="AF129" t="str">
        <f>IF(AB129&gt;=AC129,"Clear","Pending")</f>
        <v>Pending</v>
      </c>
      <c r="AG129">
        <f>AB129/AC129</f>
        <v>0.7714285714285715</v>
      </c>
      <c r="AH129" t="str">
        <f>IF(AB129&gt;=AC129,"Clear",IF(AI129&gt;=(0.5*AJ129),"On Track","Critical"))</f>
        <v>On Track</v>
      </c>
      <c r="AI129">
        <f>COUNTIF(O129:V129,"&gt;0")</f>
        <v>3</v>
      </c>
      <c r="AJ129">
        <f>DATEDIF(DATE(2025,11,1),TODAY(),"m")-COUNTIF(O129:V129,"&gt;0")</f>
        <v>3</v>
      </c>
      <c r="AK129">
        <f>(N129/12)*DATEDIF(DATE(2025,11,1),TODAY(),"m")</f>
        <v>17500</v>
      </c>
      <c r="AL129" t="str">
        <f>IF(AD129=0,"Regular",IF(AD129&lt;=(M129/12)*2,"Low Risk",IF(AD129&lt;=(M129/12)*4,"Medium Risk","High Risk")))</f>
        <v>High Risk</v>
      </c>
      <c r="AM129" t="str">
        <f>IF(AD129=0,"On Track",IF(AD129&lt;=(N129/12),"Watch List",IF(AD129&lt;=(N129/12)*3,"Defaulter",IF(AD129&lt;=(N129/12)*6,"Critical","Write-Off Risk"))))</f>
        <v>Critical</v>
      </c>
    </row>
    <row r="130">
      <c r="A130">
        <v>129</v>
      </c>
      <c r="B130" t="str">
        <v xml:space="preserve">Qazi Khan </v>
      </c>
      <c r="C130" t="str">
        <v xml:space="preserve">Muhammad </v>
      </c>
      <c r="D130">
        <v>4410803863945</v>
      </c>
      <c r="E130" t="str">
        <v>Male</v>
      </c>
      <c r="F130" t="str">
        <v>Saindad Alyani</v>
      </c>
      <c r="G130" t="str">
        <v>Roshanabad</v>
      </c>
      <c r="H130" t="str">
        <v>Spices Making &amp; Sale ( Pakora and Samosa)</v>
      </c>
      <c r="I130" t="str">
        <v>Street food</v>
      </c>
      <c r="J130" t="str">
        <v>Food Service</v>
      </c>
      <c r="K130" t="str">
        <v>Food</v>
      </c>
      <c r="L130" t="str">
        <v>16th September 2025</v>
      </c>
      <c r="M130">
        <v>35000</v>
      </c>
      <c r="N130">
        <f>M130*1</f>
        <v>35000</v>
      </c>
      <c r="O130">
        <f>'October 2025'!I130</f>
        <v>0</v>
      </c>
      <c r="P130">
        <f>'November 2025'!I130</f>
        <v>0</v>
      </c>
      <c r="Q130">
        <f>'December 2025'!I130</f>
        <v>0</v>
      </c>
      <c r="R130">
        <f>'Jan 2026'!I130</f>
        <v>0</v>
      </c>
      <c r="S130">
        <f>'FEB 2026'!I130</f>
        <v>12000</v>
      </c>
      <c r="T130">
        <f>'MAR 2026'!I130</f>
        <v>0</v>
      </c>
      <c r="U130">
        <f>'APR 2026'!I130</f>
        <v>6000</v>
      </c>
      <c r="V130">
        <f>'MAY 2026'!I130</f>
        <v>0</v>
      </c>
      <c r="W130">
        <f>'June 2026'!I130</f>
        <v>0</v>
      </c>
      <c r="X130">
        <f>'Aug 2026 '!I130</f>
        <v>0</v>
      </c>
      <c r="Y130">
        <f>'Aug 2026 '!I130</f>
        <v>0</v>
      </c>
      <c r="Z130">
        <f>'Sept 2026'!I130</f>
        <v>0</v>
      </c>
      <c r="AA130">
        <f>'Oct 2026'!I130</f>
        <v>0</v>
      </c>
      <c r="AB130">
        <f>Y130+U130+T130+S130+O130+R130+Q130+P130+V130+W130+X130+Z130+AA130</f>
        <v>18000</v>
      </c>
      <c r="AC130">
        <f>N130</f>
        <v>35000</v>
      </c>
      <c r="AD130">
        <f>MAX(0,((N130/12)*DATEDIF(DATE(2025,11,1),TODAY(),"m"))-V130)</f>
        <v>17500</v>
      </c>
      <c r="AE130">
        <f>AC130-AB130</f>
        <v>17000</v>
      </c>
      <c r="AF130" t="str">
        <f>IF(AB130&gt;=AC130,"Clear","Pending")</f>
        <v>Pending</v>
      </c>
      <c r="AG130">
        <f>AB130/AC130</f>
        <v>0.5142857142857142</v>
      </c>
      <c r="AH130" t="str">
        <f>IF(AB130&gt;=AC130,"Clear",IF(AI130&gt;=(0.5*AJ130),"On Track","Critical"))</f>
        <v>On Track</v>
      </c>
      <c r="AI130">
        <f>COUNTIF(O130:V130,"&gt;0")</f>
        <v>2</v>
      </c>
      <c r="AJ130">
        <f>DATEDIF(DATE(2025,11,1),TODAY(),"m")-COUNTIF(O130:V130,"&gt;0")</f>
        <v>4</v>
      </c>
      <c r="AK130">
        <f>(N130/12)*DATEDIF(DATE(2025,11,1),TODAY(),"m")</f>
        <v>17500</v>
      </c>
      <c r="AL130" t="str">
        <f>IF(AD130=0,"Regular",IF(AD130&lt;=(M130/12)*2,"Low Risk",IF(AD130&lt;=(M130/12)*4,"Medium Risk","High Risk")))</f>
        <v>High Risk</v>
      </c>
      <c r="AM130" t="str">
        <f>IF(AD130=0,"On Track",IF(AD130&lt;=(N130/12),"Watch List",IF(AD130&lt;=(N130/12)*3,"Defaulter",IF(AD130&lt;=(N130/12)*6,"Critical","Write-Off Risk"))))</f>
        <v>Critical</v>
      </c>
    </row>
    <row r="131">
      <c r="A131">
        <v>130</v>
      </c>
      <c r="B131" t="str">
        <v>Razia Hussain</v>
      </c>
      <c r="C131" t="str">
        <v>Lakho</v>
      </c>
      <c r="D131">
        <v>4410806356628</v>
      </c>
      <c r="E131" t="str">
        <v>Female</v>
      </c>
      <c r="F131" t="str">
        <v>Lakhano Mugheri</v>
      </c>
      <c r="G131" t="str">
        <v xml:space="preserve">Bakhur </v>
      </c>
      <c r="H131" t="str">
        <v>Pickle Sale</v>
      </c>
      <c r="I131" t="str">
        <v>Food processing</v>
      </c>
      <c r="J131" t="str">
        <v>Manufacturing</v>
      </c>
      <c r="K131" t="str">
        <v>Food Processing</v>
      </c>
      <c r="L131" t="str">
        <v>16th September 2025</v>
      </c>
      <c r="M131">
        <v>35000</v>
      </c>
      <c r="N131">
        <f>M131*1</f>
        <v>35000</v>
      </c>
      <c r="O131">
        <f>'October 2025'!I131</f>
        <v>2920</v>
      </c>
      <c r="P131">
        <f>'November 2025'!I131</f>
        <v>0</v>
      </c>
      <c r="Q131">
        <f>'December 2025'!I131</f>
        <v>2920</v>
      </c>
      <c r="R131">
        <f>'Jan 2026'!I131</f>
        <v>3000</v>
      </c>
      <c r="S131">
        <f>'FEB 2026'!I131</f>
        <v>3160</v>
      </c>
      <c r="T131">
        <f>'MAR 2026'!I131</f>
        <v>3000</v>
      </c>
      <c r="U131">
        <f>'APR 2026'!I131</f>
        <v>3000</v>
      </c>
      <c r="V131">
        <f>'MAY 2026'!I131</f>
        <v>0</v>
      </c>
      <c r="W131">
        <f>'June 2026'!I131</f>
        <v>0</v>
      </c>
      <c r="X131">
        <f>'Aug 2026 '!I131</f>
        <v>0</v>
      </c>
      <c r="Y131">
        <f>'Aug 2026 '!I131</f>
        <v>0</v>
      </c>
      <c r="Z131">
        <f>'Sept 2026'!I131</f>
        <v>0</v>
      </c>
      <c r="AA131">
        <f>'Oct 2026'!I131</f>
        <v>0</v>
      </c>
      <c r="AB131">
        <f>Y131+U131+T131+S131+O131+R131+Q131+P131+V131+W131+X131+Z131+AA131</f>
        <v>18000</v>
      </c>
      <c r="AC131">
        <f>N131</f>
        <v>35000</v>
      </c>
      <c r="AD131">
        <f>MAX(0,((N131/12)*DATEDIF(DATE(2025,11,1),TODAY(),"m"))-V131)</f>
        <v>17500</v>
      </c>
      <c r="AE131">
        <f>AC131-AB131</f>
        <v>17000</v>
      </c>
      <c r="AF131" t="str">
        <f>IF(AB131&gt;=AC131,"Clear","Pending")</f>
        <v>Pending</v>
      </c>
      <c r="AG131">
        <f>AB131/AC131</f>
        <v>0.5142857142857142</v>
      </c>
      <c r="AH131" t="str">
        <f>IF(AB131&gt;=AC131,"Clear",IF(AI131&gt;=(0.5*AJ131),"On Track","Critical"))</f>
        <v>On Track</v>
      </c>
      <c r="AI131">
        <f>COUNTIF(O131:V131,"&gt;0")</f>
        <v>6</v>
      </c>
      <c r="AJ131">
        <f>DATEDIF(DATE(2025,11,1),TODAY(),"m")-COUNTIF(O131:V131,"&gt;0")</f>
        <v>0</v>
      </c>
      <c r="AK131">
        <f>(N131/12)*DATEDIF(DATE(2025,11,1),TODAY(),"m")</f>
        <v>17500</v>
      </c>
      <c r="AL131" t="str">
        <f>IF(AD131=0,"Regular",IF(AD131&lt;=(M131/12)*2,"Low Risk",IF(AD131&lt;=(M131/12)*4,"Medium Risk","High Risk")))</f>
        <v>High Risk</v>
      </c>
      <c r="AM131" t="str">
        <f>IF(AD131=0,"On Track",IF(AD131&lt;=(N131/12),"Watch List",IF(AD131&lt;=(N131/12)*3,"Defaulter",IF(AD131&lt;=(N131/12)*6,"Critical","Write-Off Risk"))))</f>
        <v>Critical</v>
      </c>
    </row>
    <row r="132">
      <c r="A132">
        <v>131</v>
      </c>
      <c r="B132" t="str">
        <v>Reema</v>
      </c>
      <c r="C132" t="str">
        <v>Pervez Ali</v>
      </c>
      <c r="D132">
        <v>4410805841260</v>
      </c>
      <c r="E132" t="str">
        <v>Female</v>
      </c>
      <c r="F132" t="str">
        <v>jan M khoso</v>
      </c>
      <c r="G132" t="str">
        <v xml:space="preserve">Bakhur </v>
      </c>
      <c r="H132" t="str">
        <v>Sewing machine and material Selling</v>
      </c>
      <c r="I132" t="str">
        <v>Garments retail</v>
      </c>
      <c r="J132" t="str">
        <v>Manufacturing</v>
      </c>
      <c r="K132" t="str">
        <v>Textile</v>
      </c>
      <c r="L132" t="str">
        <v>16th September 2025</v>
      </c>
      <c r="M132">
        <v>35000</v>
      </c>
      <c r="N132">
        <f>M132*0.7</f>
        <v>24500</v>
      </c>
      <c r="O132">
        <f>'October 2025'!I132</f>
        <v>0</v>
      </c>
      <c r="P132">
        <f>'November 2025'!I132</f>
        <v>0</v>
      </c>
      <c r="Q132">
        <f>'December 2025'!I132</f>
        <v>4080</v>
      </c>
      <c r="R132">
        <f>'Jan 2026'!I132</f>
        <v>0</v>
      </c>
      <c r="S132">
        <f>'FEB 2026'!I132</f>
        <v>0</v>
      </c>
      <c r="T132">
        <f>'MAR 2026'!I132</f>
        <v>0</v>
      </c>
      <c r="U132">
        <f>'APR 2026'!I132</f>
        <v>4080</v>
      </c>
      <c r="V132">
        <f>'MAY 2026'!I132</f>
        <v>2040</v>
      </c>
      <c r="W132">
        <f>'June 2026'!I132</f>
        <v>0</v>
      </c>
      <c r="X132">
        <f>'Aug 2026 '!I132</f>
        <v>0</v>
      </c>
      <c r="Y132">
        <f>'Aug 2026 '!I132</f>
        <v>0</v>
      </c>
      <c r="Z132">
        <f>'Sept 2026'!I132</f>
        <v>0</v>
      </c>
      <c r="AA132">
        <f>'Oct 2026'!I132</f>
        <v>0</v>
      </c>
      <c r="AB132">
        <f>Y132+U132+T132+S132+O132+R132+Q132+P132+V132+W132+X132+Z132+AA132</f>
        <v>10200</v>
      </c>
      <c r="AC132">
        <f>N132</f>
        <v>24500</v>
      </c>
      <c r="AD132">
        <f>MAX(0,((N132/12)*DATEDIF(DATE(2025,11,1),TODAY(),"m"))-V132)</f>
        <v>10210</v>
      </c>
      <c r="AE132">
        <f>AC132-AB132</f>
        <v>14300</v>
      </c>
      <c r="AF132" t="str">
        <f>IF(AB132&gt;=AC132,"Clear","Pending")</f>
        <v>Pending</v>
      </c>
      <c r="AG132">
        <f>AB132/AC132</f>
        <v>0.4163265306122449</v>
      </c>
      <c r="AH132" t="str">
        <f>IF(AB132&gt;=AC132,"Clear",IF(AI132&gt;=(0.5*AJ132),"On Track","Critical"))</f>
        <v>On Track</v>
      </c>
      <c r="AI132">
        <f>COUNTIF(O132:V132,"&gt;0")</f>
        <v>3</v>
      </c>
      <c r="AJ132">
        <f>DATEDIF(DATE(2025,11,1),TODAY(),"m")-COUNTIF(O132:V132,"&gt;0")</f>
        <v>3</v>
      </c>
      <c r="AK132">
        <f>(N132/12)*DATEDIF(DATE(2025,11,1),TODAY(),"m")</f>
        <v>12250</v>
      </c>
      <c r="AL132" t="str">
        <f>IF(AD132=0,"Regular",IF(AD132&lt;=(M132/12)*2,"Low Risk",IF(AD132&lt;=(M132/12)*4,"Medium Risk","High Risk")))</f>
        <v>Medium Risk</v>
      </c>
      <c r="AM132" t="str">
        <f>IF(AD132=0,"On Track",IF(AD132&lt;=(N132/12),"Watch List",IF(AD132&lt;=(N132/12)*3,"Defaulter",IF(AD132&lt;=(N132/12)*6,"Critical","Write-Off Risk"))))</f>
        <v>Critical</v>
      </c>
    </row>
    <row r="133">
      <c r="A133">
        <v>132</v>
      </c>
      <c r="B133" t="str">
        <v>Rehana</v>
      </c>
      <c r="C133" t="str">
        <v>Aga Muhmmad</v>
      </c>
      <c r="D133">
        <v>4410159292714</v>
      </c>
      <c r="E133" t="str">
        <v>Female</v>
      </c>
      <c r="F133" t="str">
        <v xml:space="preserve">Ghulam Akber Lashari </v>
      </c>
      <c r="G133" t="str">
        <v xml:space="preserve">Ahori </v>
      </c>
      <c r="H133" t="str">
        <v>Tailoring Machine &amp; Material</v>
      </c>
      <c r="I133" t="str">
        <v>Sewing equipment trade</v>
      </c>
      <c r="J133" t="str">
        <v>Trade</v>
      </c>
      <c r="K133" t="str">
        <v>Textile</v>
      </c>
      <c r="L133" t="str">
        <v>16th September 2025</v>
      </c>
      <c r="M133">
        <v>35000</v>
      </c>
      <c r="N133">
        <f>M133*1</f>
        <v>35000</v>
      </c>
      <c r="O133">
        <f>'October 2025'!I133</f>
        <v>0</v>
      </c>
      <c r="P133">
        <f>'November 2025'!I133</f>
        <v>2920</v>
      </c>
      <c r="Q133">
        <f>'December 2025'!I133</f>
        <v>3000</v>
      </c>
      <c r="R133">
        <f>'Jan 2026'!I133</f>
        <v>3000</v>
      </c>
      <c r="S133">
        <f>'FEB 2026'!I133</f>
        <v>3000</v>
      </c>
      <c r="T133">
        <f>'MAR 2026'!I133</f>
        <v>3000</v>
      </c>
      <c r="U133">
        <f>'APR 2026'!I133</f>
        <v>3000</v>
      </c>
      <c r="V133">
        <f>'MAY 2026'!I133</f>
        <v>3000</v>
      </c>
      <c r="W133">
        <f>'June 2026'!I133</f>
        <v>0</v>
      </c>
      <c r="X133">
        <f>'Aug 2026 '!I133</f>
        <v>0</v>
      </c>
      <c r="Y133">
        <f>'Aug 2026 '!I133</f>
        <v>0</v>
      </c>
      <c r="Z133">
        <f>'Sept 2026'!I133</f>
        <v>0</v>
      </c>
      <c r="AA133">
        <f>'Oct 2026'!I133</f>
        <v>0</v>
      </c>
      <c r="AB133">
        <f>Y133+U133+T133+S133+O133+R133+Q133+P133+V133+W133+X133+Z133+AA133</f>
        <v>20920</v>
      </c>
      <c r="AC133">
        <f>N133</f>
        <v>35000</v>
      </c>
      <c r="AD133">
        <f>MAX(0,((N133/12)*DATEDIF(DATE(2025,11,1),TODAY(),"m"))-V133)</f>
        <v>14500</v>
      </c>
      <c r="AE133">
        <f>AC133-AB133</f>
        <v>14080</v>
      </c>
      <c r="AF133" t="str">
        <f>IF(AB133&gt;=AC133,"Clear","Pending")</f>
        <v>Pending</v>
      </c>
      <c r="AG133">
        <f>AB133/AC133</f>
        <v>0.5977142857142858</v>
      </c>
      <c r="AH133" t="str">
        <f>IF(AB133&gt;=AC133,"Clear",IF(AI133&gt;=(0.5*AJ133),"On Track","Critical"))</f>
        <v>On Track</v>
      </c>
      <c r="AI133">
        <f>COUNTIF(O133:V133,"&gt;0")</f>
        <v>7</v>
      </c>
      <c r="AJ133">
        <f>DATEDIF(DATE(2025,11,1),TODAY(),"m")-COUNTIF(O133:V133,"&gt;0")</f>
        <v>-1</v>
      </c>
      <c r="AK133">
        <f>(N133/12)*DATEDIF(DATE(2025,11,1),TODAY(),"m")</f>
        <v>17500</v>
      </c>
      <c r="AL133" t="str">
        <f>IF(AD133=0,"Regular",IF(AD133&lt;=(M133/12)*2,"Low Risk",IF(AD133&lt;=(M133/12)*4,"Medium Risk","High Risk")))</f>
        <v>High Risk</v>
      </c>
      <c r="AM133" t="str">
        <f>IF(AD133=0,"On Track",IF(AD133&lt;=(N133/12),"Watch List",IF(AD133&lt;=(N133/12)*3,"Defaulter",IF(AD133&lt;=(N133/12)*6,"Critical","Write-Off Risk"))))</f>
        <v>Critical</v>
      </c>
    </row>
    <row r="134">
      <c r="A134">
        <v>133</v>
      </c>
      <c r="B134" t="str">
        <v>Rubina</v>
      </c>
      <c r="C134" t="str">
        <v>Akhtar Rasool</v>
      </c>
      <c r="D134">
        <v>4410123587822</v>
      </c>
      <c r="E134" t="str">
        <v>Female</v>
      </c>
      <c r="F134" t="str">
        <v>Ghulam Rasool pathan</v>
      </c>
      <c r="G134" t="str">
        <v>Mir Allah Bachayo</v>
      </c>
      <c r="H134" t="str">
        <v>Handi Craft: Hand embroidery</v>
      </c>
      <c r="I134" t="str">
        <v>Handicrafts</v>
      </c>
      <c r="J134" t="str">
        <v>Handicrafts</v>
      </c>
      <c r="K134" t="str">
        <v>Textile &amp; Handicrafts</v>
      </c>
      <c r="L134" t="str">
        <v>16th September 2025</v>
      </c>
      <c r="M134">
        <v>35000</v>
      </c>
      <c r="N134">
        <f>M134*0.7</f>
        <v>24500</v>
      </c>
      <c r="O134">
        <f>'October 2025'!I134</f>
        <v>0</v>
      </c>
      <c r="P134">
        <f>'November 2025'!I134</f>
        <v>5000</v>
      </c>
      <c r="Q134">
        <f>'December 2025'!I134</f>
        <v>0</v>
      </c>
      <c r="R134">
        <f>'Jan 2026'!I134</f>
        <v>5000</v>
      </c>
      <c r="S134">
        <f>'FEB 2026'!I134</f>
        <v>0</v>
      </c>
      <c r="T134">
        <f>'MAR 2026'!I134</f>
        <v>0</v>
      </c>
      <c r="U134">
        <f>'APR 2026'!I134</f>
        <v>0</v>
      </c>
      <c r="V134">
        <f>'MAY 2026'!I134</f>
        <v>6000</v>
      </c>
      <c r="W134">
        <f>'June 2026'!I134</f>
        <v>0</v>
      </c>
      <c r="X134">
        <f>'Aug 2026 '!I134</f>
        <v>0</v>
      </c>
      <c r="Y134">
        <f>'Aug 2026 '!I134</f>
        <v>0</v>
      </c>
      <c r="Z134">
        <f>'Sept 2026'!I134</f>
        <v>0</v>
      </c>
      <c r="AA134">
        <f>'Oct 2026'!I134</f>
        <v>0</v>
      </c>
      <c r="AB134">
        <f>Y134+U134+T134+S134+O134+R134+Q134+P134+V134+W134+X134+Z134+AA134</f>
        <v>16000</v>
      </c>
      <c r="AC134">
        <f>N134</f>
        <v>24500</v>
      </c>
      <c r="AD134">
        <f>MAX(0,((N134/12)*DATEDIF(DATE(2025,11,1),TODAY(),"m"))-V134)</f>
        <v>6250</v>
      </c>
      <c r="AE134">
        <f>AC134-AB134</f>
        <v>8500</v>
      </c>
      <c r="AF134" t="str">
        <f>IF(AB134&gt;=AC134,"Clear","Pending")</f>
        <v>Pending</v>
      </c>
      <c r="AG134">
        <f>AB134/AC134</f>
        <v>0.6530612244897959</v>
      </c>
      <c r="AH134" t="str">
        <f>IF(AB134&gt;=AC134,"Clear",IF(AI134&gt;=(0.5*AJ134),"On Track","Critical"))</f>
        <v>On Track</v>
      </c>
      <c r="AI134">
        <f>COUNTIF(O134:V134,"&gt;0")</f>
        <v>3</v>
      </c>
      <c r="AJ134">
        <f>DATEDIF(DATE(2025,11,1),TODAY(),"m")-COUNTIF(O134:V134,"&gt;0")</f>
        <v>3</v>
      </c>
      <c r="AK134">
        <f>(N134/12)*DATEDIF(DATE(2025,11,1),TODAY(),"m")</f>
        <v>12250</v>
      </c>
      <c r="AL134" t="str">
        <f>IF(AD134=0,"Regular",IF(AD134&lt;=(M134/12)*2,"Low Risk",IF(AD134&lt;=(M134/12)*4,"Medium Risk","High Risk")))</f>
        <v>Medium Risk</v>
      </c>
      <c r="AM134" t="str">
        <f>IF(AD134=0,"On Track",IF(AD134&lt;=(N134/12),"Watch List",IF(AD134&lt;=(N134/12)*3,"Defaulter",IF(AD134&lt;=(N134/12)*6,"Critical","Write-Off Risk"))))</f>
        <v>Critical</v>
      </c>
    </row>
    <row r="135">
      <c r="A135">
        <v>134</v>
      </c>
      <c r="B135" t="str">
        <v>Rubina</v>
      </c>
      <c r="C135" t="str">
        <v>Imam Ali</v>
      </c>
      <c r="D135">
        <v>4410177127304</v>
      </c>
      <c r="E135" t="str">
        <v>Female</v>
      </c>
      <c r="F135" t="str">
        <v xml:space="preserve">Tando kolachi </v>
      </c>
      <c r="G135" t="str">
        <v xml:space="preserve">Ahori </v>
      </c>
      <c r="H135" t="str">
        <v>Stationery Shop</v>
      </c>
      <c r="I135" t="str">
        <v>Paper &amp; school items</v>
      </c>
      <c r="J135" t="str">
        <v>Retail</v>
      </c>
      <c r="K135" t="str">
        <v>Education Supplies</v>
      </c>
      <c r="L135" t="str">
        <v>16th September 2025</v>
      </c>
      <c r="M135">
        <v>35000</v>
      </c>
      <c r="N135">
        <f>M135*1</f>
        <v>35000</v>
      </c>
      <c r="O135">
        <f>'October 2025'!I135</f>
        <v>0</v>
      </c>
      <c r="P135">
        <f>'November 2025'!I135</f>
        <v>0</v>
      </c>
      <c r="Q135">
        <f>'December 2025'!I135</f>
        <v>0</v>
      </c>
      <c r="R135">
        <f>'Jan 2026'!I135</f>
        <v>0</v>
      </c>
      <c r="S135">
        <f>'FEB 2026'!I135</f>
        <v>12000</v>
      </c>
      <c r="T135">
        <f>'MAR 2026'!I135</f>
        <v>0</v>
      </c>
      <c r="U135">
        <f>'APR 2026'!I135</f>
        <v>0</v>
      </c>
      <c r="V135">
        <f>'MAY 2026'!I135</f>
        <v>0</v>
      </c>
      <c r="W135">
        <f>'June 2026'!I135</f>
        <v>0</v>
      </c>
      <c r="X135">
        <f>'Aug 2026 '!I135</f>
        <v>0</v>
      </c>
      <c r="Y135">
        <f>'Aug 2026 '!I135</f>
        <v>0</v>
      </c>
      <c r="Z135">
        <f>'Sept 2026'!I135</f>
        <v>0</v>
      </c>
      <c r="AA135">
        <f>'Oct 2026'!I135</f>
        <v>0</v>
      </c>
      <c r="AB135">
        <f>Y135+U135+T135+S135+O135+R135+Q135+P135+V135+W135+X135+Z135+AA135</f>
        <v>12000</v>
      </c>
      <c r="AC135">
        <f>N135</f>
        <v>35000</v>
      </c>
      <c r="AD135">
        <f>MAX(0,((N135/12)*DATEDIF(DATE(2025,11,1),TODAY(),"m"))-V135)</f>
        <v>17500</v>
      </c>
      <c r="AE135">
        <f>AC135-AB135</f>
        <v>23000</v>
      </c>
      <c r="AF135" t="str">
        <f>IF(AB135&gt;=AC135,"Clear","Pending")</f>
        <v>Pending</v>
      </c>
      <c r="AG135">
        <f>AB135/AC135</f>
        <v>0.34285714285714286</v>
      </c>
      <c r="AH135" t="str">
        <f>IF(AB135&gt;=AC135,"Clear",IF(AI135&gt;=(0.5*AJ135),"On Track","Critical"))</f>
        <v>Critical</v>
      </c>
      <c r="AI135">
        <f>COUNTIF(O135:V135,"&gt;0")</f>
        <v>1</v>
      </c>
      <c r="AJ135">
        <f>DATEDIF(DATE(2025,11,1),TODAY(),"m")-COUNTIF(O135:V135,"&gt;0")</f>
        <v>5</v>
      </c>
      <c r="AK135">
        <f>(N135/12)*DATEDIF(DATE(2025,11,1),TODAY(),"m")</f>
        <v>17500</v>
      </c>
      <c r="AL135" t="str">
        <f>IF(AD135=0,"Regular",IF(AD135&lt;=(M135/12)*2,"Low Risk",IF(AD135&lt;=(M135/12)*4,"Medium Risk","High Risk")))</f>
        <v>High Risk</v>
      </c>
      <c r="AM135" t="str">
        <f>IF(AD135=0,"On Track",IF(AD135&lt;=(N135/12),"Watch List",IF(AD135&lt;=(N135/12)*3,"Defaulter",IF(AD135&lt;=(N135/12)*6,"Critical","Write-Off Risk"))))</f>
        <v>Critical</v>
      </c>
    </row>
    <row r="136">
      <c r="A136">
        <v>135</v>
      </c>
      <c r="B136" t="str">
        <v>Rukhsana</v>
      </c>
      <c r="C136" t="str">
        <v>Khamiso</v>
      </c>
      <c r="D136">
        <v>4410138964290</v>
      </c>
      <c r="E136" t="str">
        <v>Female</v>
      </c>
      <c r="F136" t="str">
        <v>Tando Kolachi</v>
      </c>
      <c r="G136" t="str">
        <v>Ahori</v>
      </c>
      <c r="H136" t="str">
        <v>Spices Making and Sale</v>
      </c>
      <c r="I136" t="str">
        <v>Spice production</v>
      </c>
      <c r="J136" t="str">
        <v>Manufacturing</v>
      </c>
      <c r="K136" t="str">
        <v>Food Processing</v>
      </c>
      <c r="L136" t="str">
        <v>16th September 2025</v>
      </c>
      <c r="M136">
        <v>35000</v>
      </c>
      <c r="N136">
        <f>M136*0.7</f>
        <v>24500</v>
      </c>
      <c r="O136">
        <f>'October 2025'!I136</f>
        <v>2040</v>
      </c>
      <c r="P136">
        <f>'November 2025'!I136</f>
        <v>2040</v>
      </c>
      <c r="Q136">
        <f>'December 2025'!I136</f>
        <v>2040</v>
      </c>
      <c r="R136">
        <f>'Jan 2026'!I136</f>
        <v>2100</v>
      </c>
      <c r="S136">
        <f>'FEB 2026'!I136</f>
        <v>2100</v>
      </c>
      <c r="T136">
        <f>'MAR 2026'!I136</f>
        <v>2100</v>
      </c>
      <c r="U136">
        <f>'APR 2026'!I136</f>
        <v>2100</v>
      </c>
      <c r="V136">
        <f>'MAY 2026'!I136</f>
        <v>2100</v>
      </c>
      <c r="W136">
        <f>'June 2026'!I136</f>
        <v>0</v>
      </c>
      <c r="X136">
        <f>'Aug 2026 '!I136</f>
        <v>0</v>
      </c>
      <c r="Y136">
        <f>'Aug 2026 '!I136</f>
        <v>0</v>
      </c>
      <c r="Z136">
        <f>'Sept 2026'!I136</f>
        <v>0</v>
      </c>
      <c r="AA136">
        <f>'Oct 2026'!I136</f>
        <v>0</v>
      </c>
      <c r="AB136">
        <f>Y136+U136+T136+S136+O136+R136+Q136+P136+V136+W136+X136+Z136+AA136</f>
        <v>16620</v>
      </c>
      <c r="AC136">
        <f>N136</f>
        <v>24500</v>
      </c>
      <c r="AD136">
        <f>MAX(0,((N136/12)*DATEDIF(DATE(2025,11,1),TODAY(),"m"))-V136)</f>
        <v>10150</v>
      </c>
      <c r="AE136">
        <f>AC136-AB136</f>
        <v>7880</v>
      </c>
      <c r="AF136" t="str">
        <f>IF(AB136&gt;=AC136,"Clear","Pending")</f>
        <v>Pending</v>
      </c>
      <c r="AG136">
        <f>AB136/AC136</f>
        <v>0.6783673469387755</v>
      </c>
      <c r="AH136" t="str">
        <f>IF(AB136&gt;=AC136,"Clear",IF(AI136&gt;=(0.5*AJ136),"On Track","Critical"))</f>
        <v>On Track</v>
      </c>
      <c r="AI136">
        <f>COUNTIF(O136:V136,"&gt;0")</f>
        <v>8</v>
      </c>
      <c r="AJ136">
        <f>DATEDIF(DATE(2025,11,1),TODAY(),"m")-COUNTIF(O136:V136,"&gt;0")</f>
        <v>-2</v>
      </c>
      <c r="AK136">
        <f>(N136/12)*DATEDIF(DATE(2025,11,1),TODAY(),"m")</f>
        <v>12250</v>
      </c>
      <c r="AL136" t="str">
        <f>IF(AD136=0,"Regular",IF(AD136&lt;=(M136/12)*2,"Low Risk",IF(AD136&lt;=(M136/12)*4,"Medium Risk","High Risk")))</f>
        <v>Medium Risk</v>
      </c>
      <c r="AM136" t="str">
        <f>IF(AD136=0,"On Track",IF(AD136&lt;=(N136/12),"Watch List",IF(AD136&lt;=(N136/12)*3,"Defaulter",IF(AD136&lt;=(N136/12)*6,"Critical","Write-Off Risk"))))</f>
        <v>Critical</v>
      </c>
    </row>
    <row r="137">
      <c r="A137">
        <v>136</v>
      </c>
      <c r="B137" t="str">
        <v>Ruqia Fatima</v>
      </c>
      <c r="C137" t="str">
        <v>Jahangeer</v>
      </c>
      <c r="D137">
        <v>4410303076034</v>
      </c>
      <c r="E137" t="str">
        <v>Female</v>
      </c>
      <c r="F137" t="str">
        <v xml:space="preserve">Ch Muhmmad Ali Buxi </v>
      </c>
      <c r="G137" t="str">
        <v>Khuda Bux2</v>
      </c>
      <c r="H137" t="str">
        <v>Tailoring material and Machine</v>
      </c>
      <c r="I137" t="str">
        <v>Sewing equipment trade</v>
      </c>
      <c r="J137" t="str">
        <v>Trade</v>
      </c>
      <c r="K137" t="str">
        <v>Textile</v>
      </c>
      <c r="L137" t="str">
        <v>16th September 2025</v>
      </c>
      <c r="M137">
        <v>35000</v>
      </c>
      <c r="N137">
        <f>M137*0.7</f>
        <v>24500</v>
      </c>
      <c r="O137">
        <f>'October 2025'!I137</f>
        <v>0</v>
      </c>
      <c r="P137">
        <f>'November 2025'!I137</f>
        <v>0</v>
      </c>
      <c r="Q137">
        <f>'December 2025'!I137</f>
        <v>0</v>
      </c>
      <c r="R137">
        <f>'Jan 2026'!I137</f>
        <v>0</v>
      </c>
      <c r="S137">
        <f>'FEB 2026'!I137</f>
        <v>6000</v>
      </c>
      <c r="T137">
        <f>'MAR 2026'!I137</f>
        <v>0</v>
      </c>
      <c r="U137">
        <f>'APR 2026'!I137</f>
        <v>0</v>
      </c>
      <c r="V137">
        <f>'MAY 2026'!I137</f>
        <v>0</v>
      </c>
      <c r="W137">
        <f>'June 2026'!I137</f>
        <v>0</v>
      </c>
      <c r="X137">
        <f>'Aug 2026 '!I137</f>
        <v>0</v>
      </c>
      <c r="Y137">
        <f>'Aug 2026 '!I137</f>
        <v>0</v>
      </c>
      <c r="Z137">
        <f>'Sept 2026'!I137</f>
        <v>0</v>
      </c>
      <c r="AA137">
        <f>'Oct 2026'!I137</f>
        <v>0</v>
      </c>
      <c r="AB137">
        <f>Y137+U137+T137+S137+O137+R137+Q137+P137+V137+W137+X137+Z137+AA137</f>
        <v>6000</v>
      </c>
      <c r="AC137">
        <f>N137</f>
        <v>24500</v>
      </c>
      <c r="AD137">
        <f>MAX(0,((N137/12)*DATEDIF(DATE(2025,11,1),TODAY(),"m"))-V137)</f>
        <v>12250</v>
      </c>
      <c r="AE137">
        <f>AC137-AB137</f>
        <v>18500</v>
      </c>
      <c r="AF137" t="str">
        <f>IF(AB137&gt;=AC137,"Clear","Pending")</f>
        <v>Pending</v>
      </c>
      <c r="AG137">
        <f>AB137/AC137</f>
        <v>0.24489795918367346</v>
      </c>
      <c r="AH137" t="str">
        <f>IF(AB137&gt;=AC137,"Clear",IF(AI137&gt;=(0.5*AJ137),"On Track","Critical"))</f>
        <v>Critical</v>
      </c>
      <c r="AI137">
        <f>COUNTIF(O137:V137,"&gt;0")</f>
        <v>1</v>
      </c>
      <c r="AJ137">
        <f>DATEDIF(DATE(2025,11,1),TODAY(),"m")-COUNTIF(O137:V137,"&gt;0")</f>
        <v>5</v>
      </c>
      <c r="AK137">
        <f>(N137/12)*DATEDIF(DATE(2025,11,1),TODAY(),"m")</f>
        <v>12250</v>
      </c>
      <c r="AL137" t="str">
        <f>IF(AD137=0,"Regular",IF(AD137&lt;=(M137/12)*2,"Low Risk",IF(AD137&lt;=(M137/12)*4,"Medium Risk","High Risk")))</f>
        <v>High Risk</v>
      </c>
      <c r="AM137" t="str">
        <f>IF(AD137=0,"On Track",IF(AD137&lt;=(N137/12),"Watch List",IF(AD137&lt;=(N137/12)*3,"Defaulter",IF(AD137&lt;=(N137/12)*6,"Critical","Write-Off Risk"))))</f>
        <v>Critical</v>
      </c>
    </row>
    <row r="138">
      <c r="A138">
        <v>137</v>
      </c>
      <c r="B138" t="str">
        <v>Rustam Kumar</v>
      </c>
      <c r="C138" t="str">
        <v>Tilok Chand</v>
      </c>
      <c r="D138">
        <v>4410803903901</v>
      </c>
      <c r="E138" t="str">
        <v>Male</v>
      </c>
      <c r="F138" t="str">
        <v>Paba Ram Coloney</v>
      </c>
      <c r="G138" t="str">
        <v>Roshanabad</v>
      </c>
      <c r="H138" t="str">
        <v>FMCG: Grocery shop</v>
      </c>
      <c r="I138" t="str">
        <v>Retail Trading</v>
      </c>
      <c r="J138" t="str">
        <v>Retail</v>
      </c>
      <c r="K138" t="str">
        <v>Trading &amp; Commerce</v>
      </c>
      <c r="L138" t="str">
        <v>16th September 2025</v>
      </c>
      <c r="M138">
        <v>35000</v>
      </c>
      <c r="N138">
        <f>M138*1</f>
        <v>35000</v>
      </c>
      <c r="O138">
        <f>'October 2025'!I138</f>
        <v>0</v>
      </c>
      <c r="P138">
        <f>'November 2025'!I138</f>
        <v>0</v>
      </c>
      <c r="Q138">
        <f>'December 2025'!I138</f>
        <v>0</v>
      </c>
      <c r="R138">
        <f>'Jan 2026'!I138</f>
        <v>0</v>
      </c>
      <c r="S138">
        <f>'FEB 2026'!I138</f>
        <v>0</v>
      </c>
      <c r="T138">
        <f>'MAR 2026'!I138</f>
        <v>0</v>
      </c>
      <c r="U138">
        <f>'APR 2026'!I138</f>
        <v>0</v>
      </c>
      <c r="V138">
        <f>'MAY 2026'!I138</f>
        <v>0</v>
      </c>
      <c r="W138">
        <f>'June 2026'!I138</f>
        <v>0</v>
      </c>
      <c r="X138">
        <f>'Aug 2026 '!I138</f>
        <v>0</v>
      </c>
      <c r="Y138">
        <f>'Aug 2026 '!I138</f>
        <v>0</v>
      </c>
      <c r="Z138">
        <f>'Sept 2026'!I138</f>
        <v>0</v>
      </c>
      <c r="AA138">
        <f>'Oct 2026'!I138</f>
        <v>0</v>
      </c>
      <c r="AB138">
        <f>Y138+U138+T138+S138+O138+R138+Q138+P138+V138+W138+X138+Z138+AA138</f>
        <v>0</v>
      </c>
      <c r="AC138">
        <f>N138</f>
        <v>35000</v>
      </c>
      <c r="AD138">
        <f>MAX(0,((N138/12)*DATEDIF(DATE(2025,11,1),TODAY(),"m"))-V138)</f>
        <v>17500</v>
      </c>
      <c r="AE138">
        <f>AC138-AB138</f>
        <v>35000</v>
      </c>
      <c r="AF138" t="str">
        <f>IF(AB138&gt;=AC138,"Clear","Pending")</f>
        <v>Pending</v>
      </c>
      <c r="AG138">
        <f>AB138/AC138</f>
        <v>0</v>
      </c>
      <c r="AH138" t="str">
        <f>IF(AB138&gt;=AC138,"Clear",IF(AI138&gt;=(0.5*AJ138),"On Track","Critical"))</f>
        <v>Critical</v>
      </c>
      <c r="AI138">
        <f>COUNTIF(O138:V138,"&gt;0")</f>
        <v>0</v>
      </c>
      <c r="AJ138">
        <f>DATEDIF(DATE(2025,11,1),TODAY(),"m")-COUNTIF(O138:V138,"&gt;0")</f>
        <v>6</v>
      </c>
      <c r="AK138">
        <f>(N138/12)*DATEDIF(DATE(2025,11,1),TODAY(),"m")</f>
        <v>17500</v>
      </c>
      <c r="AL138" t="str">
        <f>IF(AD138=0,"Regular",IF(AD138&lt;=(M138/12)*2,"Low Risk",IF(AD138&lt;=(M138/12)*4,"Medium Risk","High Risk")))</f>
        <v>High Risk</v>
      </c>
      <c r="AM138" t="str">
        <f>IF(AD138=0,"On Track",IF(AD138&lt;=(N138/12),"Watch List",IF(AD138&lt;=(N138/12)*3,"Defaulter",IF(AD138&lt;=(N138/12)*6,"Critical","Write-Off Risk"))))</f>
        <v>Critical</v>
      </c>
    </row>
    <row r="139">
      <c r="A139">
        <v>138</v>
      </c>
      <c r="B139" t="str">
        <v>Sabireena</v>
      </c>
      <c r="C139" t="str">
        <v>Abdul Nisar</v>
      </c>
      <c r="D139">
        <v>4410805796936</v>
      </c>
      <c r="E139" t="str">
        <v>Female</v>
      </c>
      <c r="F139" t="str">
        <v>Mir Mustafa</v>
      </c>
      <c r="G139" t="str">
        <v>Roshanabad</v>
      </c>
      <c r="H139" t="str">
        <v>Cosmetic and essentials</v>
      </c>
      <c r="I139" t="str">
        <v>Beauty products</v>
      </c>
      <c r="J139" t="str">
        <v>Retail</v>
      </c>
      <c r="K139" t="str">
        <v>Personal Care</v>
      </c>
      <c r="L139" t="str">
        <v>16th September 2025</v>
      </c>
      <c r="M139">
        <v>35000</v>
      </c>
      <c r="N139">
        <f>M139*0.7</f>
        <v>24500</v>
      </c>
      <c r="O139">
        <f>'October 2025'!I139</f>
        <v>0</v>
      </c>
      <c r="P139">
        <f>'November 2025'!I139</f>
        <v>0</v>
      </c>
      <c r="Q139">
        <f>'December 2025'!I139</f>
        <v>6000</v>
      </c>
      <c r="R139">
        <f>'Jan 2026'!I139</f>
        <v>3000</v>
      </c>
      <c r="S139">
        <f>'FEB 2026'!I139</f>
        <v>3000</v>
      </c>
      <c r="T139">
        <f>'MAR 2026'!I139</f>
        <v>3000</v>
      </c>
      <c r="U139">
        <f>'APR 2026'!I139</f>
        <v>6000</v>
      </c>
      <c r="V139">
        <f>'MAY 2026'!I139</f>
        <v>3500</v>
      </c>
      <c r="W139">
        <f>'June 2026'!I139</f>
        <v>0</v>
      </c>
      <c r="X139">
        <f>'Aug 2026 '!I139</f>
        <v>0</v>
      </c>
      <c r="Y139">
        <f>'Aug 2026 '!I139</f>
        <v>0</v>
      </c>
      <c r="Z139">
        <f>'Sept 2026'!I139</f>
        <v>0</v>
      </c>
      <c r="AA139">
        <f>'Oct 2026'!I139</f>
        <v>0</v>
      </c>
      <c r="AB139">
        <f>Y139+U139+T139+S139+O139+R139+Q139+P139+V139+W139+X139+Z139+AA139</f>
        <v>24500</v>
      </c>
      <c r="AC139">
        <f>N139</f>
        <v>24500</v>
      </c>
      <c r="AD139">
        <f>MAX(0,((N139/12)*DATEDIF(DATE(2025,11,1),TODAY(),"m"))-V139)</f>
        <v>8750</v>
      </c>
      <c r="AE139">
        <f>AC139-AB139</f>
        <v>0</v>
      </c>
      <c r="AF139" t="str">
        <f>IF(AB139&gt;=AC139,"Clear","Pending")</f>
        <v>Clear</v>
      </c>
      <c r="AG139">
        <f>AB139/AC139</f>
        <v>1</v>
      </c>
      <c r="AH139" t="str">
        <f>IF(AB139&gt;=AC139,"Clear",IF(AI139&gt;=(0.5*AJ139),"On Track","Critical"))</f>
        <v>Clear</v>
      </c>
      <c r="AI139">
        <f>COUNTIF(O139:V139,"&gt;0")</f>
        <v>6</v>
      </c>
      <c r="AJ139">
        <f>DATEDIF(DATE(2025,11,1),TODAY(),"m")-COUNTIF(O139:V139,"&gt;0")</f>
        <v>0</v>
      </c>
      <c r="AK139">
        <f>(N139/12)*DATEDIF(DATE(2025,11,1),TODAY(),"m")</f>
        <v>12250</v>
      </c>
      <c r="AL139" t="str">
        <f>IF(AD139=0,"Regular",IF(AD139&lt;=(M139/12)*2,"Low Risk",IF(AD139&lt;=(M139/12)*4,"Medium Risk","High Risk")))</f>
        <v>Medium Risk</v>
      </c>
      <c r="AM139" t="str">
        <f>IF(AD139=0,"On Track",IF(AD139&lt;=(N139/12),"Watch List",IF(AD139&lt;=(N139/12)*3,"Defaulter",IF(AD139&lt;=(N139/12)*6,"Critical","Write-Off Risk"))))</f>
        <v>Critical</v>
      </c>
    </row>
    <row r="140">
      <c r="A140">
        <v>139</v>
      </c>
      <c r="B140" t="str">
        <v>Sabran</v>
      </c>
      <c r="C140" t="str">
        <v>Muhammad Ramzan</v>
      </c>
      <c r="D140">
        <v>4410171290464</v>
      </c>
      <c r="E140" t="str">
        <v>Female</v>
      </c>
      <c r="F140" t="str">
        <v>Ameer Bux Laghari</v>
      </c>
      <c r="G140" t="str">
        <v xml:space="preserve">Ahori </v>
      </c>
      <c r="H140" t="str">
        <v>Poultry Desi</v>
      </c>
      <c r="I140" t="str">
        <v>Chicken farming</v>
      </c>
      <c r="J140" t="str">
        <v>Livestock</v>
      </c>
      <c r="K140" t="str">
        <v>Agriculture</v>
      </c>
      <c r="L140" t="str">
        <v>16th September 2025</v>
      </c>
      <c r="M140">
        <v>35000</v>
      </c>
      <c r="N140">
        <f>M140*1</f>
        <v>35000</v>
      </c>
      <c r="O140">
        <f>'October 2025'!I140</f>
        <v>0</v>
      </c>
      <c r="P140">
        <f>'November 2025'!I140</f>
        <v>0</v>
      </c>
      <c r="Q140">
        <f>'December 2025'!I140</f>
        <v>3000</v>
      </c>
      <c r="R140">
        <f>'Jan 2026'!I140</f>
        <v>3000</v>
      </c>
      <c r="S140">
        <f>'FEB 2026'!I140</f>
        <v>3000</v>
      </c>
      <c r="T140">
        <f>'MAR 2026'!I140</f>
        <v>3000</v>
      </c>
      <c r="U140">
        <f>'APR 2026'!I140</f>
        <v>3000</v>
      </c>
      <c r="V140">
        <f>'MAY 2026'!I140</f>
        <v>3000</v>
      </c>
      <c r="W140">
        <f>'June 2026'!I140</f>
        <v>0</v>
      </c>
      <c r="X140">
        <f>'Aug 2026 '!I140</f>
        <v>0</v>
      </c>
      <c r="Y140">
        <f>'Aug 2026 '!I140</f>
        <v>0</v>
      </c>
      <c r="Z140">
        <f>'Sept 2026'!I140</f>
        <v>0</v>
      </c>
      <c r="AA140">
        <f>'Oct 2026'!I140</f>
        <v>0</v>
      </c>
      <c r="AB140">
        <f>Y140+U140+T140+S140+O140+R140+Q140+P140+V140+W140+X140+Z140+AA140</f>
        <v>18000</v>
      </c>
      <c r="AC140">
        <f>N140</f>
        <v>35000</v>
      </c>
      <c r="AD140">
        <f>MAX(0,((N140/12)*DATEDIF(DATE(2025,11,1),TODAY(),"m"))-V140)</f>
        <v>14500</v>
      </c>
      <c r="AE140">
        <f>AC140-AB140</f>
        <v>17000</v>
      </c>
      <c r="AF140" t="str">
        <f>IF(AB140&gt;=AC140,"Clear","Pending")</f>
        <v>Pending</v>
      </c>
      <c r="AG140">
        <f>AB140/AC140</f>
        <v>0.5142857142857142</v>
      </c>
      <c r="AH140" t="str">
        <f>IF(AB140&gt;=AC140,"Clear",IF(AI140&gt;=(0.5*AJ140),"On Track","Critical"))</f>
        <v>On Track</v>
      </c>
      <c r="AI140">
        <f>COUNTIF(O140:V140,"&gt;0")</f>
        <v>6</v>
      </c>
      <c r="AJ140">
        <f>DATEDIF(DATE(2025,11,1),TODAY(),"m")-COUNTIF(O140:V140,"&gt;0")</f>
        <v>0</v>
      </c>
      <c r="AK140">
        <f>(N140/12)*DATEDIF(DATE(2025,11,1),TODAY(),"m")</f>
        <v>17500</v>
      </c>
      <c r="AL140" t="str">
        <f>IF(AD140=0,"Regular",IF(AD140&lt;=(M140/12)*2,"Low Risk",IF(AD140&lt;=(M140/12)*4,"Medium Risk","High Risk")))</f>
        <v>High Risk</v>
      </c>
      <c r="AM140" t="str">
        <f>IF(AD140=0,"On Track",IF(AD140&lt;=(N140/12),"Watch List",IF(AD140&lt;=(N140/12)*3,"Defaulter",IF(AD140&lt;=(N140/12)*6,"Critical","Write-Off Risk"))))</f>
        <v>Critical</v>
      </c>
    </row>
    <row r="141">
      <c r="A141">
        <v>140</v>
      </c>
      <c r="B141" t="str">
        <v>Saddam Hussain</v>
      </c>
      <c r="C141" t="str">
        <v xml:space="preserve">Muhammad Khan </v>
      </c>
      <c r="D141">
        <v>4410148322689</v>
      </c>
      <c r="E141" t="str">
        <v>Male</v>
      </c>
      <c r="F141" t="str">
        <v>Allah Bachayo Kapri</v>
      </c>
      <c r="G141" t="str">
        <v>Mir Allah Bachayo</v>
      </c>
      <c r="H141" t="str">
        <v>Shoes and Slippers Shop</v>
      </c>
      <c r="I141" t="str">
        <v>Footwear retail</v>
      </c>
      <c r="J141" t="str">
        <v>Retail</v>
      </c>
      <c r="K141" t="str">
        <v>Fashion</v>
      </c>
      <c r="L141" t="str">
        <v>16th September 2025</v>
      </c>
      <c r="M141">
        <v>35000</v>
      </c>
      <c r="N141">
        <f>M141*1</f>
        <v>35000</v>
      </c>
      <c r="O141">
        <f>'October 2025'!I141</f>
        <v>0</v>
      </c>
      <c r="P141">
        <f>'November 2025'!I141</f>
        <v>0</v>
      </c>
      <c r="Q141">
        <f>'December 2025'!I141</f>
        <v>0</v>
      </c>
      <c r="R141">
        <f>'Jan 2026'!I141</f>
        <v>10000</v>
      </c>
      <c r="S141">
        <f>'FEB 2026'!I141</f>
        <v>10000</v>
      </c>
      <c r="T141">
        <f>'MAR 2026'!I141</f>
        <v>0</v>
      </c>
      <c r="U141">
        <f>'APR 2026'!I141</f>
        <v>0</v>
      </c>
      <c r="V141">
        <f>'MAY 2026'!I141</f>
        <v>0</v>
      </c>
      <c r="W141">
        <f>'June 2026'!I141</f>
        <v>0</v>
      </c>
      <c r="X141">
        <f>'Aug 2026 '!I141</f>
        <v>0</v>
      </c>
      <c r="Y141">
        <f>'Aug 2026 '!I141</f>
        <v>0</v>
      </c>
      <c r="Z141">
        <f>'Sept 2026'!I141</f>
        <v>0</v>
      </c>
      <c r="AA141">
        <f>'Oct 2026'!I141</f>
        <v>0</v>
      </c>
      <c r="AB141">
        <f>Y141+U141+T141+S141+O141+R141+Q141+P141+V141+W141+X141+Z141+AA141</f>
        <v>20000</v>
      </c>
      <c r="AC141">
        <f>N141</f>
        <v>35000</v>
      </c>
      <c r="AD141">
        <f>MAX(0,((N141/12)*DATEDIF(DATE(2025,11,1),TODAY(),"m"))-V141)</f>
        <v>17500</v>
      </c>
      <c r="AE141">
        <f>AC141-AB141</f>
        <v>15000</v>
      </c>
      <c r="AF141" t="str">
        <f>IF(AB141&gt;=AC141,"Clear","Pending")</f>
        <v>Pending</v>
      </c>
      <c r="AG141">
        <f>AB141/AC141</f>
        <v>0.5714285714285714</v>
      </c>
      <c r="AH141" t="str">
        <f>IF(AB141&gt;=AC141,"Clear",IF(AI141&gt;=(0.5*AJ141),"On Track","Critical"))</f>
        <v>On Track</v>
      </c>
      <c r="AI141">
        <f>COUNTIF(O141:V141,"&gt;0")</f>
        <v>2</v>
      </c>
      <c r="AJ141">
        <f>DATEDIF(DATE(2025,11,1),TODAY(),"m")-COUNTIF(O141:V141,"&gt;0")</f>
        <v>4</v>
      </c>
      <c r="AK141">
        <f>(N141/12)*DATEDIF(DATE(2025,11,1),TODAY(),"m")</f>
        <v>17500</v>
      </c>
      <c r="AL141" t="str">
        <f>IF(AD141=0,"Regular",IF(AD141&lt;=(M141/12)*2,"Low Risk",IF(AD141&lt;=(M141/12)*4,"Medium Risk","High Risk")))</f>
        <v>High Risk</v>
      </c>
      <c r="AM141" t="str">
        <f>IF(AD141=0,"On Track",IF(AD141&lt;=(N141/12),"Watch List",IF(AD141&lt;=(N141/12)*3,"Defaulter",IF(AD141&lt;=(N141/12)*6,"Critical","Write-Off Risk"))))</f>
        <v>Critical</v>
      </c>
    </row>
    <row r="142">
      <c r="A142">
        <v>141</v>
      </c>
      <c r="B142" t="str">
        <v>Saeeda</v>
      </c>
      <c r="C142" t="str">
        <v>Noor Hassan</v>
      </c>
      <c r="D142">
        <v>4410124209846</v>
      </c>
      <c r="E142" t="str">
        <v>Female</v>
      </c>
      <c r="F142" t="str">
        <v xml:space="preserve">Juman Kapri </v>
      </c>
      <c r="G142" t="str">
        <v>Khuda Bux2</v>
      </c>
      <c r="H142" t="str">
        <v>Feed for livestock (Khar,chunu,bhuso,turi boh,)</v>
      </c>
      <c r="I142" t="str">
        <v>Animal feed supply</v>
      </c>
      <c r="J142" t="str">
        <v>Retail</v>
      </c>
      <c r="K142" t="str">
        <v>Livestock</v>
      </c>
      <c r="L142" t="str">
        <v>16th September 2025</v>
      </c>
      <c r="M142">
        <v>35000</v>
      </c>
      <c r="N142">
        <f>M142*1</f>
        <v>35000</v>
      </c>
      <c r="O142">
        <f>'October 2025'!I142</f>
        <v>0</v>
      </c>
      <c r="P142">
        <f>'November 2025'!I142</f>
        <v>0</v>
      </c>
      <c r="Q142">
        <f>'December 2025'!I142</f>
        <v>0</v>
      </c>
      <c r="R142">
        <f>'Jan 2026'!I142</f>
        <v>0</v>
      </c>
      <c r="S142">
        <f>'FEB 2026'!I142</f>
        <v>0</v>
      </c>
      <c r="T142">
        <f>'MAR 2026'!I142</f>
        <v>0</v>
      </c>
      <c r="U142">
        <f>'APR 2026'!I142</f>
        <v>0</v>
      </c>
      <c r="V142">
        <f>'MAY 2026'!I142</f>
        <v>0</v>
      </c>
      <c r="W142">
        <f>'June 2026'!I142</f>
        <v>0</v>
      </c>
      <c r="X142">
        <f>'Aug 2026 '!I142</f>
        <v>0</v>
      </c>
      <c r="Y142">
        <f>'Aug 2026 '!I142</f>
        <v>0</v>
      </c>
      <c r="Z142">
        <f>'Sept 2026'!I142</f>
        <v>0</v>
      </c>
      <c r="AA142">
        <f>'Oct 2026'!I142</f>
        <v>0</v>
      </c>
      <c r="AB142">
        <f>Y142+U142+T142+S142+O142+R142+Q142+P142+V142+W142+X142+Z142+AA142</f>
        <v>0</v>
      </c>
      <c r="AC142">
        <f>N142</f>
        <v>35000</v>
      </c>
      <c r="AD142">
        <f>MAX(0,((N142/12)*DATEDIF(DATE(2025,11,1),TODAY(),"m"))-V142)</f>
        <v>17500</v>
      </c>
      <c r="AE142">
        <f>AC142-AB142</f>
        <v>35000</v>
      </c>
      <c r="AF142" t="str">
        <f>IF(AB142&gt;=AC142,"Clear","Pending")</f>
        <v>Pending</v>
      </c>
      <c r="AG142">
        <f>AB142/AC142</f>
        <v>0</v>
      </c>
      <c r="AH142" t="str">
        <f>IF(AB142&gt;=AC142,"Clear",IF(AI142&gt;=(0.5*AJ142),"On Track","Critical"))</f>
        <v>Critical</v>
      </c>
      <c r="AI142">
        <f>COUNTIF(O142:V142,"&gt;0")</f>
        <v>0</v>
      </c>
      <c r="AJ142">
        <f>DATEDIF(DATE(2025,11,1),TODAY(),"m")-COUNTIF(O142:V142,"&gt;0")</f>
        <v>6</v>
      </c>
      <c r="AK142">
        <f>(N142/12)*DATEDIF(DATE(2025,11,1),TODAY(),"m")</f>
        <v>17500</v>
      </c>
      <c r="AL142" t="str">
        <f>IF(AD142=0,"Regular",IF(AD142&lt;=(M142/12)*2,"Low Risk",IF(AD142&lt;=(M142/12)*4,"Medium Risk","High Risk")))</f>
        <v>High Risk</v>
      </c>
      <c r="AM142" t="str">
        <f>IF(AD142=0,"On Track",IF(AD142&lt;=(N142/12),"Watch List",IF(AD142&lt;=(N142/12)*3,"Defaulter",IF(AD142&lt;=(N142/12)*6,"Critical","Write-Off Risk"))))</f>
        <v>Critical</v>
      </c>
    </row>
    <row r="143">
      <c r="A143">
        <v>142</v>
      </c>
      <c r="B143" t="str">
        <v>Saima</v>
      </c>
      <c r="C143" t="str">
        <v>Mehboob Ali</v>
      </c>
      <c r="D143">
        <v>4410805954272</v>
      </c>
      <c r="E143" t="str">
        <v>Female</v>
      </c>
      <c r="F143" t="str">
        <v>Ghanwar Khan Pitafi</v>
      </c>
      <c r="G143" t="str">
        <v>Roshanabad</v>
      </c>
      <c r="H143" t="str">
        <v>Handi Craft: Hand embroidery</v>
      </c>
      <c r="I143" t="str">
        <v>Handicrafts</v>
      </c>
      <c r="J143" t="str">
        <v>Handicrafts</v>
      </c>
      <c r="K143" t="str">
        <v>Textile &amp; Handicrafts</v>
      </c>
      <c r="L143" t="str">
        <v>16th September 2025</v>
      </c>
      <c r="M143">
        <v>35000</v>
      </c>
      <c r="N143">
        <f>M143*1</f>
        <v>35000</v>
      </c>
      <c r="O143">
        <f>'October 2025'!I143</f>
        <v>0</v>
      </c>
      <c r="P143">
        <f>'November 2025'!I143</f>
        <v>0</v>
      </c>
      <c r="Q143">
        <f>'December 2025'!I143</f>
        <v>5840</v>
      </c>
      <c r="R143">
        <f>'Jan 2026'!I143</f>
        <v>0</v>
      </c>
      <c r="S143">
        <f>'FEB 2026'!I143</f>
        <v>3000</v>
      </c>
      <c r="T143">
        <f>'MAR 2026'!I143</f>
        <v>3000</v>
      </c>
      <c r="U143">
        <f>'APR 2026'!I143</f>
        <v>0</v>
      </c>
      <c r="V143">
        <f>'MAY 2026'!I143</f>
        <v>0</v>
      </c>
      <c r="W143">
        <f>'June 2026'!I143</f>
        <v>0</v>
      </c>
      <c r="X143">
        <f>'Aug 2026 '!I143</f>
        <v>0</v>
      </c>
      <c r="Y143">
        <f>'Aug 2026 '!I143</f>
        <v>0</v>
      </c>
      <c r="Z143">
        <f>'Sept 2026'!I143</f>
        <v>0</v>
      </c>
      <c r="AA143">
        <f>'Oct 2026'!I143</f>
        <v>0</v>
      </c>
      <c r="AB143">
        <f>Y143+U143+T143+S143+O143+R143+Q143+P143+V143+W143+X143+Z143+AA143</f>
        <v>11840</v>
      </c>
      <c r="AC143">
        <f>N143</f>
        <v>35000</v>
      </c>
      <c r="AD143">
        <f>MAX(0,((N143/12)*DATEDIF(DATE(2025,11,1),TODAY(),"m"))-V143)</f>
        <v>17500</v>
      </c>
      <c r="AE143">
        <f>AC143-AB143</f>
        <v>23160</v>
      </c>
      <c r="AF143" t="str">
        <f>IF(AB143&gt;=AC143,"Clear","Pending")</f>
        <v>Pending</v>
      </c>
      <c r="AG143">
        <f>AB143/AC143</f>
        <v>0.3382857142857143</v>
      </c>
      <c r="AH143" t="str">
        <f>IF(AB143&gt;=AC143,"Clear",IF(AI143&gt;=(0.5*AJ143),"On Track","Critical"))</f>
        <v>On Track</v>
      </c>
      <c r="AI143">
        <f>COUNTIF(O143:V143,"&gt;0")</f>
        <v>3</v>
      </c>
      <c r="AJ143">
        <f>DATEDIF(DATE(2025,11,1),TODAY(),"m")-COUNTIF(O143:V143,"&gt;0")</f>
        <v>3</v>
      </c>
      <c r="AK143">
        <f>(N143/12)*DATEDIF(DATE(2025,11,1),TODAY(),"m")</f>
        <v>17500</v>
      </c>
      <c r="AL143" t="str">
        <f>IF(AD143=0,"Regular",IF(AD143&lt;=(M143/12)*2,"Low Risk",IF(AD143&lt;=(M143/12)*4,"Medium Risk","High Risk")))</f>
        <v>High Risk</v>
      </c>
      <c r="AM143" t="str">
        <f>IF(AD143=0,"On Track",IF(AD143&lt;=(N143/12),"Watch List",IF(AD143&lt;=(N143/12)*3,"Defaulter",IF(AD143&lt;=(N143/12)*6,"Critical","Write-Off Risk"))))</f>
        <v>Critical</v>
      </c>
    </row>
    <row r="144">
      <c r="A144">
        <v>143</v>
      </c>
      <c r="B144" t="str">
        <v xml:space="preserve">Saima Akhtar </v>
      </c>
      <c r="C144" t="str">
        <v xml:space="preserve">Shahjan </v>
      </c>
      <c r="D144">
        <v>4440462978046</v>
      </c>
      <c r="E144" t="str">
        <v>Female</v>
      </c>
      <c r="F144" t="str">
        <v xml:space="preserve">Ch Muhmmad Ali Buxi </v>
      </c>
      <c r="G144" t="str">
        <v>Khudabux2</v>
      </c>
      <c r="H144" t="str">
        <v>Sewing machine and material Selling</v>
      </c>
      <c r="I144" t="str">
        <v>Garments retail</v>
      </c>
      <c r="J144" t="str">
        <v>Manufacturing</v>
      </c>
      <c r="K144" t="str">
        <v>Textile</v>
      </c>
      <c r="L144" t="str">
        <v>16th September 2025</v>
      </c>
      <c r="M144">
        <v>35000</v>
      </c>
      <c r="N144">
        <f>M144*0.7</f>
        <v>24500</v>
      </c>
      <c r="O144">
        <f>'October 2025'!I144</f>
        <v>0</v>
      </c>
      <c r="P144">
        <f>'November 2025'!I144</f>
        <v>0</v>
      </c>
      <c r="Q144">
        <f>'December 2025'!I144</f>
        <v>2500</v>
      </c>
      <c r="R144">
        <f>'Jan 2026'!I144</f>
        <v>0</v>
      </c>
      <c r="S144">
        <f>'FEB 2026'!I144</f>
        <v>0</v>
      </c>
      <c r="T144">
        <f>'MAR 2026'!I144</f>
        <v>6000</v>
      </c>
      <c r="U144">
        <f>'APR 2026'!I144</f>
        <v>0</v>
      </c>
      <c r="V144">
        <f>'MAY 2026'!I144</f>
        <v>0</v>
      </c>
      <c r="W144">
        <f>'June 2026'!I144</f>
        <v>0</v>
      </c>
      <c r="X144">
        <f>'Aug 2026 '!I144</f>
        <v>0</v>
      </c>
      <c r="Y144">
        <f>'Aug 2026 '!I144</f>
        <v>0</v>
      </c>
      <c r="Z144">
        <f>'Sept 2026'!I144</f>
        <v>0</v>
      </c>
      <c r="AA144">
        <f>'Oct 2026'!I144</f>
        <v>0</v>
      </c>
      <c r="AB144">
        <f>Y144+U144+T144+S144+O144+R144+Q144+P144+V144+W144+X144+Z144+AA144</f>
        <v>8500</v>
      </c>
      <c r="AC144">
        <f>N144</f>
        <v>24500</v>
      </c>
      <c r="AD144">
        <f>MAX(0,((N144/12)*DATEDIF(DATE(2025,11,1),TODAY(),"m"))-V144)</f>
        <v>12250</v>
      </c>
      <c r="AE144">
        <f>AC144-AB144</f>
        <v>16000</v>
      </c>
      <c r="AF144" t="str">
        <f>IF(AB144&gt;=AC144,"Clear","Pending")</f>
        <v>Pending</v>
      </c>
      <c r="AG144">
        <f>AB144/AC144</f>
        <v>0.3469387755102041</v>
      </c>
      <c r="AH144" t="str">
        <f>IF(AB144&gt;=AC144,"Clear",IF(AI144&gt;=(0.5*AJ144),"On Track","Critical"))</f>
        <v>On Track</v>
      </c>
      <c r="AI144">
        <f>COUNTIF(O144:V144,"&gt;0")</f>
        <v>2</v>
      </c>
      <c r="AJ144">
        <f>DATEDIF(DATE(2025,11,1),TODAY(),"m")-COUNTIF(O144:V144,"&gt;0")</f>
        <v>4</v>
      </c>
      <c r="AK144">
        <f>(N144/12)*DATEDIF(DATE(2025,11,1),TODAY(),"m")</f>
        <v>12250</v>
      </c>
      <c r="AL144" t="str">
        <f>IF(AD144=0,"Regular",IF(AD144&lt;=(M144/12)*2,"Low Risk",IF(AD144&lt;=(M144/12)*4,"Medium Risk","High Risk")))</f>
        <v>High Risk</v>
      </c>
      <c r="AM144" t="str">
        <f>IF(AD144=0,"On Track",IF(AD144&lt;=(N144/12),"Watch List",IF(AD144&lt;=(N144/12)*3,"Defaulter",IF(AD144&lt;=(N144/12)*6,"Critical","Write-Off Risk"))))</f>
        <v>Critical</v>
      </c>
    </row>
    <row r="145">
      <c r="A145">
        <v>144</v>
      </c>
      <c r="B145" t="str">
        <v xml:space="preserve">Saira </v>
      </c>
      <c r="C145" t="str">
        <v>Laik</v>
      </c>
      <c r="D145">
        <v>4410806248730</v>
      </c>
      <c r="E145" t="str">
        <v>Female</v>
      </c>
      <c r="F145" t="str">
        <v>Moula Bux Rind</v>
      </c>
      <c r="G145" t="str">
        <v>Roshanabad</v>
      </c>
      <c r="H145" t="str">
        <v>Cosmetic Goods Shop</v>
      </c>
      <c r="I145" t="str">
        <v>Beauty products</v>
      </c>
      <c r="J145" t="str">
        <v>Retail</v>
      </c>
      <c r="K145" t="str">
        <v>Personal Care</v>
      </c>
      <c r="L145" t="str">
        <v>16th September 2025</v>
      </c>
      <c r="M145">
        <v>35000</v>
      </c>
      <c r="N145">
        <f>M145*0.7</f>
        <v>24500</v>
      </c>
      <c r="O145">
        <f>'October 2025'!I145</f>
        <v>0</v>
      </c>
      <c r="P145">
        <f>'November 2025'!I145</f>
        <v>0</v>
      </c>
      <c r="Q145">
        <f>'December 2025'!I145</f>
        <v>6000</v>
      </c>
      <c r="R145">
        <f>'Jan 2026'!I145</f>
        <v>0</v>
      </c>
      <c r="S145">
        <f>'FEB 2026'!I145</f>
        <v>2040</v>
      </c>
      <c r="T145">
        <f>'MAR 2026'!I145</f>
        <v>2500</v>
      </c>
      <c r="U145">
        <f>'APR 2026'!I145</f>
        <v>5000</v>
      </c>
      <c r="V145">
        <f>'MAY 2026'!I145</f>
        <v>0</v>
      </c>
      <c r="W145">
        <f>'June 2026'!I145</f>
        <v>0</v>
      </c>
      <c r="X145">
        <f>'Aug 2026 '!I145</f>
        <v>0</v>
      </c>
      <c r="Y145">
        <f>'Aug 2026 '!I145</f>
        <v>0</v>
      </c>
      <c r="Z145">
        <f>'Sept 2026'!I145</f>
        <v>0</v>
      </c>
      <c r="AA145">
        <f>'Oct 2026'!I145</f>
        <v>0</v>
      </c>
      <c r="AB145">
        <f>Y145+U145+T145+S145+O145+R145+Q145+P145+V145+W145+X145+Z145+AA145</f>
        <v>15540</v>
      </c>
      <c r="AC145">
        <f>N145</f>
        <v>24500</v>
      </c>
      <c r="AD145">
        <f>MAX(0,((N145/12)*DATEDIF(DATE(2025,11,1),TODAY(),"m"))-V145)</f>
        <v>12250</v>
      </c>
      <c r="AE145">
        <f>AC145-AB145</f>
        <v>8960</v>
      </c>
      <c r="AF145" t="str">
        <f>IF(AB145&gt;=AC145,"Clear","Pending")</f>
        <v>Pending</v>
      </c>
      <c r="AG145">
        <f>AB145/AC145</f>
        <v>0.6342857142857142</v>
      </c>
      <c r="AH145" t="str">
        <f>IF(AB145&gt;=AC145,"Clear",IF(AI145&gt;=(0.5*AJ145),"On Track","Critical"))</f>
        <v>On Track</v>
      </c>
      <c r="AI145">
        <f>COUNTIF(O145:V145,"&gt;0")</f>
        <v>4</v>
      </c>
      <c r="AJ145">
        <f>DATEDIF(DATE(2025,11,1),TODAY(),"m")-COUNTIF(O145:V145,"&gt;0")</f>
        <v>2</v>
      </c>
      <c r="AK145">
        <f>(N145/12)*DATEDIF(DATE(2025,11,1),TODAY(),"m")</f>
        <v>12250</v>
      </c>
      <c r="AL145" t="str">
        <f>IF(AD145=0,"Regular",IF(AD145&lt;=(M145/12)*2,"Low Risk",IF(AD145&lt;=(M145/12)*4,"Medium Risk","High Risk")))</f>
        <v>High Risk</v>
      </c>
      <c r="AM145" t="str">
        <f>IF(AD145=0,"On Track",IF(AD145&lt;=(N145/12),"Watch List",IF(AD145&lt;=(N145/12)*3,"Defaulter",IF(AD145&lt;=(N145/12)*6,"Critical","Write-Off Risk"))))</f>
        <v>Critical</v>
      </c>
    </row>
    <row r="146">
      <c r="A146">
        <v>145</v>
      </c>
      <c r="B146" t="str">
        <v>Sajad Ali</v>
      </c>
      <c r="C146" t="str">
        <v>Azam Ali</v>
      </c>
      <c r="D146">
        <v>4410803638431</v>
      </c>
      <c r="E146" t="str">
        <v>Male</v>
      </c>
      <c r="F146" t="str">
        <v>Noor m laghari</v>
      </c>
      <c r="G146" t="str">
        <v>Mir Allah Bachayo</v>
      </c>
      <c r="H146" t="str">
        <v>Carpentry</v>
      </c>
      <c r="I146" t="str">
        <v>Wood work</v>
      </c>
      <c r="J146" t="str">
        <v>Service</v>
      </c>
      <c r="K146" t="str">
        <v>Construction</v>
      </c>
      <c r="L146" t="str">
        <v>16th September 2025</v>
      </c>
      <c r="M146">
        <v>35000</v>
      </c>
      <c r="N146">
        <f>M146*1</f>
        <v>35000</v>
      </c>
      <c r="O146">
        <f>'October 2025'!I146</f>
        <v>0</v>
      </c>
      <c r="P146">
        <f>'November 2025'!I146</f>
        <v>0</v>
      </c>
      <c r="Q146">
        <f>'December 2025'!I146</f>
        <v>6000</v>
      </c>
      <c r="R146">
        <f>'Jan 2026'!I146</f>
        <v>3000</v>
      </c>
      <c r="S146">
        <f>'FEB 2026'!I146</f>
        <v>0</v>
      </c>
      <c r="T146">
        <f>'MAR 2026'!I146</f>
        <v>0</v>
      </c>
      <c r="U146">
        <f>'APR 2026'!I146</f>
        <v>0</v>
      </c>
      <c r="V146">
        <f>'MAY 2026'!I146</f>
        <v>6000</v>
      </c>
      <c r="W146">
        <f>'June 2026'!I146</f>
        <v>0</v>
      </c>
      <c r="X146">
        <f>'Aug 2026 '!I146</f>
        <v>0</v>
      </c>
      <c r="Y146">
        <f>'Aug 2026 '!I146</f>
        <v>0</v>
      </c>
      <c r="Z146">
        <f>'Sept 2026'!I146</f>
        <v>0</v>
      </c>
      <c r="AA146">
        <f>'Oct 2026'!I146</f>
        <v>0</v>
      </c>
      <c r="AB146">
        <f>Y146+U146+T146+S146+O146+R146+Q146+P146+V146+W146+X146+Z146+AA146</f>
        <v>15000</v>
      </c>
      <c r="AC146">
        <f>N146</f>
        <v>35000</v>
      </c>
      <c r="AD146">
        <f>MAX(0,((N146/12)*DATEDIF(DATE(2025,11,1),TODAY(),"m"))-V146)</f>
        <v>11500</v>
      </c>
      <c r="AE146">
        <f>AC146-AB146</f>
        <v>20000</v>
      </c>
      <c r="AF146" t="str">
        <f>IF(AB146&gt;=AC146,"Clear","Pending")</f>
        <v>Pending</v>
      </c>
      <c r="AG146">
        <f>AB146/AC146</f>
        <v>0.42857142857142855</v>
      </c>
      <c r="AH146" t="str">
        <f>IF(AB146&gt;=AC146,"Clear",IF(AI146&gt;=(0.5*AJ146),"On Track","Critical"))</f>
        <v>On Track</v>
      </c>
      <c r="AI146">
        <f>COUNTIF(O146:V146,"&gt;0")</f>
        <v>3</v>
      </c>
      <c r="AJ146">
        <f>DATEDIF(DATE(2025,11,1),TODAY(),"m")-COUNTIF(O146:V146,"&gt;0")</f>
        <v>3</v>
      </c>
      <c r="AK146">
        <f>(N146/12)*DATEDIF(DATE(2025,11,1),TODAY(),"m")</f>
        <v>17500</v>
      </c>
      <c r="AL146" t="str">
        <f>IF(AD146=0,"Regular",IF(AD146&lt;=(M146/12)*2,"Low Risk",IF(AD146&lt;=(M146/12)*4,"Medium Risk","High Risk")))</f>
        <v>Medium Risk</v>
      </c>
      <c r="AM146" t="str">
        <f>IF(AD146=0,"On Track",IF(AD146&lt;=(N146/12),"Watch List",IF(AD146&lt;=(N146/12)*3,"Defaulter",IF(AD146&lt;=(N146/12)*6,"Critical","Write-Off Risk"))))</f>
        <v>Critical</v>
      </c>
    </row>
    <row r="147">
      <c r="A147">
        <v>146</v>
      </c>
      <c r="B147" t="str">
        <v>Sajan</v>
      </c>
      <c r="C147" t="str">
        <v xml:space="preserve">Abdul Kareem </v>
      </c>
      <c r="D147">
        <v>4410803628671</v>
      </c>
      <c r="E147" t="str">
        <v>Male</v>
      </c>
      <c r="F147" t="str">
        <v xml:space="preserve">Juman Kapri </v>
      </c>
      <c r="G147" t="str">
        <v>Khuda Bux2</v>
      </c>
      <c r="H147" t="str">
        <v>Motor/Vehicle: Tye Puncture shop</v>
      </c>
      <c r="I147" t="str">
        <v>Vehicle Repair</v>
      </c>
      <c r="J147" t="str">
        <v>Technical Services</v>
      </c>
      <c r="K147" t="str">
        <v>Automobile Industry</v>
      </c>
      <c r="L147" t="str">
        <v>16th September 2025</v>
      </c>
      <c r="M147">
        <v>35000</v>
      </c>
      <c r="N147">
        <f>M147*1</f>
        <v>35000</v>
      </c>
      <c r="O147">
        <f>'October 2025'!I147</f>
        <v>0</v>
      </c>
      <c r="P147">
        <f>'November 2025'!I147</f>
        <v>3000</v>
      </c>
      <c r="Q147">
        <f>'December 2025'!I147</f>
        <v>3000</v>
      </c>
      <c r="R147">
        <f>'Jan 2026'!I147</f>
        <v>0</v>
      </c>
      <c r="S147">
        <f>'FEB 2026'!I147</f>
        <v>6000</v>
      </c>
      <c r="T147">
        <f>'MAR 2026'!I147</f>
        <v>0</v>
      </c>
      <c r="U147">
        <f>'APR 2026'!I147</f>
        <v>0</v>
      </c>
      <c r="V147">
        <f>'MAY 2026'!I147</f>
        <v>0</v>
      </c>
      <c r="W147">
        <f>'June 2026'!I147</f>
        <v>0</v>
      </c>
      <c r="X147">
        <f>'Aug 2026 '!I147</f>
        <v>0</v>
      </c>
      <c r="Y147">
        <f>'Aug 2026 '!I147</f>
        <v>0</v>
      </c>
      <c r="Z147">
        <f>'Sept 2026'!I147</f>
        <v>0</v>
      </c>
      <c r="AA147">
        <f>'Oct 2026'!I147</f>
        <v>0</v>
      </c>
      <c r="AB147">
        <f>Y147+U147+T147+S147+O147+R147+Q147+P147+V147+W147+X147+Z147+AA147</f>
        <v>12000</v>
      </c>
      <c r="AC147">
        <f>N147</f>
        <v>35000</v>
      </c>
      <c r="AD147">
        <f>MAX(0,((N147/12)*DATEDIF(DATE(2025,11,1),TODAY(),"m"))-V147)</f>
        <v>17500</v>
      </c>
      <c r="AE147">
        <f>AC147-AB147</f>
        <v>23000</v>
      </c>
      <c r="AF147" t="str">
        <f>IF(AB147&gt;=AC147,"Clear","Pending")</f>
        <v>Pending</v>
      </c>
      <c r="AG147">
        <f>AB147/AC147</f>
        <v>0.34285714285714286</v>
      </c>
      <c r="AH147" t="str">
        <f>IF(AB147&gt;=AC147,"Clear",IF(AI147&gt;=(0.5*AJ147),"On Track","Critical"))</f>
        <v>On Track</v>
      </c>
      <c r="AI147">
        <f>COUNTIF(O147:V147,"&gt;0")</f>
        <v>3</v>
      </c>
      <c r="AJ147">
        <f>DATEDIF(DATE(2025,11,1),TODAY(),"m")-COUNTIF(O147:V147,"&gt;0")</f>
        <v>3</v>
      </c>
      <c r="AK147">
        <f>(N147/12)*DATEDIF(DATE(2025,11,1),TODAY(),"m")</f>
        <v>17500</v>
      </c>
      <c r="AL147" t="str">
        <f>IF(AD147=0,"Regular",IF(AD147&lt;=(M147/12)*2,"Low Risk",IF(AD147&lt;=(M147/12)*4,"Medium Risk","High Risk")))</f>
        <v>High Risk</v>
      </c>
      <c r="AM147" t="str">
        <f>IF(AD147=0,"On Track",IF(AD147&lt;=(N147/12),"Watch List",IF(AD147&lt;=(N147/12)*3,"Defaulter",IF(AD147&lt;=(N147/12)*6,"Critical","Write-Off Risk"))))</f>
        <v>Critical</v>
      </c>
    </row>
    <row r="148">
      <c r="A148">
        <v>147</v>
      </c>
      <c r="B148" t="str">
        <v>Sajid Ali</v>
      </c>
      <c r="C148" t="str">
        <v>Mehmood</v>
      </c>
      <c r="D148">
        <v>4410804586739</v>
      </c>
      <c r="E148" t="str">
        <v>Male</v>
      </c>
      <c r="F148" t="str">
        <v>Ghanwar Khan Pitafi</v>
      </c>
      <c r="G148" t="str">
        <v>Roshanabad</v>
      </c>
      <c r="H148" t="str">
        <v>Shoes and Slippers Shop</v>
      </c>
      <c r="I148" t="str">
        <v>Footwear retail</v>
      </c>
      <c r="J148" t="str">
        <v>Retail</v>
      </c>
      <c r="K148" t="str">
        <v>Fashion</v>
      </c>
      <c r="L148" t="str">
        <v>16th September 2025</v>
      </c>
      <c r="M148">
        <v>35000</v>
      </c>
      <c r="N148">
        <f>M148*1</f>
        <v>35000</v>
      </c>
      <c r="O148">
        <f>'October 2025'!I148</f>
        <v>0</v>
      </c>
      <c r="P148">
        <f>'November 2025'!I148</f>
        <v>2920</v>
      </c>
      <c r="Q148">
        <f>'December 2025'!I148</f>
        <v>3000</v>
      </c>
      <c r="R148">
        <f>'Jan 2026'!I148</f>
        <v>3000</v>
      </c>
      <c r="S148">
        <f>'FEB 2026'!I148</f>
        <v>0</v>
      </c>
      <c r="T148">
        <f>'MAR 2026'!I148</f>
        <v>3000</v>
      </c>
      <c r="U148">
        <f>'APR 2026'!I148</f>
        <v>0</v>
      </c>
      <c r="V148">
        <f>'MAY 2026'!I148</f>
        <v>0</v>
      </c>
      <c r="W148">
        <f>'June 2026'!I148</f>
        <v>0</v>
      </c>
      <c r="X148">
        <f>'Aug 2026 '!I148</f>
        <v>0</v>
      </c>
      <c r="Y148">
        <f>'Aug 2026 '!I148</f>
        <v>0</v>
      </c>
      <c r="Z148">
        <f>'Sept 2026'!I148</f>
        <v>0</v>
      </c>
      <c r="AA148">
        <f>'Oct 2026'!I148</f>
        <v>0</v>
      </c>
      <c r="AB148">
        <f>Y148+U148+T148+S148+O148+R148+Q148+P148+V148+W148+X148+Z148+AA148</f>
        <v>11920</v>
      </c>
      <c r="AC148">
        <f>N148</f>
        <v>35000</v>
      </c>
      <c r="AD148">
        <f>MAX(0,((N148/12)*DATEDIF(DATE(2025,11,1),TODAY(),"m"))-V148)</f>
        <v>17500</v>
      </c>
      <c r="AE148">
        <f>AC148-AB148</f>
        <v>23080</v>
      </c>
      <c r="AF148" t="str">
        <f>IF(AB148&gt;=AC148,"Clear","Pending")</f>
        <v>Pending</v>
      </c>
      <c r="AG148">
        <f>AB148/AC148</f>
        <v>0.3405714285714286</v>
      </c>
      <c r="AH148" t="str">
        <f>IF(AB148&gt;=AC148,"Clear",IF(AI148&gt;=(0.5*AJ148),"On Track","Critical"))</f>
        <v>On Track</v>
      </c>
      <c r="AI148">
        <f>COUNTIF(O148:V148,"&gt;0")</f>
        <v>4</v>
      </c>
      <c r="AJ148">
        <f>DATEDIF(DATE(2025,11,1),TODAY(),"m")-COUNTIF(O148:V148,"&gt;0")</f>
        <v>2</v>
      </c>
      <c r="AK148">
        <f>(N148/12)*DATEDIF(DATE(2025,11,1),TODAY(),"m")</f>
        <v>17500</v>
      </c>
      <c r="AL148" t="str">
        <f>IF(AD148=0,"Regular",IF(AD148&lt;=(M148/12)*2,"Low Risk",IF(AD148&lt;=(M148/12)*4,"Medium Risk","High Risk")))</f>
        <v>High Risk</v>
      </c>
      <c r="AM148" t="str">
        <f>IF(AD148=0,"On Track",IF(AD148&lt;=(N148/12),"Watch List",IF(AD148&lt;=(N148/12)*3,"Defaulter",IF(AD148&lt;=(N148/12)*6,"Critical","Write-Off Risk"))))</f>
        <v>Critical</v>
      </c>
    </row>
    <row r="149">
      <c r="A149">
        <v>148</v>
      </c>
      <c r="B149" t="str">
        <v>Saleem khatoon</v>
      </c>
      <c r="C149" t="str">
        <v>Irshad Ali</v>
      </c>
      <c r="D149">
        <v>4410805993542</v>
      </c>
      <c r="E149" t="str">
        <v>Female</v>
      </c>
      <c r="F149" t="str">
        <v>Noor m laghari</v>
      </c>
      <c r="G149" t="str">
        <v>Mir Allah Bachayo</v>
      </c>
      <c r="H149" t="str">
        <v>Parlor &amp; Beauty Shop</v>
      </c>
      <c r="I149" t="str">
        <v>Beauty services</v>
      </c>
      <c r="J149" t="str">
        <v>Service</v>
      </c>
      <c r="K149" t="str">
        <v>Personal Care</v>
      </c>
      <c r="L149" t="str">
        <v>16th September 2025</v>
      </c>
      <c r="M149">
        <v>35000</v>
      </c>
      <c r="N149">
        <f>M149*1</f>
        <v>35000</v>
      </c>
      <c r="O149">
        <f>'October 2025'!I149</f>
        <v>0</v>
      </c>
      <c r="P149">
        <f>'November 2025'!I149</f>
        <v>0</v>
      </c>
      <c r="Q149">
        <f>'December 2025'!I149</f>
        <v>0</v>
      </c>
      <c r="R149">
        <f>'Jan 2026'!I149</f>
        <v>0</v>
      </c>
      <c r="S149">
        <f>'FEB 2026'!I149</f>
        <v>15000</v>
      </c>
      <c r="T149">
        <f>'MAR 2026'!I149</f>
        <v>8000</v>
      </c>
      <c r="U149">
        <f>'APR 2026'!I149</f>
        <v>0</v>
      </c>
      <c r="V149">
        <f>'MAY 2026'!I149</f>
        <v>0</v>
      </c>
      <c r="W149">
        <f>'June 2026'!I149</f>
        <v>0</v>
      </c>
      <c r="X149">
        <f>'Aug 2026 '!I149</f>
        <v>0</v>
      </c>
      <c r="Y149">
        <f>'Aug 2026 '!I149</f>
        <v>0</v>
      </c>
      <c r="Z149">
        <f>'Sept 2026'!I149</f>
        <v>0</v>
      </c>
      <c r="AA149">
        <f>'Oct 2026'!I149</f>
        <v>0</v>
      </c>
      <c r="AB149">
        <f>Y149+U149+T149+S149+O149+R149+Q149+P149+V149+W149+X149+Z149+AA149</f>
        <v>23000</v>
      </c>
      <c r="AC149">
        <f>N149</f>
        <v>35000</v>
      </c>
      <c r="AD149">
        <f>MAX(0,((N149/12)*DATEDIF(DATE(2025,11,1),TODAY(),"m"))-V149)</f>
        <v>17500</v>
      </c>
      <c r="AE149">
        <f>AC149-AB149</f>
        <v>12000</v>
      </c>
      <c r="AF149" t="str">
        <f>IF(AB149&gt;=AC149,"Clear","Pending")</f>
        <v>Pending</v>
      </c>
      <c r="AG149">
        <f>AB149/AC149</f>
        <v>0.6571428571428571</v>
      </c>
      <c r="AH149" t="str">
        <f>IF(AB149&gt;=AC149,"Clear",IF(AI149&gt;=(0.5*AJ149),"On Track","Critical"))</f>
        <v>On Track</v>
      </c>
      <c r="AI149">
        <f>COUNTIF(O149:V149,"&gt;0")</f>
        <v>2</v>
      </c>
      <c r="AJ149">
        <f>DATEDIF(DATE(2025,11,1),TODAY(),"m")-COUNTIF(O149:V149,"&gt;0")</f>
        <v>4</v>
      </c>
      <c r="AK149">
        <f>(N149/12)*DATEDIF(DATE(2025,11,1),TODAY(),"m")</f>
        <v>17500</v>
      </c>
      <c r="AL149" t="str">
        <f>IF(AD149=0,"Regular",IF(AD149&lt;=(M149/12)*2,"Low Risk",IF(AD149&lt;=(M149/12)*4,"Medium Risk","High Risk")))</f>
        <v>High Risk</v>
      </c>
      <c r="AM149" t="str">
        <f>IF(AD149=0,"On Track",IF(AD149&lt;=(N149/12),"Watch List",IF(AD149&lt;=(N149/12)*3,"Defaulter",IF(AD149&lt;=(N149/12)*6,"Critical","Write-Off Risk"))))</f>
        <v>Critical</v>
      </c>
    </row>
    <row r="150">
      <c r="A150">
        <v>150</v>
      </c>
      <c r="B150" t="str">
        <v>Sameena</v>
      </c>
      <c r="C150" t="str">
        <v>Muhmmad Shahid</v>
      </c>
      <c r="D150">
        <v>4410805798132</v>
      </c>
      <c r="E150" t="str">
        <v>Female</v>
      </c>
      <c r="F150" t="str">
        <v>Jhuddo City</v>
      </c>
      <c r="G150" t="str">
        <v>Jhuddo Town</v>
      </c>
      <c r="H150" t="str">
        <v>Beauty and cloths essentials</v>
      </c>
      <c r="I150" t="str">
        <v>Beauty Services</v>
      </c>
      <c r="J150" t="str">
        <v>Personal Services</v>
      </c>
      <c r="K150" t="str">
        <v>Service Industry</v>
      </c>
      <c r="L150" t="str">
        <v>16th September 2025</v>
      </c>
      <c r="M150">
        <v>35000</v>
      </c>
      <c r="N150">
        <f>M150*1</f>
        <v>35000</v>
      </c>
      <c r="O150">
        <f>'October 2025'!I151</f>
        <v>0</v>
      </c>
      <c r="P150">
        <f>'November 2025'!I151</f>
        <v>0</v>
      </c>
      <c r="Q150">
        <f>'December 2025'!I151</f>
        <v>0</v>
      </c>
      <c r="R150">
        <f>'Jan 2026'!I151</f>
        <v>6000</v>
      </c>
      <c r="S150">
        <f>'FEB 2026'!I151</f>
        <v>0</v>
      </c>
      <c r="T150">
        <f>'MAR 2026'!I151</f>
        <v>3000</v>
      </c>
      <c r="U150">
        <f>'APR 2026'!I151</f>
        <v>0</v>
      </c>
      <c r="V150">
        <f>'MAY 2026'!I151</f>
        <v>9000</v>
      </c>
      <c r="W150">
        <f>'June 2026'!I151</f>
        <v>0</v>
      </c>
      <c r="X150">
        <f>'Aug 2026 '!I151</f>
        <v>0</v>
      </c>
      <c r="Y150">
        <f>'Aug 2026 '!I151</f>
        <v>0</v>
      </c>
      <c r="Z150">
        <f>'Sept 2026'!I151</f>
        <v>0</v>
      </c>
      <c r="AA150">
        <f>'Oct 2026'!I151</f>
        <v>0</v>
      </c>
      <c r="AB150">
        <f>Y150+U150+T150+S150+O150+R150+Q150+P150+V150+W150+X150+Z150+AA150</f>
        <v>18000</v>
      </c>
      <c r="AC150">
        <f>N150</f>
        <v>35000</v>
      </c>
      <c r="AD150">
        <f>MAX(0,((N150/12)*DATEDIF(DATE(2025,11,1),TODAY(),"m"))-V150)</f>
        <v>8500</v>
      </c>
      <c r="AE150">
        <f>AC150-AB150</f>
        <v>17000</v>
      </c>
      <c r="AF150" t="str">
        <f>IF(AB150&gt;=AC150,"Clear","Pending")</f>
        <v>Pending</v>
      </c>
      <c r="AG150">
        <f>AB150/AC150</f>
        <v>0.5142857142857142</v>
      </c>
      <c r="AH150" t="str">
        <f>IF(AB150&gt;=AC150,"Clear",IF(AI150&gt;=(0.5*AJ150),"On Track","Critical"))</f>
        <v>On Track</v>
      </c>
      <c r="AI150">
        <f>COUNTIF(O150:V150,"&gt;0")</f>
        <v>3</v>
      </c>
      <c r="AJ150">
        <f>DATEDIF(DATE(2025,11,1),TODAY(),"m")-COUNTIF(O150:V150,"&gt;0")</f>
        <v>3</v>
      </c>
      <c r="AK150">
        <f>(N150/12)*DATEDIF(DATE(2025,11,1),TODAY(),"m")</f>
        <v>17500</v>
      </c>
      <c r="AL150" t="str">
        <f>IF(AD150=0,"Regular",IF(AD150&lt;=(M150/12)*2,"Low Risk",IF(AD150&lt;=(M150/12)*4,"Medium Risk","High Risk")))</f>
        <v>Medium Risk</v>
      </c>
      <c r="AM150" t="str">
        <f>IF(AD150=0,"On Track",IF(AD150&lt;=(N150/12),"Watch List",IF(AD150&lt;=(N150/12)*3,"Defaulter",IF(AD150&lt;=(N150/12)*6,"Critical","Write-Off Risk"))))</f>
        <v>Defaulter</v>
      </c>
    </row>
    <row r="151">
      <c r="A151">
        <v>149</v>
      </c>
      <c r="B151" t="str">
        <v>Sameena</v>
      </c>
      <c r="C151" t="str">
        <v>Riaz Ali</v>
      </c>
      <c r="D151">
        <v>4410138946806</v>
      </c>
      <c r="E151" t="str">
        <v>Female</v>
      </c>
      <c r="F151" t="str">
        <v>Village Kamal Khan Pitafi</v>
      </c>
      <c r="G151" t="str">
        <v>Mir Allah Bachayo</v>
      </c>
      <c r="H151" t="str">
        <v>Spice Powder Mixtures ( Purchase readymade and Sale)</v>
      </c>
      <c r="I151" t="str">
        <v>Trade: Spices Powder Mixture Business</v>
      </c>
      <c r="J151" t="str">
        <v>Food Processing / Spice Processing</v>
      </c>
      <c r="K151" t="str">
        <v>Manufacturing (Food Processing Industry)</v>
      </c>
      <c r="L151" t="str">
        <v>16th September 2025</v>
      </c>
      <c r="M151">
        <v>35000</v>
      </c>
      <c r="N151">
        <f>M151*1</f>
        <v>35000</v>
      </c>
      <c r="O151">
        <f>'October 2025'!I150</f>
        <v>0</v>
      </c>
      <c r="P151">
        <f>'November 2025'!I150</f>
        <v>0</v>
      </c>
      <c r="Q151">
        <f>'December 2025'!I150</f>
        <v>0</v>
      </c>
      <c r="R151">
        <f>'Jan 2026'!I150</f>
        <v>0</v>
      </c>
      <c r="S151">
        <f>'FEB 2026'!I150</f>
        <v>0</v>
      </c>
      <c r="T151">
        <f>'MAR 2026'!I150</f>
        <v>0</v>
      </c>
      <c r="U151">
        <f>'APR 2026'!I150</f>
        <v>3500</v>
      </c>
      <c r="V151">
        <f>'MAY 2026'!I150</f>
        <v>0</v>
      </c>
      <c r="W151">
        <f>'June 2026'!I150</f>
        <v>0</v>
      </c>
      <c r="X151">
        <f>'Aug 2026 '!I150</f>
        <v>0</v>
      </c>
      <c r="Y151">
        <f>'Aug 2026 '!I150</f>
        <v>0</v>
      </c>
      <c r="Z151">
        <f>'Sept 2026'!I150</f>
        <v>0</v>
      </c>
      <c r="AA151">
        <f>'Oct 2026'!I150</f>
        <v>0</v>
      </c>
      <c r="AB151">
        <f>Y151+U151+T151+S151+O151+R151+Q151+P151+V151+W151+X151+Z151+AA151</f>
        <v>3500</v>
      </c>
      <c r="AC151">
        <f>N151</f>
        <v>35000</v>
      </c>
      <c r="AD151">
        <f>MAX(0,((N151/12)*DATEDIF(DATE(2025,11,1),TODAY(),"m"))-V151)</f>
        <v>17500</v>
      </c>
      <c r="AE151">
        <f>AC151-AB151</f>
        <v>31500</v>
      </c>
      <c r="AF151" t="str">
        <f>IF(AB151&gt;=AC151,"Clear","Pending")</f>
        <v>Pending</v>
      </c>
      <c r="AG151">
        <f>AB151/AC151</f>
        <v>0.1</v>
      </c>
      <c r="AH151" t="str">
        <f>IF(AB151&gt;=AC151,"Clear",IF(AI151&gt;=(0.5*AJ151),"On Track","Critical"))</f>
        <v>Critical</v>
      </c>
      <c r="AI151">
        <f>COUNTIF(O151:V151,"&gt;0")</f>
        <v>1</v>
      </c>
      <c r="AJ151">
        <f>DATEDIF(DATE(2025,11,1),TODAY(),"m")-COUNTIF(O151:V151,"&gt;0")</f>
        <v>5</v>
      </c>
      <c r="AK151">
        <f>(N151/12)*DATEDIF(DATE(2025,11,1),TODAY(),"m")</f>
        <v>17500</v>
      </c>
      <c r="AL151" t="str">
        <f>IF(AD151=0,"Regular",IF(AD151&lt;=(M151/12)*2,"Low Risk",IF(AD151&lt;=(M151/12)*4,"Medium Risk","High Risk")))</f>
        <v>High Risk</v>
      </c>
      <c r="AM151" t="str">
        <f>IF(AD151=0,"On Track",IF(AD151&lt;=(N151/12),"Watch List",IF(AD151&lt;=(N151/12)*3,"Defaulter",IF(AD151&lt;=(N151/12)*6,"Critical","Write-Off Risk"))))</f>
        <v>Critical</v>
      </c>
    </row>
    <row r="152">
      <c r="A152">
        <v>151</v>
      </c>
      <c r="B152" t="str">
        <v>Samina</v>
      </c>
      <c r="C152" t="str">
        <v>Ghulam Murtaza</v>
      </c>
      <c r="D152">
        <v>4110303687440</v>
      </c>
      <c r="E152" t="str">
        <v>Female</v>
      </c>
      <c r="F152" t="str">
        <v>Village Kamal Khan Pitafi</v>
      </c>
      <c r="G152" t="str">
        <v>Mir Allah Bachayo</v>
      </c>
      <c r="H152" t="str">
        <v>Pet sale</v>
      </c>
      <c r="I152" t="str">
        <v>Animal trading</v>
      </c>
      <c r="J152" t="str">
        <v>Trade</v>
      </c>
      <c r="K152" t="str">
        <v>Animal Trade</v>
      </c>
      <c r="L152" t="str">
        <v>16th September 2025</v>
      </c>
      <c r="M152">
        <v>35000</v>
      </c>
      <c r="N152">
        <f>M152*1</f>
        <v>35000</v>
      </c>
      <c r="O152">
        <f>'October 2025'!I152</f>
        <v>0</v>
      </c>
      <c r="P152">
        <f>'November 2025'!I152</f>
        <v>0</v>
      </c>
      <c r="Q152">
        <f>'December 2025'!I152</f>
        <v>0</v>
      </c>
      <c r="R152">
        <f>'Jan 2026'!I152</f>
        <v>0</v>
      </c>
      <c r="S152">
        <f>'FEB 2026'!I152</f>
        <v>0</v>
      </c>
      <c r="T152">
        <f>'MAR 2026'!I152</f>
        <v>6000</v>
      </c>
      <c r="U152">
        <f>'APR 2026'!I152</f>
        <v>0</v>
      </c>
      <c r="V152">
        <f>'MAY 2026'!I152</f>
        <v>0</v>
      </c>
      <c r="W152">
        <f>'June 2026'!I152</f>
        <v>0</v>
      </c>
      <c r="X152">
        <f>'Aug 2026 '!I152</f>
        <v>0</v>
      </c>
      <c r="Y152">
        <f>'Aug 2026 '!I152</f>
        <v>0</v>
      </c>
      <c r="Z152">
        <f>'Sept 2026'!I152</f>
        <v>0</v>
      </c>
      <c r="AA152">
        <f>'Oct 2026'!I152</f>
        <v>0</v>
      </c>
      <c r="AB152">
        <f>Y152+U152+T152+S152+O152+R152+Q152+P152+V152+W152+X152+Z152+AA152</f>
        <v>6000</v>
      </c>
      <c r="AC152">
        <f>N152</f>
        <v>35000</v>
      </c>
      <c r="AD152">
        <f>MAX(0,((N152/12)*DATEDIF(DATE(2025,11,1),TODAY(),"m"))-V152)</f>
        <v>17500</v>
      </c>
      <c r="AE152">
        <f>AC152-AB152</f>
        <v>29000</v>
      </c>
      <c r="AF152" t="str">
        <f>IF(AB152&gt;=AC152,"Clear","Pending")</f>
        <v>Pending</v>
      </c>
      <c r="AG152">
        <f>AB152/AC152</f>
        <v>0.17142857142857143</v>
      </c>
      <c r="AH152" t="str">
        <f>IF(AB152&gt;=AC152,"Clear",IF(AI152&gt;=(0.5*AJ152),"On Track","Critical"))</f>
        <v>Critical</v>
      </c>
      <c r="AI152">
        <f>COUNTIF(O152:V152,"&gt;0")</f>
        <v>1</v>
      </c>
      <c r="AJ152">
        <f>DATEDIF(DATE(2025,11,1),TODAY(),"m")-COUNTIF(O152:V152,"&gt;0")</f>
        <v>5</v>
      </c>
      <c r="AK152">
        <f>(N152/12)*DATEDIF(DATE(2025,11,1),TODAY(),"m")</f>
        <v>17500</v>
      </c>
      <c r="AL152" t="str">
        <f>IF(AD152=0,"Regular",IF(AD152&lt;=(M152/12)*2,"Low Risk",IF(AD152&lt;=(M152/12)*4,"Medium Risk","High Risk")))</f>
        <v>High Risk</v>
      </c>
      <c r="AM152" t="str">
        <f>IF(AD152=0,"On Track",IF(AD152&lt;=(N152/12),"Watch List",IF(AD152&lt;=(N152/12)*3,"Defaulter",IF(AD152&lt;=(N152/12)*6,"Critical","Write-Off Risk"))))</f>
        <v>Critical</v>
      </c>
    </row>
    <row r="153">
      <c r="A153">
        <v>152</v>
      </c>
      <c r="B153" t="str">
        <v xml:space="preserve">Samreen </v>
      </c>
      <c r="C153" t="str">
        <v>Abdul Majeed</v>
      </c>
      <c r="D153">
        <v>4410806356308</v>
      </c>
      <c r="E153" t="str">
        <v>Female</v>
      </c>
      <c r="F153" t="str">
        <v>Moula Bux Rind</v>
      </c>
      <c r="G153" t="str">
        <v>Roshanabad</v>
      </c>
      <c r="H153" t="str">
        <v>Garments and Hand Embroidery</v>
      </c>
      <c r="I153" t="str">
        <v>Embroidery &amp; Tailoring</v>
      </c>
      <c r="J153" t="str">
        <v>Textile</v>
      </c>
      <c r="K153" t="str">
        <v>Textile &amp; Garments</v>
      </c>
      <c r="L153" t="str">
        <v>16th September 2025</v>
      </c>
      <c r="M153">
        <v>35000</v>
      </c>
      <c r="N153">
        <f>M153*0.7</f>
        <v>24500</v>
      </c>
      <c r="O153">
        <f>'October 2025'!I153</f>
        <v>0</v>
      </c>
      <c r="P153">
        <f>'November 2025'!I153</f>
        <v>0</v>
      </c>
      <c r="Q153">
        <f>'December 2025'!I153</f>
        <v>4080</v>
      </c>
      <c r="R153">
        <f>'Jan 2026'!I153</f>
        <v>4080</v>
      </c>
      <c r="S153">
        <f>'FEB 2026'!I153</f>
        <v>0</v>
      </c>
      <c r="T153">
        <f>'MAR 2026'!I153</f>
        <v>4080</v>
      </c>
      <c r="U153">
        <f>'APR 2026'!I153</f>
        <v>0</v>
      </c>
      <c r="V153">
        <f>'MAY 2026'!I153</f>
        <v>4080</v>
      </c>
      <c r="W153">
        <f>'June 2026'!I153</f>
        <v>0</v>
      </c>
      <c r="X153">
        <f>'Aug 2026 '!I153</f>
        <v>0</v>
      </c>
      <c r="Y153">
        <f>'Aug 2026 '!I153</f>
        <v>0</v>
      </c>
      <c r="Z153">
        <f>'Sept 2026'!I153</f>
        <v>0</v>
      </c>
      <c r="AA153">
        <f>'Oct 2026'!I153</f>
        <v>0</v>
      </c>
      <c r="AB153">
        <f>Y153+U153+T153+S153+O153+R153+Q153+P153+V153+W153+X153+Z153+AA153</f>
        <v>16320</v>
      </c>
      <c r="AC153">
        <f>N153</f>
        <v>24500</v>
      </c>
      <c r="AD153">
        <f>MAX(0,((N153/12)*DATEDIF(DATE(2025,11,1),TODAY(),"m"))-V153)</f>
        <v>8170</v>
      </c>
      <c r="AE153">
        <f>AC153-AB153</f>
        <v>8180</v>
      </c>
      <c r="AF153" t="str">
        <f>IF(AB153&gt;=AC153,"Clear","Pending")</f>
        <v>Pending</v>
      </c>
      <c r="AG153">
        <f>AB153/AC153</f>
        <v>0.6661224489795918</v>
      </c>
      <c r="AH153" t="str">
        <f>IF(AB153&gt;=AC153,"Clear",IF(AI153&gt;=(0.5*AJ153),"On Track","Critical"))</f>
        <v>On Track</v>
      </c>
      <c r="AI153">
        <f>COUNTIF(O153:V153,"&gt;0")</f>
        <v>4</v>
      </c>
      <c r="AJ153">
        <f>DATEDIF(DATE(2025,11,1),TODAY(),"m")-COUNTIF(O153:V153,"&gt;0")</f>
        <v>2</v>
      </c>
      <c r="AK153">
        <f>(N153/12)*DATEDIF(DATE(2025,11,1),TODAY(),"m")</f>
        <v>12250</v>
      </c>
      <c r="AL153" t="str">
        <f>IF(AD153=0,"Regular",IF(AD153&lt;=(M153/12)*2,"Low Risk",IF(AD153&lt;=(M153/12)*4,"Medium Risk","High Risk")))</f>
        <v>Medium Risk</v>
      </c>
      <c r="AM153" t="str">
        <f>IF(AD153=0,"On Track",IF(AD153&lt;=(N153/12),"Watch List",IF(AD153&lt;=(N153/12)*3,"Defaulter",IF(AD153&lt;=(N153/12)*6,"Critical","Write-Off Risk"))))</f>
        <v>Critical</v>
      </c>
    </row>
    <row r="154">
      <c r="A154">
        <v>153</v>
      </c>
      <c r="B154" t="str">
        <v>Sanam</v>
      </c>
      <c r="C154" t="str">
        <v>Gulzar Ahmed</v>
      </c>
      <c r="D154">
        <v>4410124744116</v>
      </c>
      <c r="E154" t="str">
        <v>Female</v>
      </c>
      <c r="F154" t="str">
        <v>Village Kamal Khan Pitafi</v>
      </c>
      <c r="G154" t="str">
        <v>Mir Allah Bachayo</v>
      </c>
      <c r="H154" t="str">
        <v>Muka Work Dupattas and Chadar</v>
      </c>
      <c r="I154" t="str">
        <v>Handicrafts</v>
      </c>
      <c r="J154" t="str">
        <v>Handicrafts</v>
      </c>
      <c r="K154" t="str">
        <v>Textile &amp; Handicrafts</v>
      </c>
      <c r="L154" t="str">
        <v>16th September 2025</v>
      </c>
      <c r="M154">
        <v>35000</v>
      </c>
      <c r="N154">
        <f>M154*1</f>
        <v>35000</v>
      </c>
      <c r="O154">
        <f>'October 2025'!I154</f>
        <v>0</v>
      </c>
      <c r="P154">
        <f>'November 2025'!I154</f>
        <v>0</v>
      </c>
      <c r="Q154">
        <f>'December 2025'!I154</f>
        <v>0</v>
      </c>
      <c r="R154">
        <f>'Jan 2026'!I154</f>
        <v>3000</v>
      </c>
      <c r="S154">
        <f>'FEB 2026'!I154</f>
        <v>0</v>
      </c>
      <c r="T154">
        <f>'MAR 2026'!I154</f>
        <v>0</v>
      </c>
      <c r="U154">
        <f>'APR 2026'!I154</f>
        <v>0</v>
      </c>
      <c r="V154">
        <f>'MAY 2026'!I154</f>
        <v>0</v>
      </c>
      <c r="W154">
        <f>'June 2026'!I154</f>
        <v>0</v>
      </c>
      <c r="X154">
        <f>'Aug 2026 '!I154</f>
        <v>0</v>
      </c>
      <c r="Y154">
        <f>'Aug 2026 '!I154</f>
        <v>0</v>
      </c>
      <c r="Z154">
        <f>'Sept 2026'!I154</f>
        <v>0</v>
      </c>
      <c r="AA154">
        <f>'Oct 2026'!I154</f>
        <v>0</v>
      </c>
      <c r="AB154">
        <f>Y154+U154+T154+S154+O154+R154+Q154+P154+V154+W154+X154+Z154+AA154</f>
        <v>3000</v>
      </c>
      <c r="AC154">
        <f>N154</f>
        <v>35000</v>
      </c>
      <c r="AD154">
        <f>MAX(0,((N154/12)*DATEDIF(DATE(2025,11,1),TODAY(),"m"))-V154)</f>
        <v>17500</v>
      </c>
      <c r="AE154">
        <f>AC154-AB154</f>
        <v>32000</v>
      </c>
      <c r="AF154" t="str">
        <f>IF(AB154&gt;=AC154,"Clear","Pending")</f>
        <v>Pending</v>
      </c>
      <c r="AG154">
        <f>AB154/AC154</f>
        <v>0.08571428571428572</v>
      </c>
      <c r="AH154" t="str">
        <f>IF(AB154&gt;=AC154,"Clear",IF(AI154&gt;=(0.5*AJ154),"On Track","Critical"))</f>
        <v>Critical</v>
      </c>
      <c r="AI154">
        <f>COUNTIF(O154:V154,"&gt;0")</f>
        <v>1</v>
      </c>
      <c r="AJ154">
        <f>DATEDIF(DATE(2025,11,1),TODAY(),"m")-COUNTIF(O154:V154,"&gt;0")</f>
        <v>5</v>
      </c>
      <c r="AK154">
        <f>(N154/12)*DATEDIF(DATE(2025,11,1),TODAY(),"m")</f>
        <v>17500</v>
      </c>
      <c r="AL154" t="str">
        <f>IF(AD154=0,"Regular",IF(AD154&lt;=(M154/12)*2,"Low Risk",IF(AD154&lt;=(M154/12)*4,"Medium Risk","High Risk")))</f>
        <v>High Risk</v>
      </c>
      <c r="AM154" t="str">
        <f>IF(AD154=0,"On Track",IF(AD154&lt;=(N154/12),"Watch List",IF(AD154&lt;=(N154/12)*3,"Defaulter",IF(AD154&lt;=(N154/12)*6,"Critical","Write-Off Risk"))))</f>
        <v>Critical</v>
      </c>
    </row>
    <row r="155">
      <c r="A155">
        <v>154</v>
      </c>
      <c r="B155" t="str">
        <v>Santosh Kumar</v>
      </c>
      <c r="C155" t="str">
        <v>Asan Das</v>
      </c>
      <c r="D155">
        <v>4410804025175</v>
      </c>
      <c r="E155" t="str">
        <v>Male</v>
      </c>
      <c r="F155" t="str">
        <v>Chandro bheel</v>
      </c>
      <c r="G155" t="str">
        <v>Khuda Bux2</v>
      </c>
      <c r="H155" t="str">
        <v>Mobile Repair Shop</v>
      </c>
      <c r="I155" t="str">
        <v>Phone repair</v>
      </c>
      <c r="J155" t="str">
        <v>Service</v>
      </c>
      <c r="K155" t="str">
        <v>Electronics</v>
      </c>
      <c r="L155" t="str">
        <v>16th September 2025</v>
      </c>
      <c r="M155">
        <v>35000</v>
      </c>
      <c r="N155">
        <f>M155*1</f>
        <v>35000</v>
      </c>
      <c r="O155">
        <f>'October 2025'!I155</f>
        <v>0</v>
      </c>
      <c r="P155">
        <f>'November 2025'!I155</f>
        <v>0</v>
      </c>
      <c r="Q155">
        <f>'December 2025'!I155</f>
        <v>6000</v>
      </c>
      <c r="R155">
        <f>'Jan 2026'!I155</f>
        <v>3000</v>
      </c>
      <c r="S155">
        <f>'FEB 2026'!I155</f>
        <v>0</v>
      </c>
      <c r="T155">
        <f>'MAR 2026'!I155</f>
        <v>0</v>
      </c>
      <c r="U155">
        <f>'APR 2026'!I155</f>
        <v>0</v>
      </c>
      <c r="V155">
        <f>'MAY 2026'!I155</f>
        <v>0</v>
      </c>
      <c r="W155">
        <f>'June 2026'!I155</f>
        <v>0</v>
      </c>
      <c r="X155">
        <f>'Aug 2026 '!I155</f>
        <v>0</v>
      </c>
      <c r="Y155">
        <f>'Aug 2026 '!I155</f>
        <v>0</v>
      </c>
      <c r="Z155">
        <f>'Sept 2026'!I155</f>
        <v>0</v>
      </c>
      <c r="AA155">
        <f>'Oct 2026'!I155</f>
        <v>0</v>
      </c>
      <c r="AB155">
        <f>Y155+U155+T155+S155+O155+R155+Q155+P155+V155+W155+X155+Z155+AA155</f>
        <v>9000</v>
      </c>
      <c r="AC155">
        <f>N155</f>
        <v>35000</v>
      </c>
      <c r="AD155">
        <f>MAX(0,((N155/12)*DATEDIF(DATE(2025,11,1),TODAY(),"m"))-V155)</f>
        <v>17500</v>
      </c>
      <c r="AE155">
        <f>AC155-AB155</f>
        <v>26000</v>
      </c>
      <c r="AF155" t="str">
        <f>IF(AB155&gt;=AC155,"Clear","Pending")</f>
        <v>Pending</v>
      </c>
      <c r="AG155">
        <f>AB155/AC155</f>
        <v>0.2571428571428571</v>
      </c>
      <c r="AH155" t="str">
        <f>IF(AB155&gt;=AC155,"Clear",IF(AI155&gt;=(0.5*AJ155),"On Track","Critical"))</f>
        <v>On Track</v>
      </c>
      <c r="AI155">
        <f>COUNTIF(O155:V155,"&gt;0")</f>
        <v>2</v>
      </c>
      <c r="AJ155">
        <f>DATEDIF(DATE(2025,11,1),TODAY(),"m")-COUNTIF(O155:V155,"&gt;0")</f>
        <v>4</v>
      </c>
      <c r="AK155">
        <f>(N155/12)*DATEDIF(DATE(2025,11,1),TODAY(),"m")</f>
        <v>17500</v>
      </c>
      <c r="AL155" t="str">
        <f>IF(AD155=0,"Regular",IF(AD155&lt;=(M155/12)*2,"Low Risk",IF(AD155&lt;=(M155/12)*4,"Medium Risk","High Risk")))</f>
        <v>High Risk</v>
      </c>
      <c r="AM155" t="str">
        <f>IF(AD155=0,"On Track",IF(AD155&lt;=(N155/12),"Watch List",IF(AD155&lt;=(N155/12)*3,"Defaulter",IF(AD155&lt;=(N155/12)*6,"Critical","Write-Off Risk"))))</f>
        <v>Critical</v>
      </c>
    </row>
    <row r="156">
      <c r="A156">
        <v>155</v>
      </c>
      <c r="B156" t="str">
        <v>Saroopa</v>
      </c>
      <c r="C156" t="str">
        <v>Gulab</v>
      </c>
      <c r="D156">
        <v>4410177632666</v>
      </c>
      <c r="E156" t="str">
        <v>Female</v>
      </c>
      <c r="F156" t="str">
        <v>Ramzan Arian</v>
      </c>
      <c r="G156" t="str">
        <v>Khuda Bux2</v>
      </c>
      <c r="H156" t="str">
        <v>Cosmetic Goods Shop</v>
      </c>
      <c r="I156" t="str">
        <v>Beauty products</v>
      </c>
      <c r="J156" t="str">
        <v>Retail</v>
      </c>
      <c r="K156" t="str">
        <v>Personal Care</v>
      </c>
      <c r="L156" t="str">
        <v>16th September 2025</v>
      </c>
      <c r="M156">
        <v>35000</v>
      </c>
      <c r="N156">
        <f>M156*0.7</f>
        <v>24500</v>
      </c>
      <c r="O156">
        <f>'October 2025'!I156</f>
        <v>0</v>
      </c>
      <c r="P156">
        <f>'November 2025'!I156</f>
        <v>2040</v>
      </c>
      <c r="Q156">
        <f>'December 2025'!I156</f>
        <v>0</v>
      </c>
      <c r="R156">
        <f>'Jan 2026'!I156</f>
        <v>0</v>
      </c>
      <c r="S156">
        <f>'FEB 2026'!I156</f>
        <v>2040</v>
      </c>
      <c r="T156">
        <f>'MAR 2026'!I156</f>
        <v>4000</v>
      </c>
      <c r="U156">
        <f>'APR 2026'!I156</f>
        <v>0</v>
      </c>
      <c r="V156">
        <f>'MAY 2026'!I156</f>
        <v>0</v>
      </c>
      <c r="W156">
        <f>'June 2026'!I156</f>
        <v>0</v>
      </c>
      <c r="X156">
        <f>'Aug 2026 '!I156</f>
        <v>0</v>
      </c>
      <c r="Y156">
        <f>'Aug 2026 '!I156</f>
        <v>0</v>
      </c>
      <c r="Z156">
        <f>'Sept 2026'!I156</f>
        <v>0</v>
      </c>
      <c r="AA156">
        <f>'Oct 2026'!I156</f>
        <v>0</v>
      </c>
      <c r="AB156">
        <f>Y156+U156+T156+S156+O156+R156+Q156+P156+V156+W156+X156+Z156+AA156</f>
        <v>8080</v>
      </c>
      <c r="AC156">
        <f>N156</f>
        <v>24500</v>
      </c>
      <c r="AD156">
        <f>MAX(0,((N156/12)*DATEDIF(DATE(2025,11,1),TODAY(),"m"))-V156)</f>
        <v>12250</v>
      </c>
      <c r="AE156">
        <f>AC156-AB156</f>
        <v>16420</v>
      </c>
      <c r="AF156" t="str">
        <f>IF(AB156&gt;=AC156,"Clear","Pending")</f>
        <v>Pending</v>
      </c>
      <c r="AG156">
        <f>AB156/AC156</f>
        <v>0.32979591836734695</v>
      </c>
      <c r="AH156" t="str">
        <f>IF(AB156&gt;=AC156,"Clear",IF(AI156&gt;=(0.5*AJ156),"On Track","Critical"))</f>
        <v>On Track</v>
      </c>
      <c r="AI156">
        <f>COUNTIF(O156:V156,"&gt;0")</f>
        <v>3</v>
      </c>
      <c r="AJ156">
        <f>DATEDIF(DATE(2025,11,1),TODAY(),"m")-COUNTIF(O156:V156,"&gt;0")</f>
        <v>3</v>
      </c>
      <c r="AK156">
        <f>(N156/12)*DATEDIF(DATE(2025,11,1),TODAY(),"m")</f>
        <v>12250</v>
      </c>
      <c r="AL156" t="str">
        <f>IF(AD156=0,"Regular",IF(AD156&lt;=(M156/12)*2,"Low Risk",IF(AD156&lt;=(M156/12)*4,"Medium Risk","High Risk")))</f>
        <v>High Risk</v>
      </c>
      <c r="AM156" t="str">
        <f>IF(AD156=0,"On Track",IF(AD156&lt;=(N156/12),"Watch List",IF(AD156&lt;=(N156/12)*3,"Defaulter",IF(AD156&lt;=(N156/12)*6,"Critical","Write-Off Risk"))))</f>
        <v>Critical</v>
      </c>
    </row>
    <row r="157">
      <c r="A157">
        <v>156</v>
      </c>
      <c r="B157" t="str">
        <v>Sarwan</v>
      </c>
      <c r="C157" t="str">
        <v>Jairam</v>
      </c>
      <c r="D157">
        <v>4410572325759</v>
      </c>
      <c r="E157" t="str">
        <v>Male</v>
      </c>
      <c r="F157" t="str">
        <v>Pehlaj kohli</v>
      </c>
      <c r="G157" t="str">
        <v xml:space="preserve">Bakhur </v>
      </c>
      <c r="H157" t="str">
        <v>Agri Goods Shop</v>
      </c>
      <c r="I157" t="str">
        <v>Farming inputs</v>
      </c>
      <c r="J157" t="str">
        <v>Retail</v>
      </c>
      <c r="K157" t="str">
        <v>Agriculture</v>
      </c>
      <c r="L157" t="str">
        <v>16th September 2025</v>
      </c>
      <c r="M157">
        <v>35000</v>
      </c>
      <c r="N157">
        <f>M157*1</f>
        <v>35000</v>
      </c>
      <c r="O157">
        <f>'October 2025'!I157</f>
        <v>0</v>
      </c>
      <c r="P157">
        <f>'November 2025'!I157</f>
        <v>0</v>
      </c>
      <c r="Q157">
        <f>'December 2025'!I157</f>
        <v>6000</v>
      </c>
      <c r="R157">
        <f>'Jan 2026'!I157</f>
        <v>3000</v>
      </c>
      <c r="S157">
        <f>'FEB 2026'!I157</f>
        <v>0</v>
      </c>
      <c r="T157">
        <f>'MAR 2026'!I157</f>
        <v>0</v>
      </c>
      <c r="U157">
        <f>'APR 2026'!I157</f>
        <v>0</v>
      </c>
      <c r="V157">
        <f>'MAY 2026'!I157</f>
        <v>0</v>
      </c>
      <c r="W157">
        <f>'June 2026'!I157</f>
        <v>0</v>
      </c>
      <c r="X157">
        <f>'Aug 2026 '!I157</f>
        <v>0</v>
      </c>
      <c r="Y157">
        <f>'Aug 2026 '!I157</f>
        <v>0</v>
      </c>
      <c r="Z157">
        <f>'Sept 2026'!I157</f>
        <v>0</v>
      </c>
      <c r="AA157">
        <f>'Oct 2026'!I157</f>
        <v>0</v>
      </c>
      <c r="AB157">
        <f>Y157+U157+T157+S157+O157+R157+Q157+P157+V157+W157+X157+Z157+AA157</f>
        <v>9000</v>
      </c>
      <c r="AC157">
        <f>N157</f>
        <v>35000</v>
      </c>
      <c r="AD157">
        <f>MAX(0,((N157/12)*DATEDIF(DATE(2025,11,1),TODAY(),"m"))-V157)</f>
        <v>17500</v>
      </c>
      <c r="AE157">
        <f>AC157-AB157</f>
        <v>26000</v>
      </c>
      <c r="AF157" t="str">
        <f>IF(AB157&gt;=AC157,"Clear","Pending")</f>
        <v>Pending</v>
      </c>
      <c r="AG157">
        <f>AB157/AC157</f>
        <v>0.2571428571428571</v>
      </c>
      <c r="AH157" t="str">
        <f>IF(AB157&gt;=AC157,"Clear",IF(AI157&gt;=(0.5*AJ157),"On Track","Critical"))</f>
        <v>On Track</v>
      </c>
      <c r="AI157">
        <f>COUNTIF(O157:V157,"&gt;0")</f>
        <v>2</v>
      </c>
      <c r="AJ157">
        <f>DATEDIF(DATE(2025,11,1),TODAY(),"m")-COUNTIF(O157:V157,"&gt;0")</f>
        <v>4</v>
      </c>
      <c r="AK157">
        <f>(N157/12)*DATEDIF(DATE(2025,11,1),TODAY(),"m")</f>
        <v>17500</v>
      </c>
      <c r="AL157" t="str">
        <f>IF(AD157=0,"Regular",IF(AD157&lt;=(M157/12)*2,"Low Risk",IF(AD157&lt;=(M157/12)*4,"Medium Risk","High Risk")))</f>
        <v>High Risk</v>
      </c>
      <c r="AM157" t="str">
        <f>IF(AD157=0,"On Track",IF(AD157&lt;=(N157/12),"Watch List",IF(AD157&lt;=(N157/12)*3,"Defaulter",IF(AD157&lt;=(N157/12)*6,"Critical","Write-Off Risk"))))</f>
        <v>Critical</v>
      </c>
    </row>
    <row r="158">
      <c r="A158">
        <v>157</v>
      </c>
      <c r="B158" t="str">
        <v>Sasui</v>
      </c>
      <c r="C158" t="str">
        <v>Ameer Ali</v>
      </c>
      <c r="D158">
        <v>4410805698582</v>
      </c>
      <c r="E158" t="str">
        <v>Female</v>
      </c>
      <c r="F158" t="str">
        <v>khosa Paro</v>
      </c>
      <c r="G158" t="str">
        <v>Mir Allah Bachayo</v>
      </c>
      <c r="H158" t="str">
        <v>Handi Craft: Muka Work</v>
      </c>
      <c r="I158" t="str">
        <v>Handicrafts</v>
      </c>
      <c r="J158" t="str">
        <v>Handicrafts</v>
      </c>
      <c r="K158" t="str">
        <v>Textile &amp; Handicrafts</v>
      </c>
      <c r="L158" t="str">
        <v>16th September 2025</v>
      </c>
      <c r="M158">
        <v>35000</v>
      </c>
      <c r="N158">
        <f>M158*1</f>
        <v>35000</v>
      </c>
      <c r="O158">
        <f>'October 2025'!I158</f>
        <v>0</v>
      </c>
      <c r="P158">
        <f>'November 2025'!I158</f>
        <v>0</v>
      </c>
      <c r="Q158">
        <f>'December 2025'!I158</f>
        <v>3000</v>
      </c>
      <c r="R158">
        <f>'Jan 2026'!I158</f>
        <v>0</v>
      </c>
      <c r="S158">
        <f>'FEB 2026'!I158</f>
        <v>0</v>
      </c>
      <c r="T158">
        <f>'MAR 2026'!I158</f>
        <v>3000</v>
      </c>
      <c r="U158">
        <f>'APR 2026'!I158</f>
        <v>0</v>
      </c>
      <c r="V158">
        <f>'MAY 2026'!I158</f>
        <v>0</v>
      </c>
      <c r="W158">
        <f>'June 2026'!I158</f>
        <v>0</v>
      </c>
      <c r="X158">
        <f>'Aug 2026 '!I158</f>
        <v>0</v>
      </c>
      <c r="Y158">
        <f>'Aug 2026 '!I158</f>
        <v>0</v>
      </c>
      <c r="Z158">
        <f>'Sept 2026'!I158</f>
        <v>0</v>
      </c>
      <c r="AA158">
        <f>'Oct 2026'!I158</f>
        <v>0</v>
      </c>
      <c r="AB158">
        <f>Y158+U158+T158+S158+O158+R158+Q158+P158+V158+W158+X158+Z158+AA158</f>
        <v>6000</v>
      </c>
      <c r="AC158">
        <f>N158</f>
        <v>35000</v>
      </c>
      <c r="AD158">
        <f>MAX(0,((N158/12)*DATEDIF(DATE(2025,11,1),TODAY(),"m"))-V158)</f>
        <v>17500</v>
      </c>
      <c r="AE158">
        <f>AC158-AB158</f>
        <v>29000</v>
      </c>
      <c r="AF158" t="str">
        <f>IF(AB158&gt;=AC158,"Clear","Pending")</f>
        <v>Pending</v>
      </c>
      <c r="AG158">
        <f>AB158/AC158</f>
        <v>0.17142857142857143</v>
      </c>
      <c r="AH158" t="str">
        <f>IF(AB158&gt;=AC158,"Clear",IF(AI158&gt;=(0.5*AJ158),"On Track","Critical"))</f>
        <v>On Track</v>
      </c>
      <c r="AI158">
        <f>COUNTIF(O158:V158,"&gt;0")</f>
        <v>2</v>
      </c>
      <c r="AJ158">
        <f>DATEDIF(DATE(2025,11,1),TODAY(),"m")-COUNTIF(O158:V158,"&gt;0")</f>
        <v>4</v>
      </c>
      <c r="AK158">
        <f>(N158/12)*DATEDIF(DATE(2025,11,1),TODAY(),"m")</f>
        <v>17500</v>
      </c>
      <c r="AL158" t="str">
        <f>IF(AD158=0,"Regular",IF(AD158&lt;=(M158/12)*2,"Low Risk",IF(AD158&lt;=(M158/12)*4,"Medium Risk","High Risk")))</f>
        <v>High Risk</v>
      </c>
      <c r="AM158" t="str">
        <f>IF(AD158=0,"On Track",IF(AD158&lt;=(N158/12),"Watch List",IF(AD158&lt;=(N158/12)*3,"Defaulter",IF(AD158&lt;=(N158/12)*6,"Critical","Write-Off Risk"))))</f>
        <v>Critical</v>
      </c>
    </row>
    <row r="159">
      <c r="A159">
        <v>158</v>
      </c>
      <c r="B159" t="str">
        <v>Seema</v>
      </c>
      <c r="C159" t="str">
        <v>Saifullah</v>
      </c>
      <c r="D159">
        <v>4410806247150</v>
      </c>
      <c r="E159" t="str">
        <v>Female</v>
      </c>
      <c r="F159" t="str">
        <v>Jhuddo City</v>
      </c>
      <c r="G159" t="str">
        <v>jhuddo</v>
      </c>
      <c r="H159" t="str">
        <v>Sewing Machine &amp; Dress Making</v>
      </c>
      <c r="I159" t="str">
        <v>Tailoring production</v>
      </c>
      <c r="J159" t="str">
        <v>Manufacturing</v>
      </c>
      <c r="K159" t="str">
        <v>Textile</v>
      </c>
      <c r="L159" t="str">
        <v>16th September 2025</v>
      </c>
      <c r="M159">
        <v>35000</v>
      </c>
      <c r="N159">
        <f>M159*0.7</f>
        <v>24500</v>
      </c>
      <c r="O159">
        <f>'October 2025'!I159</f>
        <v>0</v>
      </c>
      <c r="P159">
        <f>'November 2025'!I159</f>
        <v>0</v>
      </c>
      <c r="Q159">
        <f>'December 2025'!I159</f>
        <v>4080</v>
      </c>
      <c r="R159">
        <f>'Jan 2026'!I159</f>
        <v>0</v>
      </c>
      <c r="S159">
        <f>'FEB 2026'!I159</f>
        <v>0</v>
      </c>
      <c r="T159">
        <f>'MAR 2026'!I159</f>
        <v>0</v>
      </c>
      <c r="U159">
        <f>'APR 2026'!I159</f>
        <v>5000</v>
      </c>
      <c r="V159">
        <f>'MAY 2026'!I159</f>
        <v>0</v>
      </c>
      <c r="W159">
        <f>'June 2026'!I159</f>
        <v>0</v>
      </c>
      <c r="X159">
        <f>'Aug 2026 '!I159</f>
        <v>0</v>
      </c>
      <c r="Y159">
        <f>'Aug 2026 '!I159</f>
        <v>0</v>
      </c>
      <c r="Z159">
        <f>'Sept 2026'!I159</f>
        <v>0</v>
      </c>
      <c r="AA159">
        <f>'Oct 2026'!I159</f>
        <v>0</v>
      </c>
      <c r="AB159">
        <f>Y159+U159+T159+S159+O159+R159+Q159+P159+V159+W159+X159+Z159+AA159</f>
        <v>9080</v>
      </c>
      <c r="AC159">
        <f>N159</f>
        <v>24500</v>
      </c>
      <c r="AD159">
        <f>MAX(0,((N159/12)*DATEDIF(DATE(2025,11,1),TODAY(),"m"))-V159)</f>
        <v>12250</v>
      </c>
      <c r="AE159">
        <f>AC159-AB159</f>
        <v>15420</v>
      </c>
      <c r="AF159" t="str">
        <f>IF(AB159&gt;=AC159,"Clear","Pending")</f>
        <v>Pending</v>
      </c>
      <c r="AG159">
        <f>AB159/AC159</f>
        <v>0.3706122448979592</v>
      </c>
      <c r="AH159" t="str">
        <f>IF(AB159&gt;=AC159,"Clear",IF(AI159&gt;=(0.5*AJ159),"On Track","Critical"))</f>
        <v>On Track</v>
      </c>
      <c r="AI159">
        <f>COUNTIF(O159:V159,"&gt;0")</f>
        <v>2</v>
      </c>
      <c r="AJ159">
        <f>DATEDIF(DATE(2025,11,1),TODAY(),"m")-COUNTIF(O159:V159,"&gt;0")</f>
        <v>4</v>
      </c>
      <c r="AK159">
        <f>(N159/12)*DATEDIF(DATE(2025,11,1),TODAY(),"m")</f>
        <v>12250</v>
      </c>
      <c r="AL159" t="str">
        <f>IF(AD159=0,"Regular",IF(AD159&lt;=(M159/12)*2,"Low Risk",IF(AD159&lt;=(M159/12)*4,"Medium Risk","High Risk")))</f>
        <v>High Risk</v>
      </c>
      <c r="AM159" t="str">
        <f>IF(AD159=0,"On Track",IF(AD159&lt;=(N159/12),"Watch List",IF(AD159&lt;=(N159/12)*3,"Defaulter",IF(AD159&lt;=(N159/12)*6,"Critical","Write-Off Risk"))))</f>
        <v>Critical</v>
      </c>
    </row>
    <row r="160">
      <c r="A160">
        <v>159</v>
      </c>
      <c r="B160" t="str">
        <v xml:space="preserve">Seema </v>
      </c>
      <c r="C160" t="str">
        <v>Abdul Sattar</v>
      </c>
      <c r="D160">
        <v>4410805928864</v>
      </c>
      <c r="E160" t="str">
        <v>Female</v>
      </c>
      <c r="F160" t="str">
        <v>Saein Dad Aliani</v>
      </c>
      <c r="G160" t="str">
        <v>Roshanabad</v>
      </c>
      <c r="H160" t="str">
        <v>Handi Craft: Applique Rillie</v>
      </c>
      <c r="I160" t="str">
        <v>Handicrafts</v>
      </c>
      <c r="J160" t="str">
        <v>Handicrafts</v>
      </c>
      <c r="K160" t="str">
        <v>Textile &amp; Handicrafts</v>
      </c>
      <c r="L160" t="str">
        <v>16th September 2025</v>
      </c>
      <c r="M160">
        <v>35000</v>
      </c>
      <c r="N160">
        <f>M160*1</f>
        <v>35000</v>
      </c>
      <c r="O160">
        <f>'October 2025'!I160</f>
        <v>0</v>
      </c>
      <c r="P160">
        <f>'November 2025'!I160</f>
        <v>0</v>
      </c>
      <c r="Q160">
        <f>'December 2025'!I160</f>
        <v>0</v>
      </c>
      <c r="R160">
        <f>'Jan 2026'!I160</f>
        <v>6000</v>
      </c>
      <c r="S160">
        <f>'FEB 2026'!I160</f>
        <v>0</v>
      </c>
      <c r="T160">
        <f>'MAR 2026'!I160</f>
        <v>0</v>
      </c>
      <c r="U160">
        <f>'APR 2026'!I160</f>
        <v>6000</v>
      </c>
      <c r="V160">
        <f>'MAY 2026'!I160</f>
        <v>0</v>
      </c>
      <c r="W160">
        <f>'June 2026'!I160</f>
        <v>0</v>
      </c>
      <c r="X160">
        <f>'Aug 2026 '!I160</f>
        <v>0</v>
      </c>
      <c r="Y160">
        <f>'Aug 2026 '!I160</f>
        <v>0</v>
      </c>
      <c r="Z160">
        <f>'Sept 2026'!I160</f>
        <v>0</v>
      </c>
      <c r="AA160">
        <f>'Oct 2026'!I160</f>
        <v>0</v>
      </c>
      <c r="AB160">
        <f>Y160+U160+T160+S160+O160+R160+Q160+P160+V160+W160+X160+Z160+AA160</f>
        <v>12000</v>
      </c>
      <c r="AC160">
        <f>N160</f>
        <v>35000</v>
      </c>
      <c r="AD160">
        <f>MAX(0,((N160/12)*DATEDIF(DATE(2025,11,1),TODAY(),"m"))-V160)</f>
        <v>17500</v>
      </c>
      <c r="AE160">
        <f>AC160-AB160</f>
        <v>23000</v>
      </c>
      <c r="AF160" t="str">
        <f>IF(AB160&gt;=AC160,"Clear","Pending")</f>
        <v>Pending</v>
      </c>
      <c r="AG160">
        <f>AB160/AC160</f>
        <v>0.34285714285714286</v>
      </c>
      <c r="AH160" t="str">
        <f>IF(AB160&gt;=AC160,"Clear",IF(AI160&gt;=(0.5*AJ160),"On Track","Critical"))</f>
        <v>On Track</v>
      </c>
      <c r="AI160">
        <f>COUNTIF(O160:V160,"&gt;0")</f>
        <v>2</v>
      </c>
      <c r="AJ160">
        <f>DATEDIF(DATE(2025,11,1),TODAY(),"m")-COUNTIF(O160:V160,"&gt;0")</f>
        <v>4</v>
      </c>
      <c r="AK160">
        <f>(N160/12)*DATEDIF(DATE(2025,11,1),TODAY(),"m")</f>
        <v>17500</v>
      </c>
      <c r="AL160" t="str">
        <f>IF(AD160=0,"Regular",IF(AD160&lt;=(M160/12)*2,"Low Risk",IF(AD160&lt;=(M160/12)*4,"Medium Risk","High Risk")))</f>
        <v>High Risk</v>
      </c>
      <c r="AM160" t="str">
        <f>IF(AD160=0,"On Track",IF(AD160&lt;=(N160/12),"Watch List",IF(AD160&lt;=(N160/12)*3,"Defaulter",IF(AD160&lt;=(N160/12)*6,"Critical","Write-Off Risk"))))</f>
        <v>Critical</v>
      </c>
    </row>
    <row r="161">
      <c r="A161">
        <v>160</v>
      </c>
      <c r="B161" t="str">
        <v xml:space="preserve">Shabana </v>
      </c>
      <c r="C161" t="str">
        <v>Allah Rakha</v>
      </c>
      <c r="D161">
        <v>4410805825138</v>
      </c>
      <c r="E161" t="str">
        <v>Female</v>
      </c>
      <c r="F161" t="str">
        <v xml:space="preserve">Ch Muhmmad Ali Buxi </v>
      </c>
      <c r="G161" t="str">
        <v>Khuda Bux2</v>
      </c>
      <c r="H161" t="str">
        <v>Poultry Business</v>
      </c>
      <c r="I161" t="str">
        <v>Chicken farming</v>
      </c>
      <c r="J161" t="str">
        <v>Livestock</v>
      </c>
      <c r="K161" t="str">
        <v>Agriculture</v>
      </c>
      <c r="L161" t="str">
        <v>16th September 2025</v>
      </c>
      <c r="M161">
        <v>35000</v>
      </c>
      <c r="N161">
        <f>M161*1</f>
        <v>35000</v>
      </c>
      <c r="O161">
        <f>'October 2025'!I161</f>
        <v>0</v>
      </c>
      <c r="P161">
        <f>'November 2025'!I161</f>
        <v>0</v>
      </c>
      <c r="Q161">
        <f>'December 2025'!I161</f>
        <v>6000</v>
      </c>
      <c r="R161">
        <f>'Jan 2026'!I161</f>
        <v>0</v>
      </c>
      <c r="S161">
        <f>'FEB 2026'!I161</f>
        <v>6000</v>
      </c>
      <c r="T161">
        <f>'MAR 2026'!I161</f>
        <v>0</v>
      </c>
      <c r="U161">
        <f>'APR 2026'!I161</f>
        <v>6000</v>
      </c>
      <c r="V161">
        <f>'MAY 2026'!I161</f>
        <v>0</v>
      </c>
      <c r="W161">
        <f>'June 2026'!I161</f>
        <v>0</v>
      </c>
      <c r="X161">
        <f>'Aug 2026 '!I161</f>
        <v>0</v>
      </c>
      <c r="Y161">
        <f>'Aug 2026 '!I161</f>
        <v>0</v>
      </c>
      <c r="Z161">
        <f>'Sept 2026'!I161</f>
        <v>0</v>
      </c>
      <c r="AA161">
        <f>'Oct 2026'!I161</f>
        <v>0</v>
      </c>
      <c r="AB161">
        <f>Y161+U161+T161+S161+O161+R161+Q161+P161+V161+W161+X161+Z161+AA161</f>
        <v>18000</v>
      </c>
      <c r="AC161">
        <f>N161</f>
        <v>35000</v>
      </c>
      <c r="AD161">
        <f>MAX(0,((N161/12)*DATEDIF(DATE(2025,11,1),TODAY(),"m"))-V161)</f>
        <v>17500</v>
      </c>
      <c r="AE161">
        <f>AC161-AB161</f>
        <v>17000</v>
      </c>
      <c r="AF161" t="str">
        <f>IF(AB161&gt;=AC161,"Clear","Pending")</f>
        <v>Pending</v>
      </c>
      <c r="AG161">
        <f>AB161/AC161</f>
        <v>0.5142857142857142</v>
      </c>
      <c r="AH161" t="str">
        <f>IF(AB161&gt;=AC161,"Clear",IF(AI161&gt;=(0.5*AJ161),"On Track","Critical"))</f>
        <v>On Track</v>
      </c>
      <c r="AI161">
        <f>COUNTIF(O161:V161,"&gt;0")</f>
        <v>3</v>
      </c>
      <c r="AJ161">
        <f>DATEDIF(DATE(2025,11,1),TODAY(),"m")-COUNTIF(O161:V161,"&gt;0")</f>
        <v>3</v>
      </c>
      <c r="AK161">
        <f>(N161/12)*DATEDIF(DATE(2025,11,1),TODAY(),"m")</f>
        <v>17500</v>
      </c>
      <c r="AL161" t="str">
        <f>IF(AD161=0,"Regular",IF(AD161&lt;=(M161/12)*2,"Low Risk",IF(AD161&lt;=(M161/12)*4,"Medium Risk","High Risk")))</f>
        <v>High Risk</v>
      </c>
      <c r="AM161" t="str">
        <f>IF(AD161=0,"On Track",IF(AD161&lt;=(N161/12),"Watch List",IF(AD161&lt;=(N161/12)*3,"Defaulter",IF(AD161&lt;=(N161/12)*6,"Critical","Write-Off Risk"))))</f>
        <v>Critical</v>
      </c>
    </row>
    <row r="162">
      <c r="A162">
        <v>161</v>
      </c>
      <c r="B162" t="str">
        <v xml:space="preserve">Shabnam </v>
      </c>
      <c r="C162" t="str">
        <v xml:space="preserve">Nazar Ali </v>
      </c>
      <c r="D162">
        <v>4410805822364</v>
      </c>
      <c r="E162" t="str">
        <v>Female</v>
      </c>
      <c r="F162" t="str">
        <v xml:space="preserve">Juman Kapri </v>
      </c>
      <c r="G162" t="str">
        <v>Khuda Bux2</v>
      </c>
      <c r="H162" t="str">
        <v>Feed for Livestock</v>
      </c>
      <c r="I162" t="str">
        <v>Animal feed supply</v>
      </c>
      <c r="J162" t="str">
        <v>Retail</v>
      </c>
      <c r="K162" t="str">
        <v>Livestock</v>
      </c>
      <c r="L162" t="str">
        <v>16th September 2025</v>
      </c>
      <c r="M162">
        <v>35000</v>
      </c>
      <c r="N162">
        <f>M162*1</f>
        <v>35000</v>
      </c>
      <c r="O162">
        <f>'October 2025'!I162</f>
        <v>0</v>
      </c>
      <c r="P162">
        <f>'November 2025'!I162</f>
        <v>0</v>
      </c>
      <c r="Q162">
        <f>'December 2025'!I162</f>
        <v>3000</v>
      </c>
      <c r="R162">
        <f>'Jan 2026'!I162</f>
        <v>0</v>
      </c>
      <c r="S162">
        <f>'FEB 2026'!I162</f>
        <v>6000</v>
      </c>
      <c r="T162">
        <f>'MAR 2026'!I162</f>
        <v>3000</v>
      </c>
      <c r="U162">
        <f>'APR 2026'!I162</f>
        <v>3000</v>
      </c>
      <c r="V162">
        <f>'MAY 2026'!I162</f>
        <v>0</v>
      </c>
      <c r="W162">
        <f>'June 2026'!I162</f>
        <v>0</v>
      </c>
      <c r="X162">
        <f>'Aug 2026 '!I162</f>
        <v>0</v>
      </c>
      <c r="Y162">
        <f>'Aug 2026 '!I162</f>
        <v>0</v>
      </c>
      <c r="Z162">
        <f>'Sept 2026'!I162</f>
        <v>0</v>
      </c>
      <c r="AA162">
        <f>'Oct 2026'!I162</f>
        <v>0</v>
      </c>
      <c r="AB162">
        <f>Y162+U162+T162+S162+O162+R162+Q162+P162+V162+W162+X162+Z162+AA162</f>
        <v>15000</v>
      </c>
      <c r="AC162">
        <f>N162</f>
        <v>35000</v>
      </c>
      <c r="AD162">
        <f>MAX(0,((N162/12)*DATEDIF(DATE(2025,11,1),TODAY(),"m"))-V162)</f>
        <v>17500</v>
      </c>
      <c r="AE162">
        <f>AC162-AB162</f>
        <v>20000</v>
      </c>
      <c r="AF162" t="str">
        <f>IF(AB162&gt;=AC162,"Clear","Pending")</f>
        <v>Pending</v>
      </c>
      <c r="AG162">
        <f>AB162/AC162</f>
        <v>0.42857142857142855</v>
      </c>
      <c r="AH162" t="str">
        <f>IF(AB162&gt;=AC162,"Clear",IF(AI162&gt;=(0.5*AJ162),"On Track","Critical"))</f>
        <v>On Track</v>
      </c>
      <c r="AI162">
        <f>COUNTIF(O162:V162,"&gt;0")</f>
        <v>4</v>
      </c>
      <c r="AJ162">
        <f>DATEDIF(DATE(2025,11,1),TODAY(),"m")-COUNTIF(O162:V162,"&gt;0")</f>
        <v>2</v>
      </c>
      <c r="AK162">
        <f>(N162/12)*DATEDIF(DATE(2025,11,1),TODAY(),"m")</f>
        <v>17500</v>
      </c>
      <c r="AL162" t="str">
        <f>IF(AD162=0,"Regular",IF(AD162&lt;=(M162/12)*2,"Low Risk",IF(AD162&lt;=(M162/12)*4,"Medium Risk","High Risk")))</f>
        <v>High Risk</v>
      </c>
      <c r="AM162" t="str">
        <f>IF(AD162=0,"On Track",IF(AD162&lt;=(N162/12),"Watch List",IF(AD162&lt;=(N162/12)*3,"Defaulter",IF(AD162&lt;=(N162/12)*6,"Critical","Write-Off Risk"))))</f>
        <v>Critical</v>
      </c>
    </row>
    <row r="163">
      <c r="A163">
        <v>162</v>
      </c>
      <c r="B163" t="str">
        <v>Shagufta</v>
      </c>
      <c r="C163" t="str">
        <v>Ahsan Ali</v>
      </c>
      <c r="D163">
        <v>4410290667674</v>
      </c>
      <c r="E163" t="str">
        <v>Female</v>
      </c>
      <c r="F163" t="str">
        <v>Karam Ali laghari</v>
      </c>
      <c r="G163" t="str">
        <v>Mir Allah Bachayo</v>
      </c>
      <c r="H163" t="str">
        <v>Poultry &amp; Milk Sale</v>
      </c>
      <c r="I163" t="str">
        <v>Dairy + poultry</v>
      </c>
      <c r="J163" t="str">
        <v>Retail</v>
      </c>
      <c r="K163" t="str">
        <v>Livestock</v>
      </c>
      <c r="L163" t="str">
        <v>16th September 2025</v>
      </c>
      <c r="M163">
        <v>35000</v>
      </c>
      <c r="N163">
        <f>M163*0.7</f>
        <v>24500</v>
      </c>
      <c r="O163">
        <f>'October 2025'!I163</f>
        <v>0</v>
      </c>
      <c r="P163">
        <f>'November 2025'!I163</f>
        <v>0</v>
      </c>
      <c r="Q163">
        <f>'December 2025'!I163</f>
        <v>4080</v>
      </c>
      <c r="R163">
        <f>'Jan 2026'!I163</f>
        <v>0</v>
      </c>
      <c r="S163">
        <f>'FEB 2026'!I163</f>
        <v>4080</v>
      </c>
      <c r="T163">
        <f>'MAR 2026'!I163</f>
        <v>2040</v>
      </c>
      <c r="U163">
        <f>'APR 2026'!I163</f>
        <v>2040</v>
      </c>
      <c r="V163">
        <f>'MAY 2026'!I163</f>
        <v>2040</v>
      </c>
      <c r="W163">
        <f>'June 2026'!I163</f>
        <v>0</v>
      </c>
      <c r="X163">
        <f>'Aug 2026 '!I163</f>
        <v>0</v>
      </c>
      <c r="Y163">
        <f>'Aug 2026 '!I163</f>
        <v>0</v>
      </c>
      <c r="Z163">
        <f>'Sept 2026'!I163</f>
        <v>0</v>
      </c>
      <c r="AA163">
        <f>'Oct 2026'!I163</f>
        <v>0</v>
      </c>
      <c r="AB163">
        <f>Y163+U163+T163+S163+O163+R163+Q163+P163+V163+W163+X163+Z163+AA163</f>
        <v>14280</v>
      </c>
      <c r="AC163">
        <f>N163</f>
        <v>24500</v>
      </c>
      <c r="AD163">
        <f>MAX(0,((N163/12)*DATEDIF(DATE(2025,11,1),TODAY(),"m"))-V163)</f>
        <v>10210</v>
      </c>
      <c r="AE163">
        <f>AC163-AB163</f>
        <v>10220</v>
      </c>
      <c r="AF163" t="str">
        <f>IF(AB163&gt;=AC163,"Clear","Pending")</f>
        <v>Pending</v>
      </c>
      <c r="AG163">
        <f>AB163/AC163</f>
        <v>0.5828571428571429</v>
      </c>
      <c r="AH163" t="str">
        <f>IF(AB163&gt;=AC163,"Clear",IF(AI163&gt;=(0.5*AJ163),"On Track","Critical"))</f>
        <v>On Track</v>
      </c>
      <c r="AI163">
        <f>COUNTIF(O163:V163,"&gt;0")</f>
        <v>5</v>
      </c>
      <c r="AJ163">
        <f>DATEDIF(DATE(2025,11,1),TODAY(),"m")-COUNTIF(O163:V163,"&gt;0")</f>
        <v>1</v>
      </c>
      <c r="AK163">
        <f>(N163/12)*DATEDIF(DATE(2025,11,1),TODAY(),"m")</f>
        <v>12250</v>
      </c>
      <c r="AL163" t="str">
        <f>IF(AD163=0,"Regular",IF(AD163&lt;=(M163/12)*2,"Low Risk",IF(AD163&lt;=(M163/12)*4,"Medium Risk","High Risk")))</f>
        <v>Medium Risk</v>
      </c>
      <c r="AM163" t="str">
        <f>IF(AD163=0,"On Track",IF(AD163&lt;=(N163/12),"Watch List",IF(AD163&lt;=(N163/12)*3,"Defaulter",IF(AD163&lt;=(N163/12)*6,"Critical","Write-Off Risk"))))</f>
        <v>Critical</v>
      </c>
    </row>
    <row r="164">
      <c r="A164">
        <v>163</v>
      </c>
      <c r="B164" t="str">
        <v>Shaheen Jado</v>
      </c>
      <c r="C164" t="str">
        <v xml:space="preserve">Rawat Ali </v>
      </c>
      <c r="D164">
        <v>4410805692082</v>
      </c>
      <c r="E164" t="str">
        <v>Female</v>
      </c>
      <c r="F164" t="str">
        <v>Saein Dad Aliani</v>
      </c>
      <c r="G164" t="str">
        <v>Roshanabad</v>
      </c>
      <c r="H164" t="str">
        <v>Cosmetic Goods Shop ( Cosmetic and Shoes)</v>
      </c>
      <c r="I164" t="str">
        <v>Beauty products</v>
      </c>
      <c r="J164" t="str">
        <v>Retail</v>
      </c>
      <c r="K164" t="str">
        <v>Personal Care</v>
      </c>
      <c r="L164" t="str">
        <v>16th September 2025</v>
      </c>
      <c r="M164">
        <v>35000</v>
      </c>
      <c r="N164">
        <f>M164*1</f>
        <v>35000</v>
      </c>
      <c r="O164">
        <f>'October 2025'!I164</f>
        <v>0</v>
      </c>
      <c r="P164">
        <f>'November 2025'!I164</f>
        <v>0</v>
      </c>
      <c r="Q164">
        <f>'December 2025'!I164</f>
        <v>0</v>
      </c>
      <c r="R164">
        <f>'Jan 2026'!I164</f>
        <v>6000</v>
      </c>
      <c r="S164">
        <f>'FEB 2026'!I164</f>
        <v>0</v>
      </c>
      <c r="T164">
        <f>'MAR 2026'!I164</f>
        <v>0</v>
      </c>
      <c r="U164">
        <f>'APR 2026'!I164</f>
        <v>0</v>
      </c>
      <c r="V164">
        <f>'MAY 2026'!I164</f>
        <v>0</v>
      </c>
      <c r="W164">
        <f>'June 2026'!I164</f>
        <v>0</v>
      </c>
      <c r="X164">
        <f>'Aug 2026 '!I164</f>
        <v>0</v>
      </c>
      <c r="Y164">
        <f>'Aug 2026 '!I164</f>
        <v>0</v>
      </c>
      <c r="Z164">
        <f>'Sept 2026'!I164</f>
        <v>0</v>
      </c>
      <c r="AA164">
        <f>'Oct 2026'!I164</f>
        <v>0</v>
      </c>
      <c r="AB164">
        <f>Y164+U164+T164+S164+O164+R164+Q164+P164+V164+W164+X164+Z164+AA164</f>
        <v>6000</v>
      </c>
      <c r="AC164">
        <f>N164</f>
        <v>35000</v>
      </c>
      <c r="AD164">
        <f>MAX(0,((N164/12)*DATEDIF(DATE(2025,11,1),TODAY(),"m"))-V164)</f>
        <v>17500</v>
      </c>
      <c r="AE164">
        <f>AC164-AB164</f>
        <v>29000</v>
      </c>
      <c r="AF164" t="str">
        <f>IF(AB164&gt;=AC164,"Clear","Pending")</f>
        <v>Pending</v>
      </c>
      <c r="AG164">
        <f>AB164/AC164</f>
        <v>0.17142857142857143</v>
      </c>
      <c r="AH164" t="str">
        <f>IF(AB164&gt;=AC164,"Clear",IF(AI164&gt;=(0.5*AJ164),"On Track","Critical"))</f>
        <v>Critical</v>
      </c>
      <c r="AI164">
        <f>COUNTIF(O164:V164,"&gt;0")</f>
        <v>1</v>
      </c>
      <c r="AJ164">
        <f>DATEDIF(DATE(2025,11,1),TODAY(),"m")-COUNTIF(O164:V164,"&gt;0")</f>
        <v>5</v>
      </c>
      <c r="AK164">
        <f>(N164/12)*DATEDIF(DATE(2025,11,1),TODAY(),"m")</f>
        <v>17500</v>
      </c>
      <c r="AL164" t="str">
        <f>IF(AD164=0,"Regular",IF(AD164&lt;=(M164/12)*2,"Low Risk",IF(AD164&lt;=(M164/12)*4,"Medium Risk","High Risk")))</f>
        <v>High Risk</v>
      </c>
      <c r="AM164" t="str">
        <f>IF(AD164=0,"On Track",IF(AD164&lt;=(N164/12),"Watch List",IF(AD164&lt;=(N164/12)*3,"Defaulter",IF(AD164&lt;=(N164/12)*6,"Critical","Write-Off Risk"))))</f>
        <v>Critical</v>
      </c>
    </row>
    <row r="165">
      <c r="A165">
        <v>164</v>
      </c>
      <c r="B165" t="str">
        <v>Shahid</v>
      </c>
      <c r="C165" t="str">
        <v xml:space="preserve">Asghar Ali </v>
      </c>
      <c r="D165">
        <v>4410803837477</v>
      </c>
      <c r="E165" t="str">
        <v>Male</v>
      </c>
      <c r="F165" t="str">
        <v xml:space="preserve"> Juman Kapri </v>
      </c>
      <c r="G165" t="str">
        <v>Khuda Bux2</v>
      </c>
      <c r="H165" t="str">
        <v>Wheat for Flour Chaki</v>
      </c>
      <c r="I165" t="str">
        <v>Grain milling supply</v>
      </c>
      <c r="J165" t="str">
        <v>Trade</v>
      </c>
      <c r="K165" t="str">
        <v>Agro-processing</v>
      </c>
      <c r="L165" t="str">
        <v>16th September 2025</v>
      </c>
      <c r="M165">
        <v>35000</v>
      </c>
      <c r="N165">
        <f>M165*1</f>
        <v>35000</v>
      </c>
      <c r="O165">
        <f>'October 2025'!I165</f>
        <v>0</v>
      </c>
      <c r="P165">
        <f>'November 2025'!I165</f>
        <v>0</v>
      </c>
      <c r="Q165">
        <f>'December 2025'!I165</f>
        <v>0</v>
      </c>
      <c r="R165">
        <f>'Jan 2026'!I165</f>
        <v>0</v>
      </c>
      <c r="S165">
        <f>'FEB 2026'!I165</f>
        <v>0</v>
      </c>
      <c r="T165">
        <f>'MAR 2026'!I165</f>
        <v>0</v>
      </c>
      <c r="U165">
        <f>'APR 2026'!I165</f>
        <v>17000</v>
      </c>
      <c r="V165">
        <f>'MAY 2026'!I165</f>
        <v>0</v>
      </c>
      <c r="W165">
        <f>'June 2026'!I165</f>
        <v>0</v>
      </c>
      <c r="X165">
        <f>'Aug 2026 '!I165</f>
        <v>0</v>
      </c>
      <c r="Y165">
        <f>'Aug 2026 '!I165</f>
        <v>0</v>
      </c>
      <c r="Z165">
        <f>'Sept 2026'!I165</f>
        <v>0</v>
      </c>
      <c r="AA165">
        <f>'Oct 2026'!I165</f>
        <v>0</v>
      </c>
      <c r="AB165">
        <f>Y165+U165+T165+S165+O165+R165+Q165+P165+V165+W165+X165+Z165+AA165</f>
        <v>17000</v>
      </c>
      <c r="AC165">
        <f>N165</f>
        <v>35000</v>
      </c>
      <c r="AD165">
        <f>MAX(0,((N165/12)*DATEDIF(DATE(2025,11,1),TODAY(),"m"))-V165)</f>
        <v>17500</v>
      </c>
      <c r="AE165">
        <f>AC165-AB165</f>
        <v>18000</v>
      </c>
      <c r="AF165" t="str">
        <f>IF(AB165&gt;=AC165,"Clear","Pending")</f>
        <v>Pending</v>
      </c>
      <c r="AG165">
        <f>AB165/AC165</f>
        <v>0.4857142857142857</v>
      </c>
      <c r="AH165" t="str">
        <f>IF(AB165&gt;=AC165,"Clear",IF(AI165&gt;=(0.5*AJ165),"On Track","Critical"))</f>
        <v>Critical</v>
      </c>
      <c r="AI165">
        <f>COUNTIF(O165:V165,"&gt;0")</f>
        <v>1</v>
      </c>
      <c r="AJ165">
        <f>DATEDIF(DATE(2025,11,1),TODAY(),"m")-COUNTIF(O165:V165,"&gt;0")</f>
        <v>5</v>
      </c>
      <c r="AK165">
        <f>(N165/12)*DATEDIF(DATE(2025,11,1),TODAY(),"m")</f>
        <v>17500</v>
      </c>
      <c r="AL165" t="str">
        <f>IF(AD165=0,"Regular",IF(AD165&lt;=(M165/12)*2,"Low Risk",IF(AD165&lt;=(M165/12)*4,"Medium Risk","High Risk")))</f>
        <v>High Risk</v>
      </c>
      <c r="AM165" t="str">
        <f>IF(AD165=0,"On Track",IF(AD165&lt;=(N165/12),"Watch List",IF(AD165&lt;=(N165/12)*3,"Defaulter",IF(AD165&lt;=(N165/12)*6,"Critical","Write-Off Risk"))))</f>
        <v>Critical</v>
      </c>
    </row>
    <row r="166">
      <c r="A166">
        <v>165</v>
      </c>
      <c r="B166" t="str">
        <v>Shahid hussain</v>
      </c>
      <c r="C166" t="str">
        <v>Rasool Bux</v>
      </c>
      <c r="D166">
        <v>4410180790995</v>
      </c>
      <c r="E166" t="str">
        <v>Male</v>
      </c>
      <c r="F166" t="str">
        <v xml:space="preserve">Gul Muhmmad K.k </v>
      </c>
      <c r="G166" t="str">
        <v>Mir Allah Bachayo</v>
      </c>
      <c r="H166" t="str">
        <v>Feed for Livestock</v>
      </c>
      <c r="I166" t="str">
        <v>Animal feed supply</v>
      </c>
      <c r="J166" t="str">
        <v>Retail</v>
      </c>
      <c r="K166" t="str">
        <v>Livestock</v>
      </c>
      <c r="L166" t="str">
        <v>16th September 2025</v>
      </c>
      <c r="M166">
        <v>35000</v>
      </c>
      <c r="N166">
        <f>M166*1</f>
        <v>35000</v>
      </c>
      <c r="O166">
        <f>'October 2025'!I166</f>
        <v>0</v>
      </c>
      <c r="P166">
        <f>'November 2025'!I166</f>
        <v>0</v>
      </c>
      <c r="Q166">
        <f>'December 2025'!I166</f>
        <v>0</v>
      </c>
      <c r="R166">
        <f>'Jan 2026'!I166</f>
        <v>9000</v>
      </c>
      <c r="S166">
        <f>'FEB 2026'!I166</f>
        <v>3000</v>
      </c>
      <c r="T166">
        <f>'MAR 2026'!I166</f>
        <v>0</v>
      </c>
      <c r="U166">
        <f>'APR 2026'!I166</f>
        <v>0</v>
      </c>
      <c r="V166">
        <f>'MAY 2026'!I166</f>
        <v>0</v>
      </c>
      <c r="W166">
        <f>'June 2026'!I166</f>
        <v>0</v>
      </c>
      <c r="X166">
        <f>'Aug 2026 '!I166</f>
        <v>0</v>
      </c>
      <c r="Y166">
        <f>'Aug 2026 '!I166</f>
        <v>0</v>
      </c>
      <c r="Z166">
        <f>'Sept 2026'!I166</f>
        <v>0</v>
      </c>
      <c r="AA166">
        <f>'Oct 2026'!I166</f>
        <v>0</v>
      </c>
      <c r="AB166">
        <f>Y166+U166+T166+S166+O166+R166+Q166+P166+V166+W166+X166+Z166+AA166</f>
        <v>12000</v>
      </c>
      <c r="AC166">
        <f>N166</f>
        <v>35000</v>
      </c>
      <c r="AD166">
        <f>MAX(0,((N166/12)*DATEDIF(DATE(2025,11,1),TODAY(),"m"))-V166)</f>
        <v>17500</v>
      </c>
      <c r="AE166">
        <f>AC166-AB166</f>
        <v>23000</v>
      </c>
      <c r="AF166" t="str">
        <f>IF(AB166&gt;=AC166,"Clear","Pending")</f>
        <v>Pending</v>
      </c>
      <c r="AG166">
        <f>AB166/AC166</f>
        <v>0.34285714285714286</v>
      </c>
      <c r="AH166" t="str">
        <f>IF(AB166&gt;=AC166,"Clear",IF(AI166&gt;=(0.5*AJ166),"On Track","Critical"))</f>
        <v>On Track</v>
      </c>
      <c r="AI166">
        <f>COUNTIF(O166:V166,"&gt;0")</f>
        <v>2</v>
      </c>
      <c r="AJ166">
        <f>DATEDIF(DATE(2025,11,1),TODAY(),"m")-COUNTIF(O166:V166,"&gt;0")</f>
        <v>4</v>
      </c>
      <c r="AK166">
        <f>(N166/12)*DATEDIF(DATE(2025,11,1),TODAY(),"m")</f>
        <v>17500</v>
      </c>
      <c r="AL166" t="str">
        <f>IF(AD166=0,"Regular",IF(AD166&lt;=(M166/12)*2,"Low Risk",IF(AD166&lt;=(M166/12)*4,"Medium Risk","High Risk")))</f>
        <v>High Risk</v>
      </c>
      <c r="AM166" t="str">
        <f>IF(AD166=0,"On Track",IF(AD166&lt;=(N166/12),"Watch List",IF(AD166&lt;=(N166/12)*3,"Defaulter",IF(AD166&lt;=(N166/12)*6,"Critical","Write-Off Risk"))))</f>
        <v>Critical</v>
      </c>
    </row>
    <row r="167">
      <c r="A167">
        <v>166</v>
      </c>
      <c r="B167" t="str">
        <v>Shahida</v>
      </c>
      <c r="C167" t="str">
        <v>Shahid Ali</v>
      </c>
      <c r="D167">
        <v>4410125706836</v>
      </c>
      <c r="E167" t="str">
        <v>Female</v>
      </c>
      <c r="F167" t="str">
        <v>khosa Paro</v>
      </c>
      <c r="G167" t="str">
        <v>Mir Allah Bachayo</v>
      </c>
      <c r="H167" t="str">
        <v>Handi Craft: Muka Work</v>
      </c>
      <c r="I167" t="str">
        <v>Handicrafts</v>
      </c>
      <c r="J167" t="str">
        <v>Handicrafts</v>
      </c>
      <c r="K167" t="str">
        <v>Textile &amp; Handicrafts</v>
      </c>
      <c r="L167" t="str">
        <v>16th September 2025</v>
      </c>
      <c r="M167">
        <v>35000</v>
      </c>
      <c r="N167">
        <f>M167*1</f>
        <v>35000</v>
      </c>
      <c r="O167">
        <f>'October 2025'!I167</f>
        <v>0</v>
      </c>
      <c r="P167">
        <f>'November 2025'!I167</f>
        <v>0</v>
      </c>
      <c r="Q167">
        <f>'December 2025'!I167</f>
        <v>3000</v>
      </c>
      <c r="R167">
        <f>'Jan 2026'!I167</f>
        <v>0</v>
      </c>
      <c r="S167">
        <f>'FEB 2026'!I167</f>
        <v>0</v>
      </c>
      <c r="T167">
        <f>'MAR 2026'!I167</f>
        <v>3000</v>
      </c>
      <c r="U167">
        <f>'APR 2026'!I167</f>
        <v>0</v>
      </c>
      <c r="V167">
        <f>'MAY 2026'!I167</f>
        <v>0</v>
      </c>
      <c r="W167">
        <f>'June 2026'!I167</f>
        <v>0</v>
      </c>
      <c r="X167">
        <f>'Aug 2026 '!I167</f>
        <v>0</v>
      </c>
      <c r="Y167">
        <f>'Aug 2026 '!I167</f>
        <v>0</v>
      </c>
      <c r="Z167">
        <f>'Sept 2026'!I167</f>
        <v>0</v>
      </c>
      <c r="AA167">
        <f>'Oct 2026'!I167</f>
        <v>0</v>
      </c>
      <c r="AB167">
        <f>Y167+U167+T167+S167+O167+R167+Q167+P167+V167+W167+X167+Z167+AA167</f>
        <v>6000</v>
      </c>
      <c r="AC167">
        <f>N167</f>
        <v>35000</v>
      </c>
      <c r="AD167">
        <f>MAX(0,((N167/12)*DATEDIF(DATE(2025,11,1),TODAY(),"m"))-V167)</f>
        <v>17500</v>
      </c>
      <c r="AE167">
        <f>AC167-AB167</f>
        <v>29000</v>
      </c>
      <c r="AF167" t="str">
        <f>IF(AB167&gt;=AC167,"Clear","Pending")</f>
        <v>Pending</v>
      </c>
      <c r="AG167">
        <f>AB167/AC167</f>
        <v>0.17142857142857143</v>
      </c>
      <c r="AH167" t="str">
        <f>IF(AB167&gt;=AC167,"Clear",IF(AI167&gt;=(0.5*AJ167),"On Track","Critical"))</f>
        <v>On Track</v>
      </c>
      <c r="AI167">
        <f>COUNTIF(O167:V167,"&gt;0")</f>
        <v>2</v>
      </c>
      <c r="AJ167">
        <f>DATEDIF(DATE(2025,11,1),TODAY(),"m")-COUNTIF(O167:V167,"&gt;0")</f>
        <v>4</v>
      </c>
      <c r="AK167">
        <f>(N167/12)*DATEDIF(DATE(2025,11,1),TODAY(),"m")</f>
        <v>17500</v>
      </c>
      <c r="AL167" t="str">
        <f>IF(AD167=0,"Regular",IF(AD167&lt;=(M167/12)*2,"Low Risk",IF(AD167&lt;=(M167/12)*4,"Medium Risk","High Risk")))</f>
        <v>High Risk</v>
      </c>
      <c r="AM167" t="str">
        <f>IF(AD167=0,"On Track",IF(AD167&lt;=(N167/12),"Watch List",IF(AD167&lt;=(N167/12)*3,"Defaulter",IF(AD167&lt;=(N167/12)*6,"Critical","Write-Off Risk"))))</f>
        <v>Critical</v>
      </c>
    </row>
    <row r="168">
      <c r="A168">
        <v>167</v>
      </c>
      <c r="B168" t="str">
        <v>Shama</v>
      </c>
      <c r="C168" t="str">
        <v>Ali Hyder</v>
      </c>
      <c r="D168">
        <v>4410805764958</v>
      </c>
      <c r="E168" t="str">
        <v>Female</v>
      </c>
      <c r="F168" t="str">
        <v xml:space="preserve">Long khan dalwani </v>
      </c>
      <c r="G168" t="str">
        <v xml:space="preserve">Bakhur </v>
      </c>
      <c r="H168" t="str">
        <v>FMCG: Grocery shop</v>
      </c>
      <c r="I168" t="str">
        <v>Retail Trading</v>
      </c>
      <c r="J168" t="str">
        <v>Retail</v>
      </c>
      <c r="K168" t="str">
        <v>Trading &amp; Commerce</v>
      </c>
      <c r="L168" t="str">
        <v>16th September 2025</v>
      </c>
      <c r="M168">
        <v>35000</v>
      </c>
      <c r="N168">
        <f>M168*0.7</f>
        <v>24500</v>
      </c>
      <c r="O168">
        <f>'October 2025'!I168</f>
        <v>0</v>
      </c>
      <c r="P168">
        <f>'November 2025'!I168</f>
        <v>0</v>
      </c>
      <c r="Q168">
        <f>'December 2025'!I168</f>
        <v>4100</v>
      </c>
      <c r="R168">
        <f>'Jan 2026'!I168</f>
        <v>0</v>
      </c>
      <c r="S168">
        <f>'FEB 2026'!I168</f>
        <v>4100</v>
      </c>
      <c r="T168">
        <f>'MAR 2026'!I168</f>
        <v>0</v>
      </c>
      <c r="U168">
        <f>'APR 2026'!I168</f>
        <v>4100</v>
      </c>
      <c r="V168">
        <f>'MAY 2026'!I168</f>
        <v>0</v>
      </c>
      <c r="W168">
        <f>'June 2026'!I168</f>
        <v>0</v>
      </c>
      <c r="X168">
        <f>'Aug 2026 '!I168</f>
        <v>0</v>
      </c>
      <c r="Y168">
        <f>'Aug 2026 '!I168</f>
        <v>0</v>
      </c>
      <c r="Z168">
        <f>'Sept 2026'!I168</f>
        <v>0</v>
      </c>
      <c r="AA168">
        <f>'Oct 2026'!I168</f>
        <v>0</v>
      </c>
      <c r="AB168">
        <f>Y168+U168+T168+S168+O168+R168+Q168+P168+V168+W168+X168+Z168+AA168</f>
        <v>12300</v>
      </c>
      <c r="AC168">
        <f>N168</f>
        <v>24500</v>
      </c>
      <c r="AD168">
        <f>MAX(0,((N168/12)*DATEDIF(DATE(2025,11,1),TODAY(),"m"))-V168)</f>
        <v>12250</v>
      </c>
      <c r="AE168">
        <f>AC168-AB168</f>
        <v>12200</v>
      </c>
      <c r="AF168" t="str">
        <f>IF(AB168&gt;=AC168,"Clear","Pending")</f>
        <v>Pending</v>
      </c>
      <c r="AG168">
        <f>AB168/AC168</f>
        <v>0.5020408163265306</v>
      </c>
      <c r="AH168" t="str">
        <f>IF(AB168&gt;=AC168,"Clear",IF(AI168&gt;=(0.5*AJ168),"On Track","Critical"))</f>
        <v>On Track</v>
      </c>
      <c r="AI168">
        <f>COUNTIF(O168:V168,"&gt;0")</f>
        <v>3</v>
      </c>
      <c r="AJ168">
        <f>DATEDIF(DATE(2025,11,1),TODAY(),"m")-COUNTIF(O168:V168,"&gt;0")</f>
        <v>3</v>
      </c>
      <c r="AK168">
        <f>(N168/12)*DATEDIF(DATE(2025,11,1),TODAY(),"m")</f>
        <v>12250</v>
      </c>
      <c r="AL168" t="str">
        <f>IF(AD168=0,"Regular",IF(AD168&lt;=(M168/12)*2,"Low Risk",IF(AD168&lt;=(M168/12)*4,"Medium Risk","High Risk")))</f>
        <v>High Risk</v>
      </c>
      <c r="AM168" t="str">
        <f>IF(AD168=0,"On Track",IF(AD168&lt;=(N168/12),"Watch List",IF(AD168&lt;=(N168/12)*3,"Defaulter",IF(AD168&lt;=(N168/12)*6,"Critical","Write-Off Risk"))))</f>
        <v>Critical</v>
      </c>
    </row>
    <row r="169">
      <c r="A169">
        <v>168</v>
      </c>
      <c r="B169" t="str">
        <v xml:space="preserve">Shamshad ali </v>
      </c>
      <c r="C169" t="str">
        <v>Ghulam Rasool</v>
      </c>
      <c r="D169">
        <v>4410804258781</v>
      </c>
      <c r="E169" t="str">
        <v>Male</v>
      </c>
      <c r="F169" t="str">
        <v>Allah Bachayo Kapri</v>
      </c>
      <c r="G169" t="str">
        <v>Mir Allah Bachayo</v>
      </c>
      <c r="H169" t="str">
        <v>Poultry Farm Material</v>
      </c>
      <c r="I169" t="str">
        <v>Poultry inputs</v>
      </c>
      <c r="J169" t="str">
        <v>Trade</v>
      </c>
      <c r="K169" t="str">
        <v>Livestock</v>
      </c>
      <c r="L169" t="str">
        <v>16th September 2025</v>
      </c>
      <c r="M169">
        <v>35000</v>
      </c>
      <c r="N169">
        <f>M169*1</f>
        <v>35000</v>
      </c>
      <c r="O169">
        <f>'October 2025'!I169</f>
        <v>0</v>
      </c>
      <c r="P169">
        <f>'November 2025'!I169</f>
        <v>0</v>
      </c>
      <c r="Q169">
        <f>'December 2025'!I169</f>
        <v>0</v>
      </c>
      <c r="R169">
        <f>'Jan 2026'!I169</f>
        <v>6000</v>
      </c>
      <c r="S169">
        <f>'FEB 2026'!I169</f>
        <v>0</v>
      </c>
      <c r="T169">
        <f>'MAR 2026'!I169</f>
        <v>0</v>
      </c>
      <c r="U169">
        <f>'APR 2026'!I169</f>
        <v>0</v>
      </c>
      <c r="V169">
        <f>'MAY 2026'!I169</f>
        <v>0</v>
      </c>
      <c r="W169">
        <f>'June 2026'!I169</f>
        <v>0</v>
      </c>
      <c r="X169">
        <f>'Aug 2026 '!I169</f>
        <v>0</v>
      </c>
      <c r="Y169">
        <f>'Aug 2026 '!I169</f>
        <v>0</v>
      </c>
      <c r="Z169">
        <f>'Sept 2026'!I169</f>
        <v>0</v>
      </c>
      <c r="AA169">
        <f>'Oct 2026'!I169</f>
        <v>0</v>
      </c>
      <c r="AB169">
        <f>Y169+U169+T169+S169+O169+R169+Q169+P169+V169+W169+X169+Z169+AA169</f>
        <v>6000</v>
      </c>
      <c r="AC169">
        <f>N169</f>
        <v>35000</v>
      </c>
      <c r="AD169">
        <f>MAX(0,((N169/12)*DATEDIF(DATE(2025,11,1),TODAY(),"m"))-V169)</f>
        <v>17500</v>
      </c>
      <c r="AE169">
        <f>AC169-AB169</f>
        <v>29000</v>
      </c>
      <c r="AF169" t="str">
        <f>IF(AB169&gt;=AC169,"Clear","Pending")</f>
        <v>Pending</v>
      </c>
      <c r="AG169">
        <f>AB169/AC169</f>
        <v>0.17142857142857143</v>
      </c>
      <c r="AH169" t="str">
        <f>IF(AB169&gt;=AC169,"Clear",IF(AI169&gt;=(0.5*AJ169),"On Track","Critical"))</f>
        <v>Critical</v>
      </c>
      <c r="AI169">
        <f>COUNTIF(O169:V169,"&gt;0")</f>
        <v>1</v>
      </c>
      <c r="AJ169">
        <f>DATEDIF(DATE(2025,11,1),TODAY(),"m")-COUNTIF(O169:V169,"&gt;0")</f>
        <v>5</v>
      </c>
      <c r="AK169">
        <f>(N169/12)*DATEDIF(DATE(2025,11,1),TODAY(),"m")</f>
        <v>17500</v>
      </c>
      <c r="AL169" t="str">
        <f>IF(AD169=0,"Regular",IF(AD169&lt;=(M169/12)*2,"Low Risk",IF(AD169&lt;=(M169/12)*4,"Medium Risk","High Risk")))</f>
        <v>High Risk</v>
      </c>
      <c r="AM169" t="str">
        <f>IF(AD169=0,"On Track",IF(AD169&lt;=(N169/12),"Watch List",IF(AD169&lt;=(N169/12)*3,"Defaulter",IF(AD169&lt;=(N169/12)*6,"Critical","Write-Off Risk"))))</f>
        <v>Critical</v>
      </c>
    </row>
    <row r="170">
      <c r="A170">
        <v>169</v>
      </c>
      <c r="B170" t="str">
        <v>Shankar</v>
      </c>
      <c r="C170" t="str">
        <v>Navo</v>
      </c>
      <c r="D170">
        <v>4410803712735</v>
      </c>
      <c r="E170" t="str">
        <v>Male</v>
      </c>
      <c r="F170" t="str">
        <v>Navo kohli</v>
      </c>
      <c r="G170" t="str">
        <v xml:space="preserve">Bakhur </v>
      </c>
      <c r="H170" t="str">
        <v>FMCG: Grocery shop</v>
      </c>
      <c r="I170" t="str">
        <v>Retail Trading</v>
      </c>
      <c r="J170" t="str">
        <v>Retail</v>
      </c>
      <c r="K170" t="str">
        <v>Trading &amp; Commerce</v>
      </c>
      <c r="L170" t="str">
        <v>16th September 2025</v>
      </c>
      <c r="M170">
        <v>35000</v>
      </c>
      <c r="N170">
        <f>M170*1</f>
        <v>35000</v>
      </c>
      <c r="O170">
        <f>'October 2025'!I170</f>
        <v>0</v>
      </c>
      <c r="P170">
        <f>'November 2025'!I170</f>
        <v>6000</v>
      </c>
      <c r="Q170">
        <f>'December 2025'!I170</f>
        <v>0</v>
      </c>
      <c r="R170">
        <f>'Jan 2026'!I170</f>
        <v>6000</v>
      </c>
      <c r="S170">
        <f>'FEB 2026'!I170</f>
        <v>0</v>
      </c>
      <c r="T170">
        <f>'MAR 2026'!I170</f>
        <v>9000</v>
      </c>
      <c r="U170">
        <f>'APR 2026'!I170</f>
        <v>0</v>
      </c>
      <c r="V170">
        <f>'MAY 2026'!I170</f>
        <v>3000</v>
      </c>
      <c r="W170">
        <f>'June 2026'!I170</f>
        <v>0</v>
      </c>
      <c r="X170">
        <f>'Aug 2026 '!I170</f>
        <v>0</v>
      </c>
      <c r="Y170">
        <f>'Aug 2026 '!I170</f>
        <v>0</v>
      </c>
      <c r="Z170">
        <f>'Sept 2026'!I170</f>
        <v>0</v>
      </c>
      <c r="AA170">
        <f>'Oct 2026'!I170</f>
        <v>0</v>
      </c>
      <c r="AB170">
        <f>Y170+U170+T170+S170+O170+R170+Q170+P170+V170+W170+X170+Z170+AA170</f>
        <v>24000</v>
      </c>
      <c r="AC170">
        <f>N170</f>
        <v>35000</v>
      </c>
      <c r="AD170">
        <f>MAX(0,((N170/12)*DATEDIF(DATE(2025,11,1),TODAY(),"m"))-V170)</f>
        <v>14500</v>
      </c>
      <c r="AE170">
        <f>AC170-AB170</f>
        <v>11000</v>
      </c>
      <c r="AF170" t="str">
        <f>IF(AB170&gt;=AC170,"Clear","Pending")</f>
        <v>Pending</v>
      </c>
      <c r="AG170">
        <f>AB170/AC170</f>
        <v>0.6857142857142857</v>
      </c>
      <c r="AH170" t="str">
        <f>IF(AB170&gt;=AC170,"Clear",IF(AI170&gt;=(0.5*AJ170),"On Track","Critical"))</f>
        <v>On Track</v>
      </c>
      <c r="AI170">
        <f>COUNTIF(O170:V170,"&gt;0")</f>
        <v>4</v>
      </c>
      <c r="AJ170">
        <f>DATEDIF(DATE(2025,11,1),TODAY(),"m")-COUNTIF(O170:V170,"&gt;0")</f>
        <v>2</v>
      </c>
      <c r="AK170">
        <f>(N170/12)*DATEDIF(DATE(2025,11,1),TODAY(),"m")</f>
        <v>17500</v>
      </c>
      <c r="AL170" t="str">
        <f>IF(AD170=0,"Regular",IF(AD170&lt;=(M170/12)*2,"Low Risk",IF(AD170&lt;=(M170/12)*4,"Medium Risk","High Risk")))</f>
        <v>High Risk</v>
      </c>
      <c r="AM170" t="str">
        <f>IF(AD170=0,"On Track",IF(AD170&lt;=(N170/12),"Watch List",IF(AD170&lt;=(N170/12)*3,"Defaulter",IF(AD170&lt;=(N170/12)*6,"Critical","Write-Off Risk"))))</f>
        <v>Critical</v>
      </c>
    </row>
    <row r="171">
      <c r="A171">
        <v>170</v>
      </c>
      <c r="B171" t="str">
        <v>Shareefa</v>
      </c>
      <c r="C171" t="str">
        <v>Meer Hassan</v>
      </c>
      <c r="D171">
        <v>4410150910870</v>
      </c>
      <c r="E171" t="str">
        <v>Female</v>
      </c>
      <c r="F171" t="str">
        <v>Mir Mustafa</v>
      </c>
      <c r="G171" t="str">
        <v>Roshanabad</v>
      </c>
      <c r="H171" t="str">
        <v>FMCG: Grocery shop</v>
      </c>
      <c r="I171" t="str">
        <v>Retail Trading</v>
      </c>
      <c r="J171" t="str">
        <v>Retail</v>
      </c>
      <c r="K171" t="str">
        <v>Trading &amp; Commerce</v>
      </c>
      <c r="L171" t="str">
        <v>16th September 2025</v>
      </c>
      <c r="M171">
        <v>35000</v>
      </c>
      <c r="N171">
        <f>M171*0.7</f>
        <v>24500</v>
      </c>
      <c r="O171">
        <f>'October 2025'!I171</f>
        <v>0</v>
      </c>
      <c r="P171">
        <f>'November 2025'!I171</f>
        <v>0</v>
      </c>
      <c r="Q171">
        <f>'December 2025'!I171</f>
        <v>6000</v>
      </c>
      <c r="R171">
        <f>'Jan 2026'!I171</f>
        <v>3000</v>
      </c>
      <c r="S171">
        <f>'FEB 2026'!I171</f>
        <v>3000</v>
      </c>
      <c r="T171">
        <f>'MAR 2026'!I171</f>
        <v>3000</v>
      </c>
      <c r="U171">
        <f>'APR 2026'!I171</f>
        <v>3000</v>
      </c>
      <c r="V171">
        <f>'MAY 2026'!I171</f>
        <v>3000</v>
      </c>
      <c r="W171">
        <f>'June 2026'!I171</f>
        <v>0</v>
      </c>
      <c r="X171">
        <f>'Aug 2026 '!I171</f>
        <v>0</v>
      </c>
      <c r="Y171">
        <f>'Aug 2026 '!I171</f>
        <v>0</v>
      </c>
      <c r="Z171">
        <f>'Sept 2026'!I171</f>
        <v>0</v>
      </c>
      <c r="AA171">
        <f>'Oct 2026'!I171</f>
        <v>0</v>
      </c>
      <c r="AB171">
        <f>Y171+U171+T171+S171+O171+R171+Q171+P171+V171+W171+X171+Z171+AA171</f>
        <v>21000</v>
      </c>
      <c r="AC171">
        <f>N171</f>
        <v>24500</v>
      </c>
      <c r="AD171">
        <f>MAX(0,((N171/12)*DATEDIF(DATE(2025,11,1),TODAY(),"m"))-V171)</f>
        <v>9250</v>
      </c>
      <c r="AE171">
        <f>AC171-AB171</f>
        <v>3500</v>
      </c>
      <c r="AF171" t="str">
        <f>IF(AB171&gt;=AC171,"Clear","Pending")</f>
        <v>Pending</v>
      </c>
      <c r="AG171">
        <f>AB171/AC171</f>
        <v>0.8571428571428571</v>
      </c>
      <c r="AH171" t="str">
        <f>IF(AB171&gt;=AC171,"Clear",IF(AI171&gt;=(0.5*AJ171),"On Track","Critical"))</f>
        <v>On Track</v>
      </c>
      <c r="AI171">
        <f>COUNTIF(O171:V171,"&gt;0")</f>
        <v>6</v>
      </c>
      <c r="AJ171">
        <f>DATEDIF(DATE(2025,11,1),TODAY(),"m")-COUNTIF(O171:V171,"&gt;0")</f>
        <v>0</v>
      </c>
      <c r="AK171">
        <f>(N171/12)*DATEDIF(DATE(2025,11,1),TODAY(),"m")</f>
        <v>12250</v>
      </c>
      <c r="AL171" t="str">
        <f>IF(AD171=0,"Regular",IF(AD171&lt;=(M171/12)*2,"Low Risk",IF(AD171&lt;=(M171/12)*4,"Medium Risk","High Risk")))</f>
        <v>Medium Risk</v>
      </c>
      <c r="AM171" t="str">
        <f>IF(AD171=0,"On Track",IF(AD171&lt;=(N171/12),"Watch List",IF(AD171&lt;=(N171/12)*3,"Defaulter",IF(AD171&lt;=(N171/12)*6,"Critical","Write-Off Risk"))))</f>
        <v>Critical</v>
      </c>
    </row>
    <row r="172">
      <c r="A172">
        <v>171</v>
      </c>
      <c r="B172" t="str">
        <v xml:space="preserve">Shazia </v>
      </c>
      <c r="C172" t="str">
        <v>Noor Ilahi</v>
      </c>
      <c r="D172">
        <v>4410806647952</v>
      </c>
      <c r="E172" t="str">
        <v>Female</v>
      </c>
      <c r="F172" t="str">
        <v>Allah Bachayo Kapri</v>
      </c>
      <c r="G172" t="str">
        <v>Mir Allah Bachayo</v>
      </c>
      <c r="H172" t="str">
        <v>Crockery Shop</v>
      </c>
      <c r="I172" t="str">
        <v>Household items</v>
      </c>
      <c r="J172" t="str">
        <v>Retail</v>
      </c>
      <c r="K172" t="str">
        <v>Household Goods</v>
      </c>
      <c r="L172" t="str">
        <v>16th September 2025</v>
      </c>
      <c r="M172">
        <v>35000</v>
      </c>
      <c r="N172">
        <f>M172*1</f>
        <v>35000</v>
      </c>
      <c r="O172">
        <f>'October 2025'!I172</f>
        <v>0</v>
      </c>
      <c r="P172">
        <f>'November 2025'!I172</f>
        <v>0</v>
      </c>
      <c r="Q172">
        <f>'December 2025'!I172</f>
        <v>0</v>
      </c>
      <c r="R172">
        <f>'Jan 2026'!I172</f>
        <v>10000</v>
      </c>
      <c r="S172">
        <f>'FEB 2026'!I172</f>
        <v>0</v>
      </c>
      <c r="T172">
        <f>'MAR 2026'!I172</f>
        <v>0</v>
      </c>
      <c r="U172">
        <f>'APR 2026'!I172</f>
        <v>0</v>
      </c>
      <c r="V172">
        <f>'MAY 2026'!I172</f>
        <v>5000</v>
      </c>
      <c r="W172">
        <f>'June 2026'!I172</f>
        <v>0</v>
      </c>
      <c r="X172">
        <f>'Aug 2026 '!I172</f>
        <v>0</v>
      </c>
      <c r="Y172">
        <f>'Aug 2026 '!I172</f>
        <v>0</v>
      </c>
      <c r="Z172">
        <f>'Sept 2026'!I172</f>
        <v>0</v>
      </c>
      <c r="AA172">
        <f>'Oct 2026'!I172</f>
        <v>0</v>
      </c>
      <c r="AB172">
        <f>Y172+U172+T172+S172+O172+R172+Q172+P172+V172+W172+X172+Z172+AA172</f>
        <v>15000</v>
      </c>
      <c r="AC172">
        <f>N172</f>
        <v>35000</v>
      </c>
      <c r="AD172">
        <f>MAX(0,((N172/12)*DATEDIF(DATE(2025,11,1),TODAY(),"m"))-V172)</f>
        <v>12500</v>
      </c>
      <c r="AE172">
        <f>AC172-AB172</f>
        <v>20000</v>
      </c>
      <c r="AF172" t="str">
        <f>IF(AB172&gt;=AC172,"Clear","Pending")</f>
        <v>Pending</v>
      </c>
      <c r="AG172">
        <f>AB172/AC172</f>
        <v>0.42857142857142855</v>
      </c>
      <c r="AH172" t="str">
        <f>IF(AB172&gt;=AC172,"Clear",IF(AI172&gt;=(0.5*AJ172),"On Track","Critical"))</f>
        <v>On Track</v>
      </c>
      <c r="AI172">
        <f>COUNTIF(O172:V172,"&gt;0")</f>
        <v>2</v>
      </c>
      <c r="AJ172">
        <f>DATEDIF(DATE(2025,11,1),TODAY(),"m")-COUNTIF(O172:V172,"&gt;0")</f>
        <v>4</v>
      </c>
      <c r="AK172">
        <f>(N172/12)*DATEDIF(DATE(2025,11,1),TODAY(),"m")</f>
        <v>17500</v>
      </c>
      <c r="AL172" t="str">
        <f>IF(AD172=0,"Regular",IF(AD172&lt;=(M172/12)*2,"Low Risk",IF(AD172&lt;=(M172/12)*4,"Medium Risk","High Risk")))</f>
        <v>High Risk</v>
      </c>
      <c r="AM172" t="str">
        <f>IF(AD172=0,"On Track",IF(AD172&lt;=(N172/12),"Watch List",IF(AD172&lt;=(N172/12)*3,"Defaulter",IF(AD172&lt;=(N172/12)*6,"Critical","Write-Off Risk"))))</f>
        <v>Critical</v>
      </c>
    </row>
    <row r="173">
      <c r="A173">
        <v>172</v>
      </c>
      <c r="B173" t="str">
        <v xml:space="preserve">Sheeran </v>
      </c>
      <c r="C173" t="str">
        <v>Allahbachayo</v>
      </c>
      <c r="D173">
        <v>4410138796674</v>
      </c>
      <c r="E173" t="str">
        <v>Female</v>
      </c>
      <c r="F173" t="str">
        <v>Noor m laghari</v>
      </c>
      <c r="G173" t="str">
        <v>Mir Allah Bachayo</v>
      </c>
      <c r="H173" t="str">
        <v>Handi Craft: Hand embroidery</v>
      </c>
      <c r="I173" t="str">
        <v>Handicrafts</v>
      </c>
      <c r="J173" t="str">
        <v>Handicrafts</v>
      </c>
      <c r="K173" t="str">
        <v>Textile &amp; Handicrafts</v>
      </c>
      <c r="L173" t="str">
        <v>16th September 2025</v>
      </c>
      <c r="M173">
        <v>35000</v>
      </c>
      <c r="N173">
        <f>M173*1</f>
        <v>35000</v>
      </c>
      <c r="O173">
        <f>'October 2025'!I173</f>
        <v>0</v>
      </c>
      <c r="P173">
        <f>'November 2025'!I173</f>
        <v>0</v>
      </c>
      <c r="Q173">
        <f>'December 2025'!I173</f>
        <v>0</v>
      </c>
      <c r="R173">
        <f>'Jan 2026'!I173</f>
        <v>0</v>
      </c>
      <c r="S173">
        <f>'FEB 2026'!I173</f>
        <v>0</v>
      </c>
      <c r="T173">
        <f>'MAR 2026'!I173</f>
        <v>0</v>
      </c>
      <c r="U173">
        <f>'APR 2026'!I173</f>
        <v>0</v>
      </c>
      <c r="V173">
        <f>'MAY 2026'!I173</f>
        <v>12000</v>
      </c>
      <c r="W173">
        <f>'June 2026'!I173</f>
        <v>0</v>
      </c>
      <c r="X173">
        <f>'Aug 2026 '!I173</f>
        <v>0</v>
      </c>
      <c r="Y173">
        <f>'Aug 2026 '!I173</f>
        <v>0</v>
      </c>
      <c r="Z173">
        <f>'Sept 2026'!I173</f>
        <v>0</v>
      </c>
      <c r="AA173">
        <f>'Oct 2026'!I173</f>
        <v>0</v>
      </c>
      <c r="AB173">
        <f>Y173+U173+T173+S173+O173+R173+Q173+P173+V173+W173+X173+Z173+AA173</f>
        <v>12000</v>
      </c>
      <c r="AC173">
        <f>N173</f>
        <v>35000</v>
      </c>
      <c r="AD173">
        <f>MAX(0,((N173/12)*DATEDIF(DATE(2025,11,1),TODAY(),"m"))-V173)</f>
        <v>5500</v>
      </c>
      <c r="AE173">
        <f>AC173-AB173</f>
        <v>23000</v>
      </c>
      <c r="AF173" t="str">
        <f>IF(AB173&gt;=AC173,"Clear","Pending")</f>
        <v>Pending</v>
      </c>
      <c r="AG173">
        <f>AB173/AC173</f>
        <v>0.34285714285714286</v>
      </c>
      <c r="AH173" t="str">
        <f>IF(AB173&gt;=AC173,"Clear",IF(AI173&gt;=(0.5*AJ173),"On Track","Critical"))</f>
        <v>Critical</v>
      </c>
      <c r="AI173">
        <f>COUNTIF(O173:V173,"&gt;0")</f>
        <v>1</v>
      </c>
      <c r="AJ173">
        <f>DATEDIF(DATE(2025,11,1),TODAY(),"m")-COUNTIF(O173:V173,"&gt;0")</f>
        <v>5</v>
      </c>
      <c r="AK173">
        <f>(N173/12)*DATEDIF(DATE(2025,11,1),TODAY(),"m")</f>
        <v>17500</v>
      </c>
      <c r="AL173" t="str">
        <f>IF(AD173=0,"Regular",IF(AD173&lt;=(M173/12)*2,"Low Risk",IF(AD173&lt;=(M173/12)*4,"Medium Risk","High Risk")))</f>
        <v>Low Risk</v>
      </c>
      <c r="AM173" t="str">
        <f>IF(AD173=0,"On Track",IF(AD173&lt;=(N173/12),"Watch List",IF(AD173&lt;=(N173/12)*3,"Defaulter",IF(AD173&lt;=(N173/12)*6,"Critical","Write-Off Risk"))))</f>
        <v>Defaulter</v>
      </c>
    </row>
    <row r="174">
      <c r="A174">
        <v>173</v>
      </c>
      <c r="B174" t="str">
        <v>Shehzadi</v>
      </c>
      <c r="C174" t="str">
        <v>Qayam ali</v>
      </c>
      <c r="D174">
        <v>4410130871408</v>
      </c>
      <c r="E174" t="str">
        <v>Female</v>
      </c>
      <c r="F174" t="str">
        <v>Village: Niaz Kapri</v>
      </c>
      <c r="G174" t="str">
        <v>Mir Allah Bachayo</v>
      </c>
      <c r="H174" t="str">
        <v>Cloth Bags &amp; Sanitary Pads</v>
      </c>
      <c r="I174" t="str">
        <v>Small manufacturing</v>
      </c>
      <c r="J174" t="str">
        <v>Manufacturing</v>
      </c>
      <c r="K174" t="str">
        <v>FMCG</v>
      </c>
      <c r="L174" t="str">
        <v>16th September 2025</v>
      </c>
      <c r="M174">
        <v>35000</v>
      </c>
      <c r="N174">
        <f>M174*1</f>
        <v>35000</v>
      </c>
      <c r="O174">
        <f>'October 2025'!I174</f>
        <v>0</v>
      </c>
      <c r="P174">
        <f>'November 2025'!I174</f>
        <v>6000</v>
      </c>
      <c r="Q174">
        <f>'December 2025'!I174</f>
        <v>0</v>
      </c>
      <c r="R174">
        <f>'Jan 2026'!I174</f>
        <v>3000</v>
      </c>
      <c r="S174">
        <f>'FEB 2026'!I174</f>
        <v>0</v>
      </c>
      <c r="T174">
        <f>'MAR 2026'!I174</f>
        <v>9000</v>
      </c>
      <c r="U174">
        <f>'APR 2026'!I174</f>
        <v>17000</v>
      </c>
      <c r="V174">
        <f>'MAY 2026'!I174</f>
        <v>0</v>
      </c>
      <c r="W174">
        <f>'June 2026'!I174</f>
        <v>0</v>
      </c>
      <c r="X174">
        <f>'Aug 2026 '!I174</f>
        <v>0</v>
      </c>
      <c r="Y174">
        <f>'Aug 2026 '!I174</f>
        <v>0</v>
      </c>
      <c r="Z174">
        <f>'Sept 2026'!I174</f>
        <v>0</v>
      </c>
      <c r="AA174">
        <f>'Oct 2026'!I174</f>
        <v>0</v>
      </c>
      <c r="AB174">
        <f>Y174+U174+T174+S174+O174+R174+Q174+P174+V174+W174+X174+Z174+AA174</f>
        <v>35000</v>
      </c>
      <c r="AC174">
        <f>N174</f>
        <v>35000</v>
      </c>
      <c r="AD174">
        <f>MAX(0,((N174/12)*DATEDIF(DATE(2025,11,1),TODAY(),"m"))-V174)</f>
        <v>17500</v>
      </c>
      <c r="AE174">
        <f>AC174-AB174</f>
        <v>0</v>
      </c>
      <c r="AF174" t="str">
        <f>IF(AB174&gt;=AC174,"Clear","Pending")</f>
        <v>Clear</v>
      </c>
      <c r="AG174">
        <f>AB174/AC174</f>
        <v>1</v>
      </c>
      <c r="AH174" t="str">
        <f>IF(AB174&gt;=AC174,"Clear",IF(AI174&gt;=(0.5*AJ174),"On Track","Critical"))</f>
        <v>Clear</v>
      </c>
      <c r="AI174">
        <f>COUNTIF(O174:V174,"&gt;0")</f>
        <v>4</v>
      </c>
      <c r="AJ174">
        <f>DATEDIF(DATE(2025,11,1),TODAY(),"m")-COUNTIF(O174:V174,"&gt;0")</f>
        <v>2</v>
      </c>
      <c r="AK174">
        <f>(N174/12)*DATEDIF(DATE(2025,11,1),TODAY(),"m")</f>
        <v>17500</v>
      </c>
      <c r="AL174" t="str">
        <f>IF(AD174=0,"Regular",IF(AD174&lt;=(M174/12)*2,"Low Risk",IF(AD174&lt;=(M174/12)*4,"Medium Risk","High Risk")))</f>
        <v>High Risk</v>
      </c>
      <c r="AM174" t="str">
        <f>IF(AD174=0,"On Track",IF(AD174&lt;=(N174/12),"Watch List",IF(AD174&lt;=(N174/12)*3,"Defaulter",IF(AD174&lt;=(N174/12)*6,"Critical","Write-Off Risk"))))</f>
        <v>Critical</v>
      </c>
    </row>
    <row r="175">
      <c r="A175">
        <v>174</v>
      </c>
      <c r="B175" t="str">
        <v>Shehzadi</v>
      </c>
      <c r="C175" t="str">
        <v>Ashique Ali</v>
      </c>
      <c r="D175">
        <v>4440404587136</v>
      </c>
      <c r="E175" t="str">
        <v>Female</v>
      </c>
      <c r="F175" t="str">
        <v>Ameer Bux Laghari</v>
      </c>
      <c r="G175" t="str">
        <v xml:space="preserve">Ahori </v>
      </c>
      <c r="H175" t="str">
        <v>Poultry Business ( Desi Chicks)</v>
      </c>
      <c r="I175" t="str">
        <v>Chicken farming</v>
      </c>
      <c r="J175" t="str">
        <v>Livestock</v>
      </c>
      <c r="K175" t="str">
        <v>Agriculture</v>
      </c>
      <c r="L175" t="str">
        <v>16th September 2025</v>
      </c>
      <c r="M175">
        <v>35000</v>
      </c>
      <c r="N175">
        <f>M175*1</f>
        <v>35000</v>
      </c>
      <c r="O175">
        <f>'October 2025'!I175</f>
        <v>0</v>
      </c>
      <c r="P175">
        <f>'November 2025'!I175</f>
        <v>0</v>
      </c>
      <c r="Q175">
        <f>'December 2025'!I175</f>
        <v>3000</v>
      </c>
      <c r="R175">
        <f>'Jan 2026'!I175</f>
        <v>3000</v>
      </c>
      <c r="S175">
        <f>'FEB 2026'!I175</f>
        <v>3000</v>
      </c>
      <c r="T175">
        <f>'MAR 2026'!I175</f>
        <v>3000</v>
      </c>
      <c r="U175">
        <f>'APR 2026'!I175</f>
        <v>3000</v>
      </c>
      <c r="V175">
        <f>'MAY 2026'!I175</f>
        <v>3000</v>
      </c>
      <c r="W175">
        <f>'June 2026'!I175</f>
        <v>0</v>
      </c>
      <c r="X175">
        <f>'Aug 2026 '!I175</f>
        <v>0</v>
      </c>
      <c r="Y175">
        <f>'Aug 2026 '!I175</f>
        <v>0</v>
      </c>
      <c r="Z175">
        <f>'Sept 2026'!I175</f>
        <v>0</v>
      </c>
      <c r="AA175">
        <f>'Oct 2026'!I175</f>
        <v>0</v>
      </c>
      <c r="AB175">
        <f>Y175+U175+T175+S175+O175+R175+Q175+P175+V175+W175+X175+Z175+AA175</f>
        <v>18000</v>
      </c>
      <c r="AC175">
        <f>N175</f>
        <v>35000</v>
      </c>
      <c r="AD175">
        <f>MAX(0,((N175/12)*DATEDIF(DATE(2025,11,1),TODAY(),"m"))-V175)</f>
        <v>14500</v>
      </c>
      <c r="AE175">
        <f>AC175-AB175</f>
        <v>17000</v>
      </c>
      <c r="AF175" t="str">
        <f>IF(AB175&gt;=AC175,"Clear","Pending")</f>
        <v>Pending</v>
      </c>
      <c r="AG175">
        <f>AB175/AC175</f>
        <v>0.5142857142857142</v>
      </c>
      <c r="AH175" t="str">
        <f>IF(AB175&gt;=AC175,"Clear",IF(AI175&gt;=(0.5*AJ175),"On Track","Critical"))</f>
        <v>On Track</v>
      </c>
      <c r="AI175">
        <f>COUNTIF(O175:V175,"&gt;0")</f>
        <v>6</v>
      </c>
      <c r="AJ175">
        <f>DATEDIF(DATE(2025,11,1),TODAY(),"m")-COUNTIF(O175:V175,"&gt;0")</f>
        <v>0</v>
      </c>
      <c r="AK175">
        <f>(N175/12)*DATEDIF(DATE(2025,11,1),TODAY(),"m")</f>
        <v>17500</v>
      </c>
      <c r="AL175" t="str">
        <f>IF(AD175=0,"Regular",IF(AD175&lt;=(M175/12)*2,"Low Risk",IF(AD175&lt;=(M175/12)*4,"Medium Risk","High Risk")))</f>
        <v>High Risk</v>
      </c>
      <c r="AM175" t="str">
        <f>IF(AD175=0,"On Track",IF(AD175&lt;=(N175/12),"Watch List",IF(AD175&lt;=(N175/12)*3,"Defaulter",IF(AD175&lt;=(N175/12)*6,"Critical","Write-Off Risk"))))</f>
        <v>Critical</v>
      </c>
    </row>
    <row r="176">
      <c r="A176">
        <v>175</v>
      </c>
      <c r="B176" t="str">
        <v>Shela Gul</v>
      </c>
      <c r="C176" t="str">
        <v>Abdul Majeed</v>
      </c>
      <c r="D176">
        <v>4410386557762</v>
      </c>
      <c r="E176" t="str">
        <v>Female</v>
      </c>
      <c r="F176" t="str">
        <v>Qazi Qasim Soomro</v>
      </c>
      <c r="G176" t="str">
        <v>Roshanabad</v>
      </c>
      <c r="H176" t="str">
        <v>Stationery material</v>
      </c>
      <c r="I176" t="str">
        <v>Paper &amp; school items</v>
      </c>
      <c r="J176" t="str">
        <v>Retail</v>
      </c>
      <c r="K176" t="str">
        <v>Education Supplies</v>
      </c>
      <c r="L176" t="str">
        <v>16th September 2025</v>
      </c>
      <c r="M176">
        <v>35000</v>
      </c>
      <c r="N176">
        <f>M176*1</f>
        <v>35000</v>
      </c>
      <c r="O176">
        <f>'October 2025'!I176</f>
        <v>0</v>
      </c>
      <c r="P176">
        <f>'November 2025'!I176</f>
        <v>0</v>
      </c>
      <c r="Q176">
        <f>'December 2025'!I176</f>
        <v>6000</v>
      </c>
      <c r="R176">
        <f>'Jan 2026'!I176</f>
        <v>0</v>
      </c>
      <c r="S176">
        <f>'FEB 2026'!I176</f>
        <v>6000</v>
      </c>
      <c r="T176">
        <f>'MAR 2026'!I176</f>
        <v>23000</v>
      </c>
      <c r="U176">
        <f>'APR 2026'!I176</f>
        <v>0</v>
      </c>
      <c r="V176">
        <f>'MAY 2026'!I176</f>
        <v>0</v>
      </c>
      <c r="W176">
        <f>'June 2026'!I176</f>
        <v>0</v>
      </c>
      <c r="X176">
        <f>'Aug 2026 '!I176</f>
        <v>0</v>
      </c>
      <c r="Y176">
        <f>'Aug 2026 '!I176</f>
        <v>0</v>
      </c>
      <c r="Z176">
        <f>'Sept 2026'!I176</f>
        <v>0</v>
      </c>
      <c r="AA176">
        <f>'Oct 2026'!I176</f>
        <v>0</v>
      </c>
      <c r="AB176">
        <f>Y176+U176+T176+S176+O176+R176+Q176+P176+V176+W176+X176+Z176+AA176</f>
        <v>35000</v>
      </c>
      <c r="AC176">
        <f>N176</f>
        <v>35000</v>
      </c>
      <c r="AD176">
        <f>MAX(0,((N176/12)*DATEDIF(DATE(2025,11,1),TODAY(),"m"))-V176)</f>
        <v>17500</v>
      </c>
      <c r="AE176">
        <f>AC176-AB176</f>
        <v>0</v>
      </c>
      <c r="AF176" t="str">
        <f>IF(AB176&gt;=AC176,"Clear","Pending")</f>
        <v>Clear</v>
      </c>
      <c r="AG176">
        <f>AB176/AC176</f>
        <v>1</v>
      </c>
      <c r="AH176" t="str">
        <f>IF(AB176&gt;=AC176,"Clear",IF(AI176&gt;=(0.5*AJ176),"On Track","Critical"))</f>
        <v>Clear</v>
      </c>
      <c r="AI176">
        <f>COUNTIF(O176:V176,"&gt;0")</f>
        <v>3</v>
      </c>
      <c r="AJ176">
        <f>DATEDIF(DATE(2025,11,1),TODAY(),"m")-COUNTIF(O176:V176,"&gt;0")</f>
        <v>3</v>
      </c>
      <c r="AK176">
        <f>(N176/12)*DATEDIF(DATE(2025,11,1),TODAY(),"m")</f>
        <v>17500</v>
      </c>
      <c r="AL176" t="str">
        <f>IF(AD176=0,"Regular",IF(AD176&lt;=(M176/12)*2,"Low Risk",IF(AD176&lt;=(M176/12)*4,"Medium Risk","High Risk")))</f>
        <v>High Risk</v>
      </c>
      <c r="AM176" t="str">
        <f>IF(AD176=0,"On Track",IF(AD176&lt;=(N176/12),"Watch List",IF(AD176&lt;=(N176/12)*3,"Defaulter",IF(AD176&lt;=(N176/12)*6,"Critical","Write-Off Risk"))))</f>
        <v>Critical</v>
      </c>
    </row>
    <row r="177">
      <c r="A177">
        <v>176</v>
      </c>
      <c r="B177" t="str">
        <v>Sher Muhammad</v>
      </c>
      <c r="C177" t="str">
        <v xml:space="preserve">Chakar </v>
      </c>
      <c r="D177">
        <v>4410136943741</v>
      </c>
      <c r="E177" t="str">
        <v>Male</v>
      </c>
      <c r="F177" t="str">
        <v>Ghoram Bhatti</v>
      </c>
      <c r="G177" t="str">
        <v>Khuda Bux2</v>
      </c>
      <c r="H177" t="str">
        <v>Milk sale</v>
      </c>
      <c r="I177" t="str">
        <v>Dairy products</v>
      </c>
      <c r="J177" t="str">
        <v>Retail</v>
      </c>
      <c r="K177" t="str">
        <v>Livestock</v>
      </c>
      <c r="L177" t="str">
        <v>16th September 2025</v>
      </c>
      <c r="M177">
        <v>35000</v>
      </c>
      <c r="N177">
        <f>M177*1</f>
        <v>35000</v>
      </c>
      <c r="O177">
        <f>'October 2025'!I177</f>
        <v>0</v>
      </c>
      <c r="P177">
        <f>'November 2025'!I177</f>
        <v>0</v>
      </c>
      <c r="Q177">
        <f>'December 2025'!I177</f>
        <v>0</v>
      </c>
      <c r="R177">
        <f>'Jan 2026'!I177</f>
        <v>0</v>
      </c>
      <c r="S177">
        <f>'FEB 2026'!I177</f>
        <v>0</v>
      </c>
      <c r="T177">
        <f>'MAR 2026'!I177</f>
        <v>0</v>
      </c>
      <c r="U177">
        <f>'APR 2026'!I177</f>
        <v>0</v>
      </c>
      <c r="V177">
        <f>'MAY 2026'!I177</f>
        <v>5000</v>
      </c>
      <c r="W177">
        <f>'June 2026'!I177</f>
        <v>0</v>
      </c>
      <c r="X177">
        <f>'Aug 2026 '!I177</f>
        <v>0</v>
      </c>
      <c r="Y177">
        <f>'Aug 2026 '!I177</f>
        <v>0</v>
      </c>
      <c r="Z177">
        <f>'Sept 2026'!I177</f>
        <v>0</v>
      </c>
      <c r="AA177">
        <f>'Oct 2026'!I177</f>
        <v>0</v>
      </c>
      <c r="AB177">
        <f>Y177+U177+T177+S177+O177+R177+Q177+P177+V177+W177+X177+Z177+AA177</f>
        <v>5000</v>
      </c>
      <c r="AC177">
        <f>N177</f>
        <v>35000</v>
      </c>
      <c r="AD177">
        <f>MAX(0,((N177/12)*DATEDIF(DATE(2025,11,1),TODAY(),"m"))-V177)</f>
        <v>12500</v>
      </c>
      <c r="AE177">
        <f>AC177-AB177</f>
        <v>30000</v>
      </c>
      <c r="AF177" t="str">
        <f>IF(AB177&gt;=AC177,"Clear","Pending")</f>
        <v>Pending</v>
      </c>
      <c r="AG177">
        <f>AB177/AC177</f>
        <v>0.14285714285714285</v>
      </c>
      <c r="AH177" t="str">
        <f>IF(AB177&gt;=AC177,"Clear",IF(AI177&gt;=(0.5*AJ177),"On Track","Critical"))</f>
        <v>Critical</v>
      </c>
      <c r="AI177">
        <f>COUNTIF(O177:V177,"&gt;0")</f>
        <v>1</v>
      </c>
      <c r="AJ177">
        <f>DATEDIF(DATE(2025,11,1),TODAY(),"m")-COUNTIF(O177:V177,"&gt;0")</f>
        <v>5</v>
      </c>
      <c r="AK177">
        <f>(N177/12)*DATEDIF(DATE(2025,11,1),TODAY(),"m")</f>
        <v>17500</v>
      </c>
      <c r="AL177" t="str">
        <f>IF(AD177=0,"Regular",IF(AD177&lt;=(M177/12)*2,"Low Risk",IF(AD177&lt;=(M177/12)*4,"Medium Risk","High Risk")))</f>
        <v>High Risk</v>
      </c>
      <c r="AM177" t="str">
        <f>IF(AD177=0,"On Track",IF(AD177&lt;=(N177/12),"Watch List",IF(AD177&lt;=(N177/12)*3,"Defaulter",IF(AD177&lt;=(N177/12)*6,"Critical","Write-Off Risk"))))</f>
        <v>Critical</v>
      </c>
    </row>
    <row r="178">
      <c r="A178">
        <v>177</v>
      </c>
      <c r="B178" t="str">
        <v xml:space="preserve">Sobia </v>
      </c>
      <c r="C178" t="str">
        <v>Zohaib</v>
      </c>
      <c r="D178">
        <v>4410805881416</v>
      </c>
      <c r="E178" t="str">
        <v>Female</v>
      </c>
      <c r="F178" t="str">
        <v>Ali Nawaz Pitafi</v>
      </c>
      <c r="G178" t="str">
        <v>Mir Allah Bachayo</v>
      </c>
      <c r="H178" t="str">
        <v>Stitching Machine and Material</v>
      </c>
      <c r="I178" t="str">
        <v>Sewing equipment</v>
      </c>
      <c r="J178" t="str">
        <v>Trade</v>
      </c>
      <c r="K178" t="str">
        <v>Textile</v>
      </c>
      <c r="L178" t="str">
        <v>16th September 2025</v>
      </c>
      <c r="M178">
        <v>35000</v>
      </c>
      <c r="N178">
        <f>M178*1</f>
        <v>35000</v>
      </c>
      <c r="O178">
        <f>'October 2025'!I178</f>
        <v>0</v>
      </c>
      <c r="P178">
        <f>'November 2025'!I178</f>
        <v>0</v>
      </c>
      <c r="Q178">
        <f>'December 2025'!I178</f>
        <v>0</v>
      </c>
      <c r="R178">
        <f>'Jan 2026'!I178</f>
        <v>3000</v>
      </c>
      <c r="S178">
        <f>'FEB 2026'!I178</f>
        <v>0</v>
      </c>
      <c r="T178">
        <f>'MAR 2026'!I178</f>
        <v>0</v>
      </c>
      <c r="U178">
        <f>'APR 2026'!I178</f>
        <v>0</v>
      </c>
      <c r="V178">
        <f>'MAY 2026'!I178</f>
        <v>0</v>
      </c>
      <c r="W178">
        <f>'June 2026'!I178</f>
        <v>0</v>
      </c>
      <c r="X178">
        <f>'Aug 2026 '!I178</f>
        <v>0</v>
      </c>
      <c r="Y178">
        <f>'Aug 2026 '!I178</f>
        <v>0</v>
      </c>
      <c r="Z178">
        <f>'Sept 2026'!I178</f>
        <v>0</v>
      </c>
      <c r="AA178">
        <f>'Oct 2026'!I178</f>
        <v>0</v>
      </c>
      <c r="AB178">
        <f>Y178+U178+T178+S178+O178+R178+Q178+P178+V178+W178+X178+Z178+AA178</f>
        <v>3000</v>
      </c>
      <c r="AC178">
        <f>N178</f>
        <v>35000</v>
      </c>
      <c r="AD178">
        <f>MAX(0,((N178/12)*DATEDIF(DATE(2025,11,1),TODAY(),"m"))-V178)</f>
        <v>17500</v>
      </c>
      <c r="AE178">
        <f>AC178-AB178</f>
        <v>32000</v>
      </c>
      <c r="AF178" t="str">
        <f>IF(AB178&gt;=AC178,"Clear","Pending")</f>
        <v>Pending</v>
      </c>
      <c r="AG178">
        <f>AB178/AC178</f>
        <v>0.08571428571428572</v>
      </c>
      <c r="AH178" t="str">
        <f>IF(AB178&gt;=AC178,"Clear",IF(AI178&gt;=(0.5*AJ178),"On Track","Critical"))</f>
        <v>Critical</v>
      </c>
      <c r="AI178">
        <f>COUNTIF(O178:V178,"&gt;0")</f>
        <v>1</v>
      </c>
      <c r="AJ178">
        <f>DATEDIF(DATE(2025,11,1),TODAY(),"m")-COUNTIF(O178:V178,"&gt;0")</f>
        <v>5</v>
      </c>
      <c r="AK178">
        <f>(N178/12)*DATEDIF(DATE(2025,11,1),TODAY(),"m")</f>
        <v>17500</v>
      </c>
      <c r="AL178" t="str">
        <f>IF(AD178=0,"Regular",IF(AD178&lt;=(M178/12)*2,"Low Risk",IF(AD178&lt;=(M178/12)*4,"Medium Risk","High Risk")))</f>
        <v>High Risk</v>
      </c>
      <c r="AM178" t="str">
        <f>IF(AD178=0,"On Track",IF(AD178&lt;=(N178/12),"Watch List",IF(AD178&lt;=(N178/12)*3,"Defaulter",IF(AD178&lt;=(N178/12)*6,"Critical","Write-Off Risk"))))</f>
        <v>Critical</v>
      </c>
    </row>
    <row r="179">
      <c r="A179">
        <v>178</v>
      </c>
      <c r="B179" t="str">
        <v>Sodho Bheel</v>
      </c>
      <c r="C179" t="str">
        <v>Lalho</v>
      </c>
      <c r="D179">
        <v>4410803649213</v>
      </c>
      <c r="E179" t="str">
        <v>Male</v>
      </c>
      <c r="F179" t="str">
        <v>Ramzan Arian</v>
      </c>
      <c r="G179" t="str">
        <v>Khuda Bux2</v>
      </c>
      <c r="H179" t="str">
        <v>FMCG: Grocery shop</v>
      </c>
      <c r="I179" t="str">
        <v>Retail Trading</v>
      </c>
      <c r="J179" t="str">
        <v>Retail</v>
      </c>
      <c r="K179" t="str">
        <v>Trading &amp; Commerce</v>
      </c>
      <c r="L179" t="str">
        <v>16th September 2025</v>
      </c>
      <c r="M179">
        <v>35000</v>
      </c>
      <c r="N179">
        <f>M179*1</f>
        <v>35000</v>
      </c>
      <c r="O179">
        <f>'October 2025'!I179</f>
        <v>0</v>
      </c>
      <c r="P179">
        <f>'November 2025'!I179</f>
        <v>3000</v>
      </c>
      <c r="Q179">
        <f>'December 2025'!I179</f>
        <v>0</v>
      </c>
      <c r="R179">
        <f>'Jan 2026'!I179</f>
        <v>0</v>
      </c>
      <c r="S179">
        <f>'FEB 2026'!I179</f>
        <v>3000</v>
      </c>
      <c r="T179">
        <f>'MAR 2026'!I179</f>
        <v>3000</v>
      </c>
      <c r="U179">
        <f>'APR 2026'!I179</f>
        <v>0</v>
      </c>
      <c r="V179">
        <f>'MAY 2026'!I179</f>
        <v>4000</v>
      </c>
      <c r="W179">
        <f>'June 2026'!I179</f>
        <v>0</v>
      </c>
      <c r="X179">
        <f>'Aug 2026 '!I179</f>
        <v>0</v>
      </c>
      <c r="Y179">
        <f>'Aug 2026 '!I179</f>
        <v>0</v>
      </c>
      <c r="Z179">
        <f>'Sept 2026'!I179</f>
        <v>0</v>
      </c>
      <c r="AA179">
        <f>'Oct 2026'!I179</f>
        <v>0</v>
      </c>
      <c r="AB179">
        <f>Y179+U179+T179+S179+O179+R179+Q179+P179+V179+W179+X179+Z179+AA179</f>
        <v>13000</v>
      </c>
      <c r="AC179">
        <f>N179</f>
        <v>35000</v>
      </c>
      <c r="AD179">
        <f>MAX(0,((N179/12)*DATEDIF(DATE(2025,11,1),TODAY(),"m"))-V179)</f>
        <v>13500</v>
      </c>
      <c r="AE179">
        <f>AC179-AB179</f>
        <v>22000</v>
      </c>
      <c r="AF179" t="str">
        <f>IF(AB179&gt;=AC179,"Clear","Pending")</f>
        <v>Pending</v>
      </c>
      <c r="AG179">
        <f>AB179/AC179</f>
        <v>0.37142857142857144</v>
      </c>
      <c r="AH179" t="str">
        <f>IF(AB179&gt;=AC179,"Clear",IF(AI179&gt;=(0.5*AJ179),"On Track","Critical"))</f>
        <v>On Track</v>
      </c>
      <c r="AI179">
        <f>COUNTIF(O179:V179,"&gt;0")</f>
        <v>4</v>
      </c>
      <c r="AJ179">
        <f>DATEDIF(DATE(2025,11,1),TODAY(),"m")-COUNTIF(O179:V179,"&gt;0")</f>
        <v>2</v>
      </c>
      <c r="AK179">
        <f>(N179/12)*DATEDIF(DATE(2025,11,1),TODAY(),"m")</f>
        <v>17500</v>
      </c>
      <c r="AL179" t="str">
        <f>IF(AD179=0,"Regular",IF(AD179&lt;=(M179/12)*2,"Low Risk",IF(AD179&lt;=(M179/12)*4,"Medium Risk","High Risk")))</f>
        <v>High Risk</v>
      </c>
      <c r="AM179" t="str">
        <f>IF(AD179=0,"On Track",IF(AD179&lt;=(N179/12),"Watch List",IF(AD179&lt;=(N179/12)*3,"Defaulter",IF(AD179&lt;=(N179/12)*6,"Critical","Write-Off Risk"))))</f>
        <v>Critical</v>
      </c>
    </row>
    <row r="180">
      <c r="A180">
        <v>179</v>
      </c>
      <c r="B180" t="str">
        <v>Soni</v>
      </c>
      <c r="C180" t="str">
        <v>Muhmmad Faisal</v>
      </c>
      <c r="D180">
        <v>4410120072756</v>
      </c>
      <c r="E180" t="str">
        <v>Female</v>
      </c>
      <c r="F180" t="str">
        <v>Village: Niaz Kapri</v>
      </c>
      <c r="G180" t="str">
        <v>Khuda Bux2</v>
      </c>
      <c r="H180" t="str">
        <v>Garments Shop</v>
      </c>
      <c r="I180" t="str">
        <v>Garment Sales</v>
      </c>
      <c r="J180" t="str">
        <v>Retail</v>
      </c>
      <c r="K180" t="str">
        <v>Textile &amp; Garments</v>
      </c>
      <c r="L180" t="str">
        <v>16th September 2025</v>
      </c>
      <c r="M180">
        <v>35000</v>
      </c>
      <c r="N180">
        <f>M180*0.7</f>
        <v>24500</v>
      </c>
      <c r="O180">
        <f>'October 2025'!I180</f>
        <v>0</v>
      </c>
      <c r="P180">
        <f>'November 2025'!I180</f>
        <v>0</v>
      </c>
      <c r="Q180">
        <f>'December 2025'!I180</f>
        <v>0</v>
      </c>
      <c r="R180">
        <f>'Jan 2026'!I180</f>
        <v>0</v>
      </c>
      <c r="S180">
        <f>'FEB 2026'!I180</f>
        <v>3000</v>
      </c>
      <c r="T180">
        <f>'MAR 2026'!I180</f>
        <v>3000</v>
      </c>
      <c r="U180">
        <f>'APR 2026'!I180</f>
        <v>3000</v>
      </c>
      <c r="V180">
        <f>'MAY 2026'!I180</f>
        <v>3000</v>
      </c>
      <c r="W180">
        <f>'June 2026'!I180</f>
        <v>0</v>
      </c>
      <c r="X180">
        <f>'Aug 2026 '!I180</f>
        <v>0</v>
      </c>
      <c r="Y180">
        <f>'Aug 2026 '!I180</f>
        <v>0</v>
      </c>
      <c r="Z180">
        <f>'Sept 2026'!I180</f>
        <v>0</v>
      </c>
      <c r="AA180">
        <f>'Oct 2026'!I180</f>
        <v>0</v>
      </c>
      <c r="AB180">
        <f>Y180+U180+T180+S180+O180+R180+Q180+P180+V180+W180+X180+Z180+AA180</f>
        <v>12000</v>
      </c>
      <c r="AC180">
        <f>N180</f>
        <v>24500</v>
      </c>
      <c r="AD180">
        <f>MAX(0,((N180/12)*DATEDIF(DATE(2025,11,1),TODAY(),"m"))-V180)</f>
        <v>9250</v>
      </c>
      <c r="AE180">
        <f>AC180-AB180</f>
        <v>12500</v>
      </c>
      <c r="AF180" t="str">
        <f>IF(AB180&gt;=AC180,"Clear","Pending")</f>
        <v>Pending</v>
      </c>
      <c r="AG180">
        <f>AB180/AC180</f>
        <v>0.4897959183673469</v>
      </c>
      <c r="AH180" t="str">
        <f>IF(AB180&gt;=AC180,"Clear",IF(AI180&gt;=(0.5*AJ180),"On Track","Critical"))</f>
        <v>On Track</v>
      </c>
      <c r="AI180">
        <f>COUNTIF(O180:V180,"&gt;0")</f>
        <v>4</v>
      </c>
      <c r="AJ180">
        <f>DATEDIF(DATE(2025,11,1),TODAY(),"m")-COUNTIF(O180:V180,"&gt;0")</f>
        <v>2</v>
      </c>
      <c r="AK180">
        <f>(N180/12)*DATEDIF(DATE(2025,11,1),TODAY(),"m")</f>
        <v>12250</v>
      </c>
      <c r="AL180" t="str">
        <f>IF(AD180=0,"Regular",IF(AD180&lt;=(M180/12)*2,"Low Risk",IF(AD180&lt;=(M180/12)*4,"Medium Risk","High Risk")))</f>
        <v>Medium Risk</v>
      </c>
      <c r="AM180" t="str">
        <f>IF(AD180=0,"On Track",IF(AD180&lt;=(N180/12),"Watch List",IF(AD180&lt;=(N180/12)*3,"Defaulter",IF(AD180&lt;=(N180/12)*6,"Critical","Write-Off Risk"))))</f>
        <v>Critical</v>
      </c>
    </row>
    <row r="181">
      <c r="A181">
        <v>180</v>
      </c>
      <c r="B181" t="str">
        <v xml:space="preserve">Sufiyan Ahmed </v>
      </c>
      <c r="C181" t="str">
        <v xml:space="preserve">Masood Ahmed Amir </v>
      </c>
      <c r="D181">
        <v>4410175123503</v>
      </c>
      <c r="E181" t="str">
        <v>Male</v>
      </c>
      <c r="F181" t="str">
        <v>Sagheer Colony</v>
      </c>
      <c r="G181" t="str">
        <v>Jhuddo</v>
      </c>
      <c r="H181" t="str">
        <v>Bakery Distribution items</v>
      </c>
      <c r="I181" t="str">
        <v>Food supply</v>
      </c>
      <c r="J181" t="str">
        <v>Trade</v>
      </c>
      <c r="K181" t="str">
        <v>Food</v>
      </c>
      <c r="L181" t="str">
        <v>16th September 2025</v>
      </c>
      <c r="M181">
        <v>35000</v>
      </c>
      <c r="N181">
        <f>M181*1</f>
        <v>35000</v>
      </c>
      <c r="O181">
        <f>'October 2025'!I181</f>
        <v>0</v>
      </c>
      <c r="P181">
        <f>'November 2025'!I181</f>
        <v>0</v>
      </c>
      <c r="Q181">
        <f>'December 2025'!I181</f>
        <v>0</v>
      </c>
      <c r="R181">
        <f>'Jan 2026'!I181</f>
        <v>0</v>
      </c>
      <c r="S181">
        <f>'FEB 2026'!I181</f>
        <v>9000</v>
      </c>
      <c r="T181">
        <f>'MAR 2026'!I181</f>
        <v>26000</v>
      </c>
      <c r="U181">
        <f>'APR 2026'!I181</f>
        <v>0</v>
      </c>
      <c r="V181">
        <f>'MAY 2026'!I181</f>
        <v>0</v>
      </c>
      <c r="W181">
        <f>'June 2026'!I181</f>
        <v>0</v>
      </c>
      <c r="X181">
        <f>'Aug 2026 '!I181</f>
        <v>0</v>
      </c>
      <c r="Y181">
        <f>'Aug 2026 '!I181</f>
        <v>0</v>
      </c>
      <c r="Z181">
        <f>'Sept 2026'!I181</f>
        <v>0</v>
      </c>
      <c r="AA181">
        <f>'Oct 2026'!I181</f>
        <v>0</v>
      </c>
      <c r="AB181">
        <f>Y181+U181+T181+S181+O181+R181+Q181+P181+V181+W181+X181+Z181+AA181</f>
        <v>35000</v>
      </c>
      <c r="AC181">
        <f>N181</f>
        <v>35000</v>
      </c>
      <c r="AD181">
        <f>MAX(0,((N181/12)*DATEDIF(DATE(2025,11,1),TODAY(),"m"))-V181)</f>
        <v>17500</v>
      </c>
      <c r="AE181">
        <f>AC181-AB181</f>
        <v>0</v>
      </c>
      <c r="AF181" t="str">
        <f>IF(AB181&gt;=AC181,"Clear","Pending")</f>
        <v>Clear</v>
      </c>
      <c r="AG181">
        <f>AB181/AC181</f>
        <v>1</v>
      </c>
      <c r="AH181" t="str">
        <f>IF(AB181&gt;=AC181,"Clear",IF(AI181&gt;=(0.5*AJ181),"On Track","Critical"))</f>
        <v>Clear</v>
      </c>
      <c r="AI181">
        <f>COUNTIF(O181:V181,"&gt;0")</f>
        <v>2</v>
      </c>
      <c r="AJ181">
        <f>DATEDIF(DATE(2025,11,1),TODAY(),"m")-COUNTIF(O181:V181,"&gt;0")</f>
        <v>4</v>
      </c>
      <c r="AK181">
        <f>(N181/12)*DATEDIF(DATE(2025,11,1),TODAY(),"m")</f>
        <v>17500</v>
      </c>
      <c r="AL181" t="str">
        <f>IF(AD181=0,"Regular",IF(AD181&lt;=(M181/12)*2,"Low Risk",IF(AD181&lt;=(M181/12)*4,"Medium Risk","High Risk")))</f>
        <v>High Risk</v>
      </c>
      <c r="AM181" t="str">
        <f>IF(AD181=0,"On Track",IF(AD181&lt;=(N181/12),"Watch List",IF(AD181&lt;=(N181/12)*3,"Defaulter",IF(AD181&lt;=(N181/12)*6,"Critical","Write-Off Risk"))))</f>
        <v>Critical</v>
      </c>
    </row>
    <row r="182">
      <c r="A182">
        <v>181</v>
      </c>
      <c r="B182" t="str">
        <v>Sumal</v>
      </c>
      <c r="C182" t="str">
        <v>Rato Rind</v>
      </c>
      <c r="D182">
        <v>4110377181336</v>
      </c>
      <c r="E182" t="str">
        <v>Female</v>
      </c>
      <c r="F182" t="str">
        <v>Moula Bux Rind</v>
      </c>
      <c r="G182" t="str">
        <v>Roshanabad</v>
      </c>
      <c r="H182" t="str">
        <v>FMCG: Grocery shop</v>
      </c>
      <c r="I182" t="str">
        <v>Retail Trading</v>
      </c>
      <c r="J182" t="str">
        <v>Retail</v>
      </c>
      <c r="K182" t="str">
        <v>Trading &amp; Commerce</v>
      </c>
      <c r="L182" t="str">
        <v>16th September 2025</v>
      </c>
      <c r="M182">
        <v>35000</v>
      </c>
      <c r="N182">
        <f>M182*0.7</f>
        <v>24500</v>
      </c>
      <c r="O182">
        <f>'October 2025'!I182</f>
        <v>0</v>
      </c>
      <c r="P182">
        <f>'November 2025'!I182</f>
        <v>0</v>
      </c>
      <c r="Q182">
        <f>'December 2025'!I182</f>
        <v>0</v>
      </c>
      <c r="R182">
        <f>'Jan 2026'!I182</f>
        <v>6120</v>
      </c>
      <c r="S182">
        <f>'FEB 2026'!I182</f>
        <v>0</v>
      </c>
      <c r="T182">
        <f>'MAR 2026'!I182</f>
        <v>0</v>
      </c>
      <c r="U182">
        <f>'APR 2026'!I182</f>
        <v>0</v>
      </c>
      <c r="V182">
        <f>'MAY 2026'!I182</f>
        <v>18380</v>
      </c>
      <c r="W182">
        <f>'June 2026'!I182</f>
        <v>0</v>
      </c>
      <c r="X182">
        <f>'Aug 2026 '!I182</f>
        <v>0</v>
      </c>
      <c r="Y182">
        <f>'Aug 2026 '!I182</f>
        <v>0</v>
      </c>
      <c r="Z182">
        <f>'Sept 2026'!I182</f>
        <v>0</v>
      </c>
      <c r="AA182">
        <f>'Oct 2026'!I182</f>
        <v>0</v>
      </c>
      <c r="AB182">
        <f>Y182+U182+T182+S182+O182+R182+Q182+P182+V182+W182+X182+Z182+AA182</f>
        <v>24500</v>
      </c>
      <c r="AC182">
        <f>N182</f>
        <v>24500</v>
      </c>
      <c r="AD182">
        <f>MAX(0,((N182/12)*DATEDIF(DATE(2025,11,1),TODAY(),"m"))-V182)</f>
        <v>0</v>
      </c>
      <c r="AE182">
        <f>AC182-AB182</f>
        <v>0</v>
      </c>
      <c r="AF182" t="str">
        <f>IF(AB182&gt;=AC182,"Clear","Pending")</f>
        <v>Clear</v>
      </c>
      <c r="AG182">
        <f>AB182/AC182</f>
        <v>1</v>
      </c>
      <c r="AH182" t="str">
        <f>IF(AB182&gt;=AC182,"Clear",IF(AI182&gt;=(0.5*AJ182),"On Track","Critical"))</f>
        <v>Clear</v>
      </c>
      <c r="AI182">
        <f>COUNTIF(O182:V182,"&gt;0")</f>
        <v>2</v>
      </c>
      <c r="AJ182">
        <f>DATEDIF(DATE(2025,11,1),TODAY(),"m")-COUNTIF(O182:V182,"&gt;0")</f>
        <v>4</v>
      </c>
      <c r="AK182">
        <f>(N182/12)*DATEDIF(DATE(2025,11,1),TODAY(),"m")</f>
        <v>12250</v>
      </c>
      <c r="AL182" t="str">
        <f>IF(AD182=0,"Regular",IF(AD182&lt;=(M182/12)*2,"Low Risk",IF(AD182&lt;=(M182/12)*4,"Medium Risk","High Risk")))</f>
        <v>Regular</v>
      </c>
      <c r="AM182" t="str">
        <f>IF(AD182=0,"On Track",IF(AD182&lt;=(N182/12),"Watch List",IF(AD182&lt;=(N182/12)*3,"Defaulter",IF(AD182&lt;=(N182/12)*6,"Critical","Write-Off Risk"))))</f>
        <v>On Track</v>
      </c>
    </row>
    <row r="183">
      <c r="A183">
        <v>182</v>
      </c>
      <c r="B183" t="str">
        <v>Suneeta</v>
      </c>
      <c r="C183" t="str">
        <v>Narain</v>
      </c>
      <c r="D183">
        <v>4410806344344</v>
      </c>
      <c r="E183" t="str">
        <v>Female</v>
      </c>
      <c r="F183" t="str">
        <v>Riaz Arain</v>
      </c>
      <c r="G183" t="str">
        <v>Mir Allah Bachayo</v>
      </c>
      <c r="H183" t="str">
        <v xml:space="preserve">Sewing machine and sewing material purchase </v>
      </c>
      <c r="I183" t="str">
        <v>Tailoring Equipment</v>
      </c>
      <c r="J183" t="str">
        <v>Textile</v>
      </c>
      <c r="K183" t="str">
        <v>Textile Industry</v>
      </c>
      <c r="L183" t="str">
        <v>16th September 2025</v>
      </c>
      <c r="M183">
        <v>35000</v>
      </c>
      <c r="N183">
        <f>M183*0.7</f>
        <v>24500</v>
      </c>
      <c r="O183">
        <f>'October 2025'!I183</f>
        <v>0</v>
      </c>
      <c r="P183">
        <f>'November 2025'!I183</f>
        <v>2040</v>
      </c>
      <c r="Q183">
        <f>'December 2025'!I183</f>
        <v>2050</v>
      </c>
      <c r="R183">
        <f>'Jan 2026'!I183</f>
        <v>0</v>
      </c>
      <c r="S183">
        <f>'FEB 2026'!I183</f>
        <v>4100</v>
      </c>
      <c r="T183">
        <f>'MAR 2026'!I183</f>
        <v>0</v>
      </c>
      <c r="U183">
        <f>'APR 2026'!I183</f>
        <v>4000</v>
      </c>
      <c r="V183">
        <f>'MAY 2026'!I183</f>
        <v>2100</v>
      </c>
      <c r="W183">
        <f>'June 2026'!I183</f>
        <v>0</v>
      </c>
      <c r="X183">
        <f>'Aug 2026 '!I183</f>
        <v>0</v>
      </c>
      <c r="Y183">
        <f>'Aug 2026 '!I183</f>
        <v>0</v>
      </c>
      <c r="Z183">
        <f>'Sept 2026'!I183</f>
        <v>0</v>
      </c>
      <c r="AA183">
        <f>'Oct 2026'!I183</f>
        <v>0</v>
      </c>
      <c r="AB183">
        <f>Y183+U183+T183+S183+O183+R183+Q183+P183+V183+W183+X183+Z183+AA183</f>
        <v>14290</v>
      </c>
      <c r="AC183">
        <f>N183</f>
        <v>24500</v>
      </c>
      <c r="AD183">
        <f>MAX(0,((N183/12)*DATEDIF(DATE(2025,11,1),TODAY(),"m"))-V183)</f>
        <v>10150</v>
      </c>
      <c r="AE183">
        <f>AC183-AB183</f>
        <v>10210</v>
      </c>
      <c r="AF183" t="str">
        <f>IF(AB183&gt;=AC183,"Clear","Pending")</f>
        <v>Pending</v>
      </c>
      <c r="AG183">
        <f>AB183/AC183</f>
        <v>0.583265306122449</v>
      </c>
      <c r="AH183" t="str">
        <f>IF(AB183&gt;=AC183,"Clear",IF(AI183&gt;=(0.5*AJ183),"On Track","Critical"))</f>
        <v>On Track</v>
      </c>
      <c r="AI183">
        <f>COUNTIF(O183:V183,"&gt;0")</f>
        <v>5</v>
      </c>
      <c r="AJ183">
        <f>DATEDIF(DATE(2025,11,1),TODAY(),"m")-COUNTIF(O183:V183,"&gt;0")</f>
        <v>1</v>
      </c>
      <c r="AK183">
        <f>(N183/12)*DATEDIF(DATE(2025,11,1),TODAY(),"m")</f>
        <v>12250</v>
      </c>
      <c r="AL183" t="str">
        <f>IF(AD183=0,"Regular",IF(AD183&lt;=(M183/12)*2,"Low Risk",IF(AD183&lt;=(M183/12)*4,"Medium Risk","High Risk")))</f>
        <v>Medium Risk</v>
      </c>
      <c r="AM183" t="str">
        <f>IF(AD183=0,"On Track",IF(AD183&lt;=(N183/12),"Watch List",IF(AD183&lt;=(N183/12)*3,"Defaulter",IF(AD183&lt;=(N183/12)*6,"Critical","Write-Off Risk"))))</f>
        <v>Critical</v>
      </c>
    </row>
    <row r="184">
      <c r="A184">
        <v>183</v>
      </c>
      <c r="B184" t="str">
        <v>Tabbasum</v>
      </c>
      <c r="C184" t="str">
        <v>Abdul Samad</v>
      </c>
      <c r="D184">
        <v>4410805788282</v>
      </c>
      <c r="E184" t="str">
        <v>Female</v>
      </c>
      <c r="F184" t="str">
        <v>Mohram Khan Lashari</v>
      </c>
      <c r="G184" t="str">
        <v xml:space="preserve">Bakhur </v>
      </c>
      <c r="H184" t="str">
        <v>Bangles and Cosmetic</v>
      </c>
      <c r="I184" t="str">
        <v>Jewelry + beauty</v>
      </c>
      <c r="J184" t="str">
        <v>Retail</v>
      </c>
      <c r="K184" t="str">
        <v>Fashion</v>
      </c>
      <c r="L184" t="str">
        <v>16th September 2025</v>
      </c>
      <c r="M184">
        <v>35000</v>
      </c>
      <c r="N184">
        <f>M184*0.7</f>
        <v>24500</v>
      </c>
      <c r="O184">
        <f>'October 2025'!I184</f>
        <v>0</v>
      </c>
      <c r="P184">
        <f>'November 2025'!I184</f>
        <v>0</v>
      </c>
      <c r="Q184">
        <f>'December 2025'!I184</f>
        <v>2100</v>
      </c>
      <c r="R184">
        <f>'Jan 2026'!I184</f>
        <v>0</v>
      </c>
      <c r="S184">
        <f>'FEB 2026'!I184</f>
        <v>4200</v>
      </c>
      <c r="T184">
        <f>'MAR 2026'!I184</f>
        <v>0</v>
      </c>
      <c r="U184">
        <f>'APR 2026'!I184</f>
        <v>2100</v>
      </c>
      <c r="V184">
        <f>'MAY 2026'!I184</f>
        <v>0</v>
      </c>
      <c r="W184">
        <f>'June 2026'!I184</f>
        <v>0</v>
      </c>
      <c r="X184">
        <f>'Aug 2026 '!I184</f>
        <v>0</v>
      </c>
      <c r="Y184">
        <f>'Aug 2026 '!I184</f>
        <v>0</v>
      </c>
      <c r="Z184">
        <f>'Sept 2026'!I184</f>
        <v>0</v>
      </c>
      <c r="AA184">
        <f>'Oct 2026'!I184</f>
        <v>0</v>
      </c>
      <c r="AB184">
        <f>Y184+U184+T184+S184+O184+R184+Q184+P184+V184+W184+X184+Z184+AA184</f>
        <v>8400</v>
      </c>
      <c r="AC184">
        <f>N184</f>
        <v>24500</v>
      </c>
      <c r="AD184">
        <f>MAX(0,((N184/12)*DATEDIF(DATE(2025,11,1),TODAY(),"m"))-V184)</f>
        <v>12250</v>
      </c>
      <c r="AE184">
        <f>AC184-AB184</f>
        <v>16100</v>
      </c>
      <c r="AF184" t="str">
        <f>IF(AB184&gt;=AC184,"Clear","Pending")</f>
        <v>Pending</v>
      </c>
      <c r="AG184">
        <f>AB184/AC184</f>
        <v>0.34285714285714286</v>
      </c>
      <c r="AH184" t="str">
        <f>IF(AB184&gt;=AC184,"Clear",IF(AI184&gt;=(0.5*AJ184),"On Track","Critical"))</f>
        <v>On Track</v>
      </c>
      <c r="AI184">
        <f>COUNTIF(O184:V184,"&gt;0")</f>
        <v>3</v>
      </c>
      <c r="AJ184">
        <f>DATEDIF(DATE(2025,11,1),TODAY(),"m")-COUNTIF(O184:V184,"&gt;0")</f>
        <v>3</v>
      </c>
      <c r="AK184">
        <f>(N184/12)*DATEDIF(DATE(2025,11,1),TODAY(),"m")</f>
        <v>12250</v>
      </c>
      <c r="AL184" t="str">
        <f>IF(AD184=0,"Regular",IF(AD184&lt;=(M184/12)*2,"Low Risk",IF(AD184&lt;=(M184/12)*4,"Medium Risk","High Risk")))</f>
        <v>High Risk</v>
      </c>
      <c r="AM184" t="str">
        <f>IF(AD184=0,"On Track",IF(AD184&lt;=(N184/12),"Watch List",IF(AD184&lt;=(N184/12)*3,"Defaulter",IF(AD184&lt;=(N184/12)*6,"Critical","Write-Off Risk"))))</f>
        <v>Critical</v>
      </c>
    </row>
    <row r="185">
      <c r="A185">
        <v>184</v>
      </c>
      <c r="B185" t="str">
        <v>Tanveer Ahmed</v>
      </c>
      <c r="C185" t="str">
        <v>Muhammad Ramzan</v>
      </c>
      <c r="D185">
        <v>4410130129723</v>
      </c>
      <c r="E185" t="str">
        <v>Male</v>
      </c>
      <c r="F185" t="str">
        <v>aslam Town</v>
      </c>
      <c r="G185" t="str">
        <v>Jhuddo</v>
      </c>
      <c r="H185" t="str">
        <v>Peti Making</v>
      </c>
      <c r="I185" t="str">
        <v>Wooden boxes</v>
      </c>
      <c r="J185" t="str">
        <v>Manufacturing</v>
      </c>
      <c r="K185" t="str">
        <v>Carpentry</v>
      </c>
      <c r="L185" t="str">
        <v>16th September 2025</v>
      </c>
      <c r="M185">
        <v>35000</v>
      </c>
      <c r="N185">
        <f>M185*1</f>
        <v>35000</v>
      </c>
      <c r="O185">
        <f>'October 2025'!I185</f>
        <v>0</v>
      </c>
      <c r="P185">
        <f>'November 2025'!I185</f>
        <v>0</v>
      </c>
      <c r="Q185">
        <f>'December 2025'!I185</f>
        <v>6000</v>
      </c>
      <c r="R185">
        <f>'Jan 2026'!I185</f>
        <v>0</v>
      </c>
      <c r="S185">
        <f>'FEB 2026'!I185</f>
        <v>6000</v>
      </c>
      <c r="T185">
        <f>'MAR 2026'!I185</f>
        <v>0</v>
      </c>
      <c r="U185">
        <f>'APR 2026'!I185</f>
        <v>6000</v>
      </c>
      <c r="V185">
        <f>'MAY 2026'!I185</f>
        <v>0</v>
      </c>
      <c r="W185">
        <f>'June 2026'!I185</f>
        <v>0</v>
      </c>
      <c r="X185">
        <f>'Aug 2026 '!I185</f>
        <v>0</v>
      </c>
      <c r="Y185">
        <f>'Aug 2026 '!I185</f>
        <v>0</v>
      </c>
      <c r="Z185">
        <f>'Sept 2026'!I185</f>
        <v>0</v>
      </c>
      <c r="AA185">
        <f>'Oct 2026'!I185</f>
        <v>0</v>
      </c>
      <c r="AB185">
        <f>Y185+U185+T185+S185+O185+R185+Q185+P185+V185+W185+X185+Z185+AA185</f>
        <v>18000</v>
      </c>
      <c r="AC185">
        <f>N185</f>
        <v>35000</v>
      </c>
      <c r="AD185">
        <f>MAX(0,((N185/12)*DATEDIF(DATE(2025,11,1),TODAY(),"m"))-V185)</f>
        <v>17500</v>
      </c>
      <c r="AE185">
        <f>AC185-AB185</f>
        <v>17000</v>
      </c>
      <c r="AF185" t="str">
        <f>IF(AB185&gt;=AC185,"Clear","Pending")</f>
        <v>Pending</v>
      </c>
      <c r="AG185">
        <f>AB185/AC185</f>
        <v>0.5142857142857142</v>
      </c>
      <c r="AH185" t="str">
        <f>IF(AB185&gt;=AC185,"Clear",IF(AI185&gt;=(0.5*AJ185),"On Track","Critical"))</f>
        <v>On Track</v>
      </c>
      <c r="AI185">
        <f>COUNTIF(O185:V185,"&gt;0")</f>
        <v>3</v>
      </c>
      <c r="AJ185">
        <f>DATEDIF(DATE(2025,11,1),TODAY(),"m")-COUNTIF(O185:V185,"&gt;0")</f>
        <v>3</v>
      </c>
      <c r="AK185">
        <f>(N185/12)*DATEDIF(DATE(2025,11,1),TODAY(),"m")</f>
        <v>17500</v>
      </c>
      <c r="AL185" t="str">
        <f>IF(AD185=0,"Regular",IF(AD185&lt;=(M185/12)*2,"Low Risk",IF(AD185&lt;=(M185/12)*4,"Medium Risk","High Risk")))</f>
        <v>High Risk</v>
      </c>
      <c r="AM185" t="str">
        <f>IF(AD185=0,"On Track",IF(AD185&lt;=(N185/12),"Watch List",IF(AD185&lt;=(N185/12)*3,"Defaulter",IF(AD185&lt;=(N185/12)*6,"Critical","Write-Off Risk"))))</f>
        <v>Critical</v>
      </c>
    </row>
    <row r="186">
      <c r="A186">
        <v>185</v>
      </c>
      <c r="B186" t="str">
        <v xml:space="preserve">Teerath </v>
      </c>
      <c r="C186" t="str">
        <v>Hanju</v>
      </c>
      <c r="D186">
        <v>4410804021187</v>
      </c>
      <c r="E186" t="str">
        <v>Male</v>
      </c>
      <c r="F186" t="str">
        <v>Shahjan Shah</v>
      </c>
      <c r="G186" t="str">
        <v>Roshanabad</v>
      </c>
      <c r="H186" t="str">
        <v>Vegetable Cart</v>
      </c>
      <c r="I186" t="str">
        <v>Mobile Trading</v>
      </c>
      <c r="J186" t="str">
        <v>Retail</v>
      </c>
      <c r="K186" t="str">
        <v>Agriculture &amp; Commerce</v>
      </c>
      <c r="L186" t="str">
        <v>16th September 2025</v>
      </c>
      <c r="M186">
        <v>35000</v>
      </c>
      <c r="N186">
        <f>M186*1</f>
        <v>35000</v>
      </c>
      <c r="O186">
        <f>'October 2025'!I186</f>
        <v>0</v>
      </c>
      <c r="P186">
        <f>'November 2025'!I186</f>
        <v>3000</v>
      </c>
      <c r="Q186">
        <f>'December 2025'!I186</f>
        <v>0</v>
      </c>
      <c r="R186">
        <f>'Jan 2026'!I186</f>
        <v>3000</v>
      </c>
      <c r="S186">
        <f>'FEB 2026'!I186</f>
        <v>3000</v>
      </c>
      <c r="T186">
        <f>'MAR 2026'!I186</f>
        <v>3000</v>
      </c>
      <c r="U186">
        <f>'APR 2026'!I186</f>
        <v>3000</v>
      </c>
      <c r="V186">
        <f>'MAY 2026'!I186</f>
        <v>0</v>
      </c>
      <c r="W186">
        <f>'June 2026'!I186</f>
        <v>0</v>
      </c>
      <c r="X186">
        <f>'Aug 2026 '!I186</f>
        <v>0</v>
      </c>
      <c r="Y186">
        <f>'Aug 2026 '!I186</f>
        <v>0</v>
      </c>
      <c r="Z186">
        <f>'Sept 2026'!I186</f>
        <v>0</v>
      </c>
      <c r="AA186">
        <f>'Oct 2026'!I186</f>
        <v>0</v>
      </c>
      <c r="AB186">
        <f>Y186+U186+T186+S186+O186+R186+Q186+P186+V186+W186+X186+Z186+AA186</f>
        <v>15000</v>
      </c>
      <c r="AC186">
        <f>N186</f>
        <v>35000</v>
      </c>
      <c r="AD186">
        <f>MAX(0,((N186/12)*DATEDIF(DATE(2025,11,1),TODAY(),"m"))-V186)</f>
        <v>17500</v>
      </c>
      <c r="AE186">
        <f>AC186-AB186</f>
        <v>20000</v>
      </c>
      <c r="AF186" t="str">
        <f>IF(AB186&gt;=AC186,"Clear","Pending")</f>
        <v>Pending</v>
      </c>
      <c r="AG186">
        <f>AB186/AC186</f>
        <v>0.42857142857142855</v>
      </c>
      <c r="AH186" t="str">
        <f>IF(AB186&gt;=AC186,"Clear",IF(AI186&gt;=(0.5*AJ186),"On Track","Critical"))</f>
        <v>On Track</v>
      </c>
      <c r="AI186">
        <f>COUNTIF(O186:V186,"&gt;0")</f>
        <v>5</v>
      </c>
      <c r="AJ186">
        <f>DATEDIF(DATE(2025,11,1),TODAY(),"m")-COUNTIF(O186:V186,"&gt;0")</f>
        <v>1</v>
      </c>
      <c r="AK186">
        <f>(N186/12)*DATEDIF(DATE(2025,11,1),TODAY(),"m")</f>
        <v>17500</v>
      </c>
      <c r="AL186" t="str">
        <f>IF(AD186=0,"Regular",IF(AD186&lt;=(M186/12)*2,"Low Risk",IF(AD186&lt;=(M186/12)*4,"Medium Risk","High Risk")))</f>
        <v>High Risk</v>
      </c>
      <c r="AM186" t="str">
        <f>IF(AD186=0,"On Track",IF(AD186&lt;=(N186/12),"Watch List",IF(AD186&lt;=(N186/12)*3,"Defaulter",IF(AD186&lt;=(N186/12)*6,"Critical","Write-Off Risk"))))</f>
        <v>Critical</v>
      </c>
    </row>
    <row r="187">
      <c r="A187">
        <v>186</v>
      </c>
      <c r="B187" t="str">
        <v xml:space="preserve">Tulsi </v>
      </c>
      <c r="C187" t="str">
        <v xml:space="preserve">Hanso </v>
      </c>
      <c r="D187">
        <v>4410162195456</v>
      </c>
      <c r="E187" t="str">
        <v>Female</v>
      </c>
      <c r="F187" t="str">
        <v>Chandro bheel</v>
      </c>
      <c r="G187" t="str">
        <v>Khuda Bux2</v>
      </c>
      <c r="H187" t="str">
        <v>Chapal and Slipper shop</v>
      </c>
      <c r="I187" t="str">
        <v>Footwear retail</v>
      </c>
      <c r="J187" t="str">
        <v>Retail</v>
      </c>
      <c r="K187" t="str">
        <v>Fashion</v>
      </c>
      <c r="L187" t="str">
        <v>16th September 2025</v>
      </c>
      <c r="M187">
        <v>35000</v>
      </c>
      <c r="N187">
        <f>M187*0.7</f>
        <v>24500</v>
      </c>
      <c r="O187">
        <f>'October 2025'!I187</f>
        <v>0</v>
      </c>
      <c r="P187">
        <f>'November 2025'!I187</f>
        <v>0</v>
      </c>
      <c r="Q187">
        <f>'December 2025'!I187</f>
        <v>0</v>
      </c>
      <c r="R187">
        <f>'Jan 2026'!I187</f>
        <v>0</v>
      </c>
      <c r="S187">
        <f>'FEB 2026'!I187</f>
        <v>6000</v>
      </c>
      <c r="T187">
        <f>'MAR 2026'!I187</f>
        <v>0</v>
      </c>
      <c r="U187">
        <f>'APR 2026'!I187</f>
        <v>0</v>
      </c>
      <c r="V187">
        <f>'MAY 2026'!I187</f>
        <v>0</v>
      </c>
      <c r="W187">
        <f>'June 2026'!I187</f>
        <v>0</v>
      </c>
      <c r="X187">
        <f>'Aug 2026 '!I187</f>
        <v>0</v>
      </c>
      <c r="Y187">
        <f>'Aug 2026 '!I187</f>
        <v>0</v>
      </c>
      <c r="Z187">
        <f>'Sept 2026'!I187</f>
        <v>0</v>
      </c>
      <c r="AA187">
        <f>'Oct 2026'!I187</f>
        <v>0</v>
      </c>
      <c r="AB187">
        <f>Y187+U187+T187+S187+O187+R187+Q187+P187+V187+W187+X187+Z187+AA187</f>
        <v>6000</v>
      </c>
      <c r="AC187">
        <f>N187</f>
        <v>24500</v>
      </c>
      <c r="AD187">
        <f>MAX(0,((N187/12)*DATEDIF(DATE(2025,11,1),TODAY(),"m"))-V187)</f>
        <v>12250</v>
      </c>
      <c r="AE187">
        <f>AC187-AB187</f>
        <v>18500</v>
      </c>
      <c r="AF187" t="str">
        <f>IF(AB187&gt;=AC187,"Clear","Pending")</f>
        <v>Pending</v>
      </c>
      <c r="AG187">
        <f>AB187/AC187</f>
        <v>0.24489795918367346</v>
      </c>
      <c r="AH187" t="str">
        <f>IF(AB187&gt;=AC187,"Clear",IF(AI187&gt;=(0.5*AJ187),"On Track","Critical"))</f>
        <v>Critical</v>
      </c>
      <c r="AI187">
        <f>COUNTIF(O187:V187,"&gt;0")</f>
        <v>1</v>
      </c>
      <c r="AJ187">
        <f>DATEDIF(DATE(2025,11,1),TODAY(),"m")-COUNTIF(O187:V187,"&gt;0")</f>
        <v>5</v>
      </c>
      <c r="AK187">
        <f>(N187/12)*DATEDIF(DATE(2025,11,1),TODAY(),"m")</f>
        <v>12250</v>
      </c>
      <c r="AL187" t="str">
        <f>IF(AD187=0,"Regular",IF(AD187&lt;=(M187/12)*2,"Low Risk",IF(AD187&lt;=(M187/12)*4,"Medium Risk","High Risk")))</f>
        <v>High Risk</v>
      </c>
      <c r="AM187" t="str">
        <f>IF(AD187=0,"On Track",IF(AD187&lt;=(N187/12),"Watch List",IF(AD187&lt;=(N187/12)*3,"Defaulter",IF(AD187&lt;=(N187/12)*6,"Critical","Write-Off Risk"))))</f>
        <v>Critical</v>
      </c>
    </row>
    <row r="188">
      <c r="A188">
        <v>187</v>
      </c>
      <c r="B188" t="str">
        <v>Wasandi</v>
      </c>
      <c r="C188" t="str">
        <v>Imam Ali</v>
      </c>
      <c r="D188">
        <v>4430396310388</v>
      </c>
      <c r="E188" t="str">
        <v>Female</v>
      </c>
      <c r="F188" t="str">
        <v>Mir Mustafa</v>
      </c>
      <c r="G188" t="str">
        <v>Roshanabad</v>
      </c>
      <c r="H188" t="str">
        <v>Shoes and Slippers Shop</v>
      </c>
      <c r="I188" t="str">
        <v>Footwear retail</v>
      </c>
      <c r="J188" t="str">
        <v>Retail</v>
      </c>
      <c r="K188" t="str">
        <v>Fashion</v>
      </c>
      <c r="L188" t="str">
        <v>16th September 2025</v>
      </c>
      <c r="M188">
        <v>35000</v>
      </c>
      <c r="N188">
        <f>M188*0.7</f>
        <v>24500</v>
      </c>
      <c r="O188">
        <f>'October 2025'!I188</f>
        <v>0</v>
      </c>
      <c r="P188">
        <f>'November 2025'!I188</f>
        <v>0</v>
      </c>
      <c r="Q188">
        <f>'December 2025'!I188</f>
        <v>6000</v>
      </c>
      <c r="R188">
        <f>'Jan 2026'!I188</f>
        <v>3000</v>
      </c>
      <c r="S188">
        <f>'FEB 2026'!I188</f>
        <v>3000</v>
      </c>
      <c r="T188">
        <f>'MAR 2026'!I188</f>
        <v>3000</v>
      </c>
      <c r="U188">
        <f>'APR 2026'!I188</f>
        <v>3000</v>
      </c>
      <c r="V188">
        <f>'MAY 2026'!I188</f>
        <v>3000</v>
      </c>
      <c r="W188">
        <f>'June 2026'!I188</f>
        <v>0</v>
      </c>
      <c r="X188">
        <f>'Aug 2026 '!I188</f>
        <v>0</v>
      </c>
      <c r="Y188">
        <f>'Aug 2026 '!I188</f>
        <v>0</v>
      </c>
      <c r="Z188">
        <f>'Sept 2026'!I188</f>
        <v>0</v>
      </c>
      <c r="AA188">
        <f>'Oct 2026'!I188</f>
        <v>0</v>
      </c>
      <c r="AB188">
        <f>Y188+U188+T188+S188+O188+R188+Q188+P188+V188+W188+X188+Z188+AA188</f>
        <v>21000</v>
      </c>
      <c r="AC188">
        <f>N188</f>
        <v>24500</v>
      </c>
      <c r="AD188">
        <f>MAX(0,((N188/12)*DATEDIF(DATE(2025,11,1),TODAY(),"m"))-V188)</f>
        <v>9250</v>
      </c>
      <c r="AE188">
        <f>AC188-AB188</f>
        <v>3500</v>
      </c>
      <c r="AF188" t="str">
        <f>IF(AB188&gt;=AC188,"Clear","Pending")</f>
        <v>Pending</v>
      </c>
      <c r="AG188">
        <f>AB188/AC188</f>
        <v>0.8571428571428571</v>
      </c>
      <c r="AH188" t="str">
        <f>IF(AB188&gt;=AC188,"Clear",IF(AI188&gt;=(0.5*AJ188),"On Track","Critical"))</f>
        <v>On Track</v>
      </c>
      <c r="AI188">
        <f>COUNTIF(O188:V188,"&gt;0")</f>
        <v>6</v>
      </c>
      <c r="AJ188">
        <f>DATEDIF(DATE(2025,11,1),TODAY(),"m")-COUNTIF(O188:V188,"&gt;0")</f>
        <v>0</v>
      </c>
      <c r="AK188">
        <f>(N188/12)*DATEDIF(DATE(2025,11,1),TODAY(),"m")</f>
        <v>12250</v>
      </c>
      <c r="AL188" t="str">
        <f>IF(AD188=0,"Regular",IF(AD188&lt;=(M188/12)*2,"Low Risk",IF(AD188&lt;=(M188/12)*4,"Medium Risk","High Risk")))</f>
        <v>Medium Risk</v>
      </c>
      <c r="AM188" t="str">
        <f>IF(AD188=0,"On Track",IF(AD188&lt;=(N188/12),"Watch List",IF(AD188&lt;=(N188/12)*3,"Defaulter",IF(AD188&lt;=(N188/12)*6,"Critical","Write-Off Risk"))))</f>
        <v>Critical</v>
      </c>
    </row>
    <row r="189">
      <c r="A189">
        <v>188</v>
      </c>
      <c r="B189" t="str">
        <v>Waseem abbas</v>
      </c>
      <c r="C189" t="str">
        <v>Chaneser</v>
      </c>
      <c r="D189">
        <v>4410803772265</v>
      </c>
      <c r="E189" t="str">
        <v>Male</v>
      </c>
      <c r="F189" t="str">
        <v>Mir Ghulam Mustafa</v>
      </c>
      <c r="G189" t="str">
        <v>Roshanabad</v>
      </c>
      <c r="H189" t="str">
        <v xml:space="preserve">Beverages: Cold Drink </v>
      </c>
      <c r="I189" t="str">
        <v>Beverage Sales</v>
      </c>
      <c r="J189" t="str">
        <v>Food &amp; Beverage</v>
      </c>
      <c r="K189" t="str">
        <v>Food Industry</v>
      </c>
      <c r="L189" t="str">
        <v>16th September 2025</v>
      </c>
      <c r="M189">
        <v>35000</v>
      </c>
      <c r="N189">
        <f>M189*1</f>
        <v>35000</v>
      </c>
      <c r="O189">
        <f>'October 2025'!I189</f>
        <v>0</v>
      </c>
      <c r="P189">
        <f>'November 2025'!I189</f>
        <v>0</v>
      </c>
      <c r="Q189">
        <f>'December 2025'!I189</f>
        <v>6000</v>
      </c>
      <c r="R189">
        <f>'Jan 2026'!I189</f>
        <v>3000</v>
      </c>
      <c r="S189">
        <f>'FEB 2026'!I189</f>
        <v>3000</v>
      </c>
      <c r="T189">
        <f>'MAR 2026'!I189</f>
        <v>3000</v>
      </c>
      <c r="U189">
        <f>'APR 2026'!I189</f>
        <v>3000</v>
      </c>
      <c r="V189">
        <f>'MAY 2026'!I189</f>
        <v>3000</v>
      </c>
      <c r="W189">
        <f>'June 2026'!I189</f>
        <v>0</v>
      </c>
      <c r="X189">
        <f>'Aug 2026 '!I189</f>
        <v>0</v>
      </c>
      <c r="Y189">
        <f>'Aug 2026 '!I189</f>
        <v>0</v>
      </c>
      <c r="Z189">
        <f>'Sept 2026'!I189</f>
        <v>0</v>
      </c>
      <c r="AA189">
        <f>'Oct 2026'!I189</f>
        <v>0</v>
      </c>
      <c r="AB189">
        <f>Y189+U189+T189+S189+O189+R189+Q189+P189+V189+W189+X189+Z189+AA189</f>
        <v>21000</v>
      </c>
      <c r="AC189">
        <f>N189</f>
        <v>35000</v>
      </c>
      <c r="AD189">
        <f>MAX(0,((N189/12)*DATEDIF(DATE(2025,11,1),TODAY(),"m"))-V189)</f>
        <v>14500</v>
      </c>
      <c r="AE189">
        <f>AC189-AB189</f>
        <v>14000</v>
      </c>
      <c r="AF189" t="str">
        <f>IF(AB189&gt;=AC189,"Clear","Pending")</f>
        <v>Pending</v>
      </c>
      <c r="AG189">
        <f>AB189/AC189</f>
        <v>0.6</v>
      </c>
      <c r="AH189" t="str">
        <f>IF(AB189&gt;=AC189,"Clear",IF(AI189&gt;=(0.5*AJ189),"On Track","Critical"))</f>
        <v>On Track</v>
      </c>
      <c r="AI189">
        <f>COUNTIF(O189:V189,"&gt;0")</f>
        <v>6</v>
      </c>
      <c r="AJ189">
        <f>DATEDIF(DATE(2025,11,1),TODAY(),"m")-COUNTIF(O189:V189,"&gt;0")</f>
        <v>0</v>
      </c>
      <c r="AK189">
        <f>(N189/12)*DATEDIF(DATE(2025,11,1),TODAY(),"m")</f>
        <v>17500</v>
      </c>
      <c r="AL189" t="str">
        <f>IF(AD189=0,"Regular",IF(AD189&lt;=(M189/12)*2,"Low Risk",IF(AD189&lt;=(M189/12)*4,"Medium Risk","High Risk")))</f>
        <v>High Risk</v>
      </c>
      <c r="AM189" t="str">
        <f>IF(AD189=0,"On Track",IF(AD189&lt;=(N189/12),"Watch List",IF(AD189&lt;=(N189/12)*3,"Defaulter",IF(AD189&lt;=(N189/12)*6,"Critical","Write-Off Risk"))))</f>
        <v>Critical</v>
      </c>
    </row>
    <row r="190">
      <c r="A190">
        <v>189</v>
      </c>
      <c r="B190" t="str">
        <v>Wazeer Ali</v>
      </c>
      <c r="C190" t="str">
        <v>Muhmmad Arab</v>
      </c>
      <c r="D190">
        <v>4410146330625</v>
      </c>
      <c r="E190" t="str">
        <v>Male</v>
      </c>
      <c r="F190" t="str">
        <v>Mir Ghulam Mustafa</v>
      </c>
      <c r="G190" t="str">
        <v>Roshanabad</v>
      </c>
      <c r="H190" t="str">
        <v>Barber shop material</v>
      </c>
      <c r="I190" t="str">
        <v>Hair cutting</v>
      </c>
      <c r="J190" t="str">
        <v>Service</v>
      </c>
      <c r="K190" t="str">
        <v>Personal Care</v>
      </c>
      <c r="L190" t="str">
        <v>16th September 2025</v>
      </c>
      <c r="M190">
        <v>35000</v>
      </c>
      <c r="N190">
        <f>M190*1</f>
        <v>35000</v>
      </c>
      <c r="O190">
        <f>'October 2025'!I190</f>
        <v>0</v>
      </c>
      <c r="P190">
        <f>'November 2025'!I190</f>
        <v>0</v>
      </c>
      <c r="Q190">
        <f>'December 2025'!I190</f>
        <v>6000</v>
      </c>
      <c r="R190">
        <f>'Jan 2026'!I190</f>
        <v>3000</v>
      </c>
      <c r="S190">
        <f>'FEB 2026'!I190</f>
        <v>3000</v>
      </c>
      <c r="T190">
        <f>'MAR 2026'!I190</f>
        <v>3000</v>
      </c>
      <c r="U190">
        <f>'APR 2026'!I190</f>
        <v>0</v>
      </c>
      <c r="V190">
        <f>'MAY 2026'!I190</f>
        <v>9000</v>
      </c>
      <c r="W190">
        <f>'June 2026'!I190</f>
        <v>0</v>
      </c>
      <c r="X190">
        <f>'Aug 2026 '!I190</f>
        <v>0</v>
      </c>
      <c r="Y190">
        <f>'Aug 2026 '!I190</f>
        <v>0</v>
      </c>
      <c r="Z190">
        <f>'Sept 2026'!I190</f>
        <v>0</v>
      </c>
      <c r="AA190">
        <f>'Oct 2026'!I190</f>
        <v>0</v>
      </c>
      <c r="AB190">
        <f>Y190+U190+T190+S190+O190+R190+Q190+P190+V190+W190+X190+Z190+AA190</f>
        <v>24000</v>
      </c>
      <c r="AC190">
        <f>N190</f>
        <v>35000</v>
      </c>
      <c r="AD190">
        <f>MAX(0,((N190/12)*DATEDIF(DATE(2025,11,1),TODAY(),"m"))-V190)</f>
        <v>8500</v>
      </c>
      <c r="AE190">
        <f>AC190-AB190</f>
        <v>11000</v>
      </c>
      <c r="AF190" t="str">
        <f>IF(AB190&gt;=AC190,"Clear","Pending")</f>
        <v>Pending</v>
      </c>
      <c r="AG190">
        <f>AB190/AC190</f>
        <v>0.6857142857142857</v>
      </c>
      <c r="AH190" t="str">
        <f>IF(AB190&gt;=AC190,"Clear",IF(AI190&gt;=(0.5*AJ190),"On Track","Critical"))</f>
        <v>On Track</v>
      </c>
      <c r="AI190">
        <f>COUNTIF(O190:V190,"&gt;0")</f>
        <v>5</v>
      </c>
      <c r="AJ190">
        <f>DATEDIF(DATE(2025,11,1),TODAY(),"m")-COUNTIF(O190:V190,"&gt;0")</f>
        <v>1</v>
      </c>
      <c r="AK190">
        <f>(N190/12)*DATEDIF(DATE(2025,11,1),TODAY(),"m")</f>
        <v>17500</v>
      </c>
      <c r="AL190" t="str">
        <f>IF(AD190=0,"Regular",IF(AD190&lt;=(M190/12)*2,"Low Risk",IF(AD190&lt;=(M190/12)*4,"Medium Risk","High Risk")))</f>
        <v>Medium Risk</v>
      </c>
      <c r="AM190" t="str">
        <f>IF(AD190=0,"On Track",IF(AD190&lt;=(N190/12),"Watch List",IF(AD190&lt;=(N190/12)*3,"Defaulter",IF(AD190&lt;=(N190/12)*6,"Critical","Write-Off Risk"))))</f>
        <v>Defaulter</v>
      </c>
    </row>
    <row r="191">
      <c r="A191">
        <v>190</v>
      </c>
      <c r="B191" t="str">
        <v>Wazeeran</v>
      </c>
      <c r="C191" t="str">
        <v>Ameer Mukhtiar</v>
      </c>
      <c r="D191">
        <v>4410805835328</v>
      </c>
      <c r="E191" t="str">
        <v>Female</v>
      </c>
      <c r="F191" t="str">
        <v>Lakhano Mugheri</v>
      </c>
      <c r="G191" t="str">
        <v xml:space="preserve">Bakhur </v>
      </c>
      <c r="H191" t="str">
        <v>Ladies Garments</v>
      </c>
      <c r="I191" t="str">
        <v>Garment Retail</v>
      </c>
      <c r="J191" t="str">
        <v>Retail</v>
      </c>
      <c r="K191" t="str">
        <v>Textile &amp; Garments</v>
      </c>
      <c r="L191" t="str">
        <v>16th September 2025</v>
      </c>
      <c r="M191">
        <v>35000</v>
      </c>
      <c r="N191">
        <f>M191*1</f>
        <v>35000</v>
      </c>
      <c r="O191">
        <f>'October 2025'!I191</f>
        <v>2920</v>
      </c>
      <c r="P191">
        <f>'November 2025'!I191</f>
        <v>0</v>
      </c>
      <c r="Q191">
        <f>'December 2025'!I191</f>
        <v>0</v>
      </c>
      <c r="R191">
        <f>'Jan 2026'!I191</f>
        <v>0</v>
      </c>
      <c r="S191">
        <f>'FEB 2026'!I191</f>
        <v>0</v>
      </c>
      <c r="T191">
        <f>'MAR 2026'!I191</f>
        <v>0</v>
      </c>
      <c r="U191">
        <f>'APR 2026'!I191</f>
        <v>0</v>
      </c>
      <c r="V191">
        <f>'MAY 2026'!I191</f>
        <v>0</v>
      </c>
      <c r="W191">
        <f>'June 2026'!I191</f>
        <v>0</v>
      </c>
      <c r="X191">
        <f>'Aug 2026 '!I191</f>
        <v>0</v>
      </c>
      <c r="Y191">
        <f>'Aug 2026 '!I191</f>
        <v>0</v>
      </c>
      <c r="Z191">
        <f>'Sept 2026'!I191</f>
        <v>0</v>
      </c>
      <c r="AA191">
        <f>'Oct 2026'!I191</f>
        <v>0</v>
      </c>
      <c r="AB191">
        <f>Y191+U191+T191+S191+O191+R191+Q191+P191+V191+W191+X191+Z191+AA191</f>
        <v>2920</v>
      </c>
      <c r="AC191">
        <f>N191</f>
        <v>35000</v>
      </c>
      <c r="AD191">
        <f>MAX(0,((N191/12)*DATEDIF(DATE(2025,11,1),TODAY(),"m"))-V191)</f>
        <v>17500</v>
      </c>
      <c r="AE191">
        <f>AC191-AB191</f>
        <v>32080</v>
      </c>
      <c r="AF191" t="str">
        <f>IF(AB191&gt;=AC191,"Clear","Pending")</f>
        <v>Pending</v>
      </c>
      <c r="AG191">
        <f>AB191/AC191</f>
        <v>0.08342857142857144</v>
      </c>
      <c r="AH191" t="str">
        <f>IF(AB191&gt;=AC191,"Clear",IF(AI191&gt;=(0.5*AJ191),"On Track","Critical"))</f>
        <v>Critical</v>
      </c>
      <c r="AI191">
        <f>COUNTIF(O191:V191,"&gt;0")</f>
        <v>1</v>
      </c>
      <c r="AJ191">
        <f>DATEDIF(DATE(2025,11,1),TODAY(),"m")-COUNTIF(O191:V191,"&gt;0")</f>
        <v>5</v>
      </c>
      <c r="AK191">
        <f>(N191/12)*DATEDIF(DATE(2025,11,1),TODAY(),"m")</f>
        <v>17500</v>
      </c>
      <c r="AL191" t="str">
        <f>IF(AD191=0,"Regular",IF(AD191&lt;=(M191/12)*2,"Low Risk",IF(AD191&lt;=(M191/12)*4,"Medium Risk","High Risk")))</f>
        <v>High Risk</v>
      </c>
      <c r="AM191" t="str">
        <f>IF(AD191=0,"On Track",IF(AD191&lt;=(N191/12),"Watch List",IF(AD191&lt;=(N191/12)*3,"Defaulter",IF(AD191&lt;=(N191/12)*6,"Critical","Write-Off Risk"))))</f>
        <v>Critical</v>
      </c>
    </row>
    <row r="192">
      <c r="A192">
        <v>191</v>
      </c>
      <c r="B192" t="str">
        <v>Wilayat khatoon</v>
      </c>
      <c r="C192" t="str">
        <v>Mumtaz</v>
      </c>
      <c r="D192">
        <v>4410133761146</v>
      </c>
      <c r="E192" t="str">
        <v>Female</v>
      </c>
      <c r="F192" t="str">
        <v>Gul Muhammad Khaskeli</v>
      </c>
      <c r="G192" t="str">
        <v>Mir Allah Bachayo</v>
      </c>
      <c r="H192" t="str">
        <v xml:space="preserve">Stitching machine and material </v>
      </c>
      <c r="I192" t="str">
        <v>Sewing equipment</v>
      </c>
      <c r="J192" t="str">
        <v>Trade</v>
      </c>
      <c r="K192" t="str">
        <v>Textile</v>
      </c>
      <c r="L192" t="str">
        <v>16th September 2025</v>
      </c>
      <c r="M192">
        <v>35000</v>
      </c>
      <c r="N192">
        <f>M192*1</f>
        <v>35000</v>
      </c>
      <c r="O192">
        <f>'October 2025'!I192</f>
        <v>0</v>
      </c>
      <c r="P192">
        <f>'November 2025'!I192</f>
        <v>0</v>
      </c>
      <c r="Q192">
        <f>'December 2025'!I192</f>
        <v>0</v>
      </c>
      <c r="R192">
        <f>'Jan 2026'!I192</f>
        <v>0</v>
      </c>
      <c r="S192">
        <f>'FEB 2026'!I192</f>
        <v>3000</v>
      </c>
      <c r="T192">
        <f>'MAR 2026'!I192</f>
        <v>0</v>
      </c>
      <c r="U192">
        <f>'APR 2026'!I192</f>
        <v>6000</v>
      </c>
      <c r="V192">
        <f>'MAY 2026'!I192</f>
        <v>0</v>
      </c>
      <c r="W192">
        <f>'June 2026'!I192</f>
        <v>0</v>
      </c>
      <c r="X192">
        <f>'Aug 2026 '!I192</f>
        <v>0</v>
      </c>
      <c r="Y192">
        <f>'Aug 2026 '!I192</f>
        <v>0</v>
      </c>
      <c r="Z192">
        <f>'Sept 2026'!I192</f>
        <v>0</v>
      </c>
      <c r="AA192">
        <f>'Oct 2026'!I192</f>
        <v>0</v>
      </c>
      <c r="AB192">
        <f>Y192+U192+T192+S192+O192+R192+Q192+P192+V192+W192+X192+Z192+AA192</f>
        <v>9000</v>
      </c>
      <c r="AC192">
        <f>N192</f>
        <v>35000</v>
      </c>
      <c r="AD192">
        <f>MAX(0,((N192/12)*DATEDIF(DATE(2025,11,1),TODAY(),"m"))-V192)</f>
        <v>17500</v>
      </c>
      <c r="AE192">
        <f>AC192-AB192</f>
        <v>26000</v>
      </c>
      <c r="AF192" t="str">
        <f>IF(AB192&gt;=AC192,"Clear","Pending")</f>
        <v>Pending</v>
      </c>
      <c r="AG192">
        <f>AB192/AC192</f>
        <v>0.2571428571428571</v>
      </c>
      <c r="AH192" t="str">
        <f>IF(AB192&gt;=AC192,"Clear",IF(AI192&gt;=(0.5*AJ192),"On Track","Critical"))</f>
        <v>On Track</v>
      </c>
      <c r="AI192">
        <f>COUNTIF(O192:V192,"&gt;0")</f>
        <v>2</v>
      </c>
      <c r="AJ192">
        <f>DATEDIF(DATE(2025,11,1),TODAY(),"m")-COUNTIF(O192:V192,"&gt;0")</f>
        <v>4</v>
      </c>
      <c r="AK192">
        <f>(N192/12)*DATEDIF(DATE(2025,11,1),TODAY(),"m")</f>
        <v>17500</v>
      </c>
      <c r="AL192" t="str">
        <f>IF(AD192=0,"Regular",IF(AD192&lt;=(M192/12)*2,"Low Risk",IF(AD192&lt;=(M192/12)*4,"Medium Risk","High Risk")))</f>
        <v>High Risk</v>
      </c>
      <c r="AM192" t="str">
        <f>IF(AD192=0,"On Track",IF(AD192&lt;=(N192/12),"Watch List",IF(AD192&lt;=(N192/12)*3,"Defaulter",IF(AD192&lt;=(N192/12)*6,"Critical","Write-Off Risk"))))</f>
        <v>Critical</v>
      </c>
    </row>
    <row r="193">
      <c r="A193">
        <v>192</v>
      </c>
      <c r="B193" t="str">
        <v>Zafar Ahmed Shah</v>
      </c>
      <c r="C193" t="str">
        <v>Ahmed shah</v>
      </c>
      <c r="D193">
        <v>4410803772135</v>
      </c>
      <c r="E193" t="str">
        <v>Male</v>
      </c>
      <c r="F193" t="str">
        <v>Kot Mir Jan Muhmmad</v>
      </c>
      <c r="G193" t="str">
        <v>Roshanabad</v>
      </c>
      <c r="H193" t="str">
        <v>Mobile Accessories</v>
      </c>
      <c r="I193" t="str">
        <v>Phone items</v>
      </c>
      <c r="J193" t="str">
        <v>Retail</v>
      </c>
      <c r="K193" t="str">
        <v>Electronics</v>
      </c>
      <c r="L193" t="str">
        <v>16th September 2025</v>
      </c>
      <c r="M193">
        <v>35000</v>
      </c>
      <c r="N193">
        <f>M193*1</f>
        <v>35000</v>
      </c>
      <c r="O193">
        <f>'October 2025'!I193</f>
        <v>0</v>
      </c>
      <c r="P193">
        <f>'November 2025'!I193</f>
        <v>0</v>
      </c>
      <c r="Q193">
        <f>'December 2025'!I193</f>
        <v>0</v>
      </c>
      <c r="R193">
        <f>'Jan 2026'!I193</f>
        <v>9000</v>
      </c>
      <c r="S193">
        <f>'FEB 2026'!I193</f>
        <v>0</v>
      </c>
      <c r="T193">
        <f>'MAR 2026'!I193</f>
        <v>6000</v>
      </c>
      <c r="U193">
        <f>'APR 2026'!I193</f>
        <v>0</v>
      </c>
      <c r="V193">
        <f>'MAY 2026'!I193</f>
        <v>0</v>
      </c>
      <c r="W193">
        <f>'June 2026'!I193</f>
        <v>0</v>
      </c>
      <c r="X193">
        <f>'Aug 2026 '!I193</f>
        <v>0</v>
      </c>
      <c r="Y193">
        <f>'Aug 2026 '!I193</f>
        <v>0</v>
      </c>
      <c r="Z193">
        <f>'Sept 2026'!I193</f>
        <v>0</v>
      </c>
      <c r="AA193">
        <f>'Oct 2026'!I193</f>
        <v>0</v>
      </c>
      <c r="AB193">
        <f>Y193+U193+T193+S193+O193+R193+Q193+P193+V193+W193+X193+Z193+AA193</f>
        <v>15000</v>
      </c>
      <c r="AC193">
        <f>N193</f>
        <v>35000</v>
      </c>
      <c r="AD193">
        <f>MAX(0,((N193/12)*DATEDIF(DATE(2025,11,1),TODAY(),"m"))-V193)</f>
        <v>17500</v>
      </c>
      <c r="AE193">
        <f>AC193-AB193</f>
        <v>20000</v>
      </c>
      <c r="AF193" t="str">
        <f>IF(AB193&gt;=AC193,"Clear","Pending")</f>
        <v>Pending</v>
      </c>
      <c r="AG193">
        <f>AB193/AC193</f>
        <v>0.42857142857142855</v>
      </c>
      <c r="AH193" t="str">
        <f>IF(AB193&gt;=AC193,"Clear",IF(AI193&gt;=(0.5*AJ193),"On Track","Critical"))</f>
        <v>On Track</v>
      </c>
      <c r="AI193">
        <f>COUNTIF(O193:V193,"&gt;0")</f>
        <v>2</v>
      </c>
      <c r="AJ193">
        <f>DATEDIF(DATE(2025,11,1),TODAY(),"m")-COUNTIF(O193:V193,"&gt;0")</f>
        <v>4</v>
      </c>
      <c r="AK193">
        <f>(N193/12)*DATEDIF(DATE(2025,11,1),TODAY(),"m")</f>
        <v>17500</v>
      </c>
      <c r="AL193" t="str">
        <f>IF(AD193=0,"Regular",IF(AD193&lt;=(M193/12)*2,"Low Risk",IF(AD193&lt;=(M193/12)*4,"Medium Risk","High Risk")))</f>
        <v>High Risk</v>
      </c>
      <c r="AM193" t="str">
        <f>IF(AD193=0,"On Track",IF(AD193&lt;=(N193/12),"Watch List",IF(AD193&lt;=(N193/12)*3,"Defaulter",IF(AD193&lt;=(N193/12)*6,"Critical","Write-Off Risk"))))</f>
        <v>Critical</v>
      </c>
    </row>
    <row r="194">
      <c r="A194">
        <v>193</v>
      </c>
      <c r="B194" t="str">
        <v xml:space="preserve">Zahid Ali </v>
      </c>
      <c r="C194" t="str">
        <v>Baboo</v>
      </c>
      <c r="D194">
        <v>4410803422725</v>
      </c>
      <c r="E194" t="str">
        <v>Male</v>
      </c>
      <c r="F194" t="str">
        <v>Sagheer Colony</v>
      </c>
      <c r="G194" t="str">
        <v>Jhuddo</v>
      </c>
      <c r="H194" t="str">
        <v>Café tea and more</v>
      </c>
      <c r="I194" t="str">
        <v>Beverage service</v>
      </c>
      <c r="J194" t="str">
        <v>Food Service</v>
      </c>
      <c r="K194" t="str">
        <v>Hospitality</v>
      </c>
      <c r="L194" t="str">
        <v>16th September 2025</v>
      </c>
      <c r="M194">
        <v>35000</v>
      </c>
      <c r="N194">
        <f>M194*1</f>
        <v>35000</v>
      </c>
      <c r="O194">
        <f>'October 2025'!I194</f>
        <v>0</v>
      </c>
      <c r="P194">
        <f>'November 2025'!I194</f>
        <v>0</v>
      </c>
      <c r="Q194">
        <f>'December 2025'!I194</f>
        <v>3000</v>
      </c>
      <c r="R194">
        <f>'Jan 2026'!I194</f>
        <v>0</v>
      </c>
      <c r="S194">
        <f>'FEB 2026'!I194</f>
        <v>6000</v>
      </c>
      <c r="T194">
        <f>'MAR 2026'!I194</f>
        <v>0</v>
      </c>
      <c r="U194">
        <f>'APR 2026'!I194</f>
        <v>6000</v>
      </c>
      <c r="V194">
        <f>'MAY 2026'!I194</f>
        <v>0</v>
      </c>
      <c r="W194">
        <f>'June 2026'!I194</f>
        <v>0</v>
      </c>
      <c r="X194">
        <f>'Aug 2026 '!I194</f>
        <v>0</v>
      </c>
      <c r="Y194">
        <f>'Aug 2026 '!I194</f>
        <v>0</v>
      </c>
      <c r="Z194">
        <f>'Sept 2026'!I194</f>
        <v>0</v>
      </c>
      <c r="AA194">
        <f>'Oct 2026'!I194</f>
        <v>0</v>
      </c>
      <c r="AB194">
        <f>Y194+U194+T194+S194+O194+R194+Q194+P194+V194+W194+X194+Z194+AA194</f>
        <v>15000</v>
      </c>
      <c r="AC194">
        <f>N194</f>
        <v>35000</v>
      </c>
      <c r="AD194">
        <f>MAX(0,((N194/12)*DATEDIF(DATE(2025,11,1),TODAY(),"m"))-V194)</f>
        <v>17500</v>
      </c>
      <c r="AE194">
        <f>AC194-AB194</f>
        <v>20000</v>
      </c>
      <c r="AF194" t="str">
        <f>IF(AB194&gt;=AC194,"Clear","Pending")</f>
        <v>Pending</v>
      </c>
      <c r="AG194">
        <f>AB194/AC194</f>
        <v>0.42857142857142855</v>
      </c>
      <c r="AH194" t="str">
        <f>IF(AB194&gt;=AC194,"Clear",IF(AI194&gt;=(0.5*AJ194),"On Track","Critical"))</f>
        <v>On Track</v>
      </c>
      <c r="AI194">
        <f>COUNTIF(O194:V194,"&gt;0")</f>
        <v>3</v>
      </c>
      <c r="AJ194">
        <f>DATEDIF(DATE(2025,11,1),TODAY(),"m")-COUNTIF(O194:V194,"&gt;0")</f>
        <v>3</v>
      </c>
      <c r="AK194">
        <f>(N194/12)*DATEDIF(DATE(2025,11,1),TODAY(),"m")</f>
        <v>17500</v>
      </c>
      <c r="AL194" t="str">
        <f>IF(AD194=0,"Regular",IF(AD194&lt;=(M194/12)*2,"Low Risk",IF(AD194&lt;=(M194/12)*4,"Medium Risk","High Risk")))</f>
        <v>High Risk</v>
      </c>
      <c r="AM194" t="str">
        <f>IF(AD194=0,"On Track",IF(AD194&lt;=(N194/12),"Watch List",IF(AD194&lt;=(N194/12)*3,"Defaulter",IF(AD194&lt;=(N194/12)*6,"Critical","Write-Off Risk"))))</f>
        <v>Critical</v>
      </c>
    </row>
    <row r="195">
      <c r="A195">
        <v>194</v>
      </c>
      <c r="B195" t="str">
        <v>Zahida</v>
      </c>
      <c r="C195" t="str">
        <v xml:space="preserve">Ameer Bux </v>
      </c>
      <c r="D195">
        <v>4410123982274</v>
      </c>
      <c r="E195" t="str">
        <v>Female</v>
      </c>
      <c r="F195" t="str">
        <v>Ghanwar Khan Pitafi</v>
      </c>
      <c r="G195" t="str">
        <v>Roshanabad</v>
      </c>
      <c r="H195" t="str">
        <v>Pillows and Bedsheets Hand embroidery work</v>
      </c>
      <c r="I195" t="str">
        <v>Handicraft sewing</v>
      </c>
      <c r="J195" t="str">
        <v>Manufacturing</v>
      </c>
      <c r="K195" t="str">
        <v>Textile</v>
      </c>
      <c r="L195" t="str">
        <v>16th September 2025</v>
      </c>
      <c r="M195">
        <v>35000</v>
      </c>
      <c r="N195">
        <f>M195*1</f>
        <v>35000</v>
      </c>
      <c r="O195">
        <f>'October 2025'!I195</f>
        <v>0</v>
      </c>
      <c r="P195">
        <f>'November 2025'!I195</f>
        <v>0</v>
      </c>
      <c r="Q195">
        <f>'December 2025'!I195</f>
        <v>5920</v>
      </c>
      <c r="R195">
        <f>'Jan 2026'!I195</f>
        <v>0</v>
      </c>
      <c r="S195">
        <f>'FEB 2026'!I195</f>
        <v>3000</v>
      </c>
      <c r="T195">
        <f>'MAR 2026'!I195</f>
        <v>3000</v>
      </c>
      <c r="U195">
        <f>'APR 2026'!I195</f>
        <v>0</v>
      </c>
      <c r="V195">
        <f>'MAY 2026'!I195</f>
        <v>0</v>
      </c>
      <c r="W195">
        <f>'June 2026'!I195</f>
        <v>0</v>
      </c>
      <c r="X195">
        <f>'Aug 2026 '!I195</f>
        <v>0</v>
      </c>
      <c r="Y195">
        <f>'Aug 2026 '!I195</f>
        <v>0</v>
      </c>
      <c r="Z195">
        <f>'Sept 2026'!I195</f>
        <v>0</v>
      </c>
      <c r="AA195">
        <f>'Oct 2026'!I195</f>
        <v>0</v>
      </c>
      <c r="AB195">
        <f>Y195+U195+T195+S195+O195+R195+Q195+P195+V195+W195+X195+Z195+AA195</f>
        <v>11920</v>
      </c>
      <c r="AC195">
        <f>N195</f>
        <v>35000</v>
      </c>
      <c r="AD195">
        <f>MAX(0,((N195/12)*DATEDIF(DATE(2025,11,1),TODAY(),"m"))-V195)</f>
        <v>17500</v>
      </c>
      <c r="AE195">
        <f>AC195-AB195</f>
        <v>23080</v>
      </c>
      <c r="AF195" t="str">
        <f>IF(AB195&gt;=AC195,"Clear","Pending")</f>
        <v>Pending</v>
      </c>
      <c r="AG195">
        <f>AB195/AC195</f>
        <v>0.3405714285714286</v>
      </c>
      <c r="AH195" t="str">
        <f>IF(AB195&gt;=AC195,"Clear",IF(AI195&gt;=(0.5*AJ195),"On Track","Critical"))</f>
        <v>On Track</v>
      </c>
      <c r="AI195">
        <f>COUNTIF(O195:V195,"&gt;0")</f>
        <v>3</v>
      </c>
      <c r="AJ195">
        <f>DATEDIF(DATE(2025,11,1),TODAY(),"m")-COUNTIF(O195:V195,"&gt;0")</f>
        <v>3</v>
      </c>
      <c r="AK195">
        <f>(N195/12)*DATEDIF(DATE(2025,11,1),TODAY(),"m")</f>
        <v>17500</v>
      </c>
      <c r="AL195" t="str">
        <f>IF(AD195=0,"Regular",IF(AD195&lt;=(M195/12)*2,"Low Risk",IF(AD195&lt;=(M195/12)*4,"Medium Risk","High Risk")))</f>
        <v>High Risk</v>
      </c>
      <c r="AM195" t="str">
        <f>IF(AD195=0,"On Track",IF(AD195&lt;=(N195/12),"Watch List",IF(AD195&lt;=(N195/12)*3,"Defaulter",IF(AD195&lt;=(N195/12)*6,"Critical","Write-Off Risk"))))</f>
        <v>Critical</v>
      </c>
    </row>
    <row r="196">
      <c r="A196">
        <v>195</v>
      </c>
      <c r="B196" t="str">
        <v>Zahida</v>
      </c>
      <c r="C196" t="str">
        <v>Muhammad Fazal</v>
      </c>
      <c r="D196">
        <v>4410198704242</v>
      </c>
      <c r="E196" t="str">
        <v>Female</v>
      </c>
      <c r="F196" t="str">
        <v>Village: Niaz Kapri</v>
      </c>
      <c r="G196" t="str">
        <v>Mir Allah Bachayo</v>
      </c>
      <c r="H196" t="str">
        <v>Tailoring Material for tailoring shop</v>
      </c>
      <c r="I196" t="str">
        <v>Sewing equipment trade</v>
      </c>
      <c r="J196" t="str">
        <v>Trade</v>
      </c>
      <c r="K196" t="str">
        <v>Textile</v>
      </c>
      <c r="L196" t="str">
        <v>16th September 2025</v>
      </c>
      <c r="M196">
        <v>35000</v>
      </c>
      <c r="N196">
        <f>M196*1</f>
        <v>35000</v>
      </c>
      <c r="O196">
        <f>'October 2025'!I196</f>
        <v>0</v>
      </c>
      <c r="P196">
        <f>'November 2025'!I196</f>
        <v>0</v>
      </c>
      <c r="Q196">
        <f>'December 2025'!I196</f>
        <v>0</v>
      </c>
      <c r="R196">
        <f>'Jan 2026'!I196</f>
        <v>0</v>
      </c>
      <c r="S196">
        <f>'FEB 2026'!I196</f>
        <v>3000</v>
      </c>
      <c r="T196">
        <f>'MAR 2026'!I196</f>
        <v>3000</v>
      </c>
      <c r="U196">
        <f>'APR 2026'!I196</f>
        <v>3000</v>
      </c>
      <c r="V196">
        <f>'MAY 2026'!I196</f>
        <v>3000</v>
      </c>
      <c r="W196">
        <f>'June 2026'!I196</f>
        <v>0</v>
      </c>
      <c r="X196">
        <f>'Aug 2026 '!I196</f>
        <v>0</v>
      </c>
      <c r="Y196">
        <f>'Aug 2026 '!I196</f>
        <v>0</v>
      </c>
      <c r="Z196">
        <f>'Sept 2026'!I196</f>
        <v>0</v>
      </c>
      <c r="AA196">
        <f>'Oct 2026'!I196</f>
        <v>0</v>
      </c>
      <c r="AB196">
        <f>Y196+U196+T196+S196+O196+R196+Q196+P196+V196+W196+X196+Z196+AA196</f>
        <v>12000</v>
      </c>
      <c r="AC196">
        <f>N196</f>
        <v>35000</v>
      </c>
      <c r="AD196">
        <f>MAX(0,((N196/12)*DATEDIF(DATE(2025,11,1),TODAY(),"m"))-V196)</f>
        <v>14500</v>
      </c>
      <c r="AE196">
        <f>AC196-AB196</f>
        <v>23000</v>
      </c>
      <c r="AF196" t="str">
        <f>IF(AB196&gt;=AC196,"Clear","Pending")</f>
        <v>Pending</v>
      </c>
      <c r="AG196">
        <f>AB196/AC196</f>
        <v>0.34285714285714286</v>
      </c>
      <c r="AH196" t="str">
        <f>IF(AB196&gt;=AC196,"Clear",IF(AI196&gt;=(0.5*AJ196),"On Track","Critical"))</f>
        <v>On Track</v>
      </c>
      <c r="AI196">
        <f>COUNTIF(O196:V196,"&gt;0")</f>
        <v>4</v>
      </c>
      <c r="AJ196">
        <f>DATEDIF(DATE(2025,11,1),TODAY(),"m")-COUNTIF(O196:V196,"&gt;0")</f>
        <v>2</v>
      </c>
      <c r="AK196">
        <f>(N196/12)*DATEDIF(DATE(2025,11,1),TODAY(),"m")</f>
        <v>17500</v>
      </c>
      <c r="AL196" t="str">
        <f>IF(AD196=0,"Regular",IF(AD196&lt;=(M196/12)*2,"Low Risk",IF(AD196&lt;=(M196/12)*4,"Medium Risk","High Risk")))</f>
        <v>High Risk</v>
      </c>
      <c r="AM196" t="str">
        <f>IF(AD196=0,"On Track",IF(AD196&lt;=(N196/12),"Watch List",IF(AD196&lt;=(N196/12)*3,"Defaulter",IF(AD196&lt;=(N196/12)*6,"Critical","Write-Off Risk"))))</f>
        <v>Critical</v>
      </c>
    </row>
    <row r="197">
      <c r="A197">
        <v>196</v>
      </c>
      <c r="B197" t="str">
        <v xml:space="preserve">Zahidan </v>
      </c>
      <c r="C197" t="str">
        <v>Naseem Ahmed</v>
      </c>
      <c r="D197">
        <v>4410805663966</v>
      </c>
      <c r="E197" t="str">
        <v>Female</v>
      </c>
      <c r="F197" t="str">
        <v>Mir Mustafa</v>
      </c>
      <c r="G197" t="str">
        <v>Roshanabad</v>
      </c>
      <c r="H197" t="str">
        <v>Garments Shop</v>
      </c>
      <c r="I197" t="str">
        <v>Garment Sales</v>
      </c>
      <c r="J197" t="str">
        <v>Retail</v>
      </c>
      <c r="K197" t="str">
        <v>Textile &amp; Garments</v>
      </c>
      <c r="L197" t="str">
        <v>16th September 2025</v>
      </c>
      <c r="M197">
        <v>35000</v>
      </c>
      <c r="N197">
        <f>M197*0.7</f>
        <v>24500</v>
      </c>
      <c r="O197">
        <f>'October 2025'!I197</f>
        <v>0</v>
      </c>
      <c r="P197">
        <f>'November 2025'!I197</f>
        <v>0</v>
      </c>
      <c r="Q197">
        <f>'December 2025'!I197</f>
        <v>6000</v>
      </c>
      <c r="R197">
        <f>'Jan 2026'!I197</f>
        <v>3000</v>
      </c>
      <c r="S197">
        <f>'FEB 2026'!I197</f>
        <v>3000</v>
      </c>
      <c r="T197">
        <f>'MAR 2026'!I197</f>
        <v>3000</v>
      </c>
      <c r="U197">
        <f>'APR 2026'!I197</f>
        <v>3000</v>
      </c>
      <c r="V197">
        <f>'MAY 2026'!I197</f>
        <v>3000</v>
      </c>
      <c r="W197">
        <f>'June 2026'!I197</f>
        <v>0</v>
      </c>
      <c r="X197">
        <f>'Aug 2026 '!I197</f>
        <v>0</v>
      </c>
      <c r="Y197">
        <f>'Aug 2026 '!I197</f>
        <v>0</v>
      </c>
      <c r="Z197">
        <f>'Sept 2026'!I197</f>
        <v>0</v>
      </c>
      <c r="AA197">
        <f>'Oct 2026'!I197</f>
        <v>0</v>
      </c>
      <c r="AB197">
        <f>Y197+U197+T197+S197+O197+R197+Q197+P197+V197+W197+X197+Z197+AA197</f>
        <v>21000</v>
      </c>
      <c r="AC197">
        <f>N197</f>
        <v>24500</v>
      </c>
      <c r="AD197">
        <f>MAX(0,((N197/12)*DATEDIF(DATE(2025,11,1),TODAY(),"m"))-V197)</f>
        <v>9250</v>
      </c>
      <c r="AE197">
        <f>AC197-AB197</f>
        <v>3500</v>
      </c>
      <c r="AF197" t="str">
        <f>IF(AB197&gt;=AC197,"Clear","Pending")</f>
        <v>Pending</v>
      </c>
      <c r="AG197">
        <f>AB197/AC197</f>
        <v>0.8571428571428571</v>
      </c>
      <c r="AH197" t="str">
        <f>IF(AB197&gt;=AC197,"Clear",IF(AI197&gt;=(0.5*AJ197),"On Track","Critical"))</f>
        <v>On Track</v>
      </c>
      <c r="AI197">
        <f>COUNTIF(O197:V197,"&gt;0")</f>
        <v>6</v>
      </c>
      <c r="AJ197">
        <f>DATEDIF(DATE(2025,11,1),TODAY(),"m")-COUNTIF(O197:V197,"&gt;0")</f>
        <v>0</v>
      </c>
      <c r="AK197">
        <f>(N197/12)*DATEDIF(DATE(2025,11,1),TODAY(),"m")</f>
        <v>12250</v>
      </c>
      <c r="AL197" t="str">
        <f>IF(AD197=0,"Regular",IF(AD197&lt;=(M197/12)*2,"Low Risk",IF(AD197&lt;=(M197/12)*4,"Medium Risk","High Risk")))</f>
        <v>Medium Risk</v>
      </c>
      <c r="AM197" t="str">
        <f>IF(AD197=0,"On Track",IF(AD197&lt;=(N197/12),"Watch List",IF(AD197&lt;=(N197/12)*3,"Defaulter",IF(AD197&lt;=(N197/12)*6,"Critical","Write-Off Risk"))))</f>
        <v>Critical</v>
      </c>
    </row>
    <row r="198">
      <c r="A198">
        <v>197</v>
      </c>
      <c r="B198" t="str">
        <v xml:space="preserve">Zakaullah </v>
      </c>
      <c r="C198" t="str">
        <v>Kamal Kapri</v>
      </c>
      <c r="D198">
        <v>4410804597167</v>
      </c>
      <c r="E198" t="str">
        <v>Male</v>
      </c>
      <c r="F198" t="str">
        <v>Kamal Kapri</v>
      </c>
      <c r="G198" t="str">
        <v>Mir Allah Bachayo</v>
      </c>
      <c r="H198" t="str">
        <v>Poultry Farm material</v>
      </c>
      <c r="I198" t="str">
        <v>Poultry inputs</v>
      </c>
      <c r="J198" t="str">
        <v>Trade</v>
      </c>
      <c r="K198" t="str">
        <v>Livestock</v>
      </c>
      <c r="L198" t="str">
        <v>16th September 2025</v>
      </c>
      <c r="M198">
        <v>35000</v>
      </c>
      <c r="N198">
        <f>M198*1</f>
        <v>35000</v>
      </c>
      <c r="O198">
        <f>'October 2025'!I198</f>
        <v>0</v>
      </c>
      <c r="P198">
        <f>'November 2025'!I198</f>
        <v>0</v>
      </c>
      <c r="Q198">
        <f>'December 2025'!I198</f>
        <v>0</v>
      </c>
      <c r="R198">
        <f>'Jan 2026'!I198</f>
        <v>0</v>
      </c>
      <c r="S198">
        <f>'FEB 2026'!I198</f>
        <v>0</v>
      </c>
      <c r="T198">
        <f>'MAR 2026'!I198</f>
        <v>0</v>
      </c>
      <c r="U198">
        <f>'APR 2026'!I198</f>
        <v>5000</v>
      </c>
      <c r="V198">
        <f>'MAY 2026'!I198</f>
        <v>0</v>
      </c>
      <c r="W198">
        <f>'June 2026'!I198</f>
        <v>0</v>
      </c>
      <c r="X198">
        <f>'Aug 2026 '!I198</f>
        <v>0</v>
      </c>
      <c r="Y198">
        <f>'Aug 2026 '!I198</f>
        <v>0</v>
      </c>
      <c r="Z198">
        <f>'Sept 2026'!I198</f>
        <v>0</v>
      </c>
      <c r="AA198">
        <f>'Oct 2026'!I198</f>
        <v>0</v>
      </c>
      <c r="AB198">
        <f>Y198+U198+T198+S198+O198+R198+Q198+P198+V198+W198+X198+Z198+AA198</f>
        <v>5000</v>
      </c>
      <c r="AC198">
        <f>N198</f>
        <v>35000</v>
      </c>
      <c r="AD198">
        <f>MAX(0,((N198/12)*DATEDIF(DATE(2025,11,1),TODAY(),"m"))-V198)</f>
        <v>17500</v>
      </c>
      <c r="AE198">
        <f>AC198-AB198</f>
        <v>30000</v>
      </c>
      <c r="AF198" t="str">
        <f>IF(AB198&gt;=AC198,"Clear","Pending")</f>
        <v>Pending</v>
      </c>
      <c r="AG198">
        <f>AB198/AC198</f>
        <v>0.14285714285714285</v>
      </c>
      <c r="AH198" t="str">
        <f>IF(AB198&gt;=AC198,"Clear",IF(AI198&gt;=(0.5*AJ198),"On Track","Critical"))</f>
        <v>Critical</v>
      </c>
      <c r="AI198">
        <f>COUNTIF(O198:V198,"&gt;0")</f>
        <v>1</v>
      </c>
      <c r="AJ198">
        <f>DATEDIF(DATE(2025,11,1),TODAY(),"m")-COUNTIF(O198:V198,"&gt;0")</f>
        <v>5</v>
      </c>
      <c r="AK198">
        <f>(N198/12)*DATEDIF(DATE(2025,11,1),TODAY(),"m")</f>
        <v>17500</v>
      </c>
      <c r="AL198" t="str">
        <f>IF(AD198=0,"Regular",IF(AD198&lt;=(M198/12)*2,"Low Risk",IF(AD198&lt;=(M198/12)*4,"Medium Risk","High Risk")))</f>
        <v>High Risk</v>
      </c>
      <c r="AM198" t="str">
        <f>IF(AD198=0,"On Track",IF(AD198&lt;=(N198/12),"Watch List",IF(AD198&lt;=(N198/12)*3,"Defaulter",IF(AD198&lt;=(N198/12)*6,"Critical","Write-Off Risk"))))</f>
        <v>Critical</v>
      </c>
    </row>
    <row r="199">
      <c r="A199">
        <v>198</v>
      </c>
      <c r="B199" t="str">
        <v>Zareena</v>
      </c>
      <c r="C199" t="str">
        <v>Imam Din</v>
      </c>
      <c r="D199">
        <v>4110120856516</v>
      </c>
      <c r="E199" t="str">
        <v>Female</v>
      </c>
      <c r="F199" t="str">
        <v>Lakhano Mugheri</v>
      </c>
      <c r="G199" t="str">
        <v xml:space="preserve">Bakhur </v>
      </c>
      <c r="H199" t="str">
        <v>Moti work Handy craft</v>
      </c>
      <c r="I199" t="str">
        <v>Handicrafts</v>
      </c>
      <c r="J199" t="str">
        <v>Handicrafts</v>
      </c>
      <c r="K199" t="str">
        <v>Textile &amp; Handicrafts</v>
      </c>
      <c r="L199" t="str">
        <v>16th September 2025</v>
      </c>
      <c r="M199">
        <v>35000</v>
      </c>
      <c r="N199">
        <f>M199*1</f>
        <v>35000</v>
      </c>
      <c r="O199">
        <f>'October 2025'!I199</f>
        <v>2920</v>
      </c>
      <c r="P199">
        <f>'November 2025'!I199</f>
        <v>0</v>
      </c>
      <c r="Q199">
        <f>'December 2025'!I199</f>
        <v>0</v>
      </c>
      <c r="R199">
        <f>'Jan 2026'!I199</f>
        <v>6000</v>
      </c>
      <c r="S199">
        <f>'FEB 2026'!I199</f>
        <v>0</v>
      </c>
      <c r="T199">
        <f>'MAR 2026'!I199</f>
        <v>0</v>
      </c>
      <c r="U199">
        <f>'APR 2026'!I199</f>
        <v>0</v>
      </c>
      <c r="V199">
        <f>'MAY 2026'!I199</f>
        <v>0</v>
      </c>
      <c r="W199">
        <f>'June 2026'!I199</f>
        <v>0</v>
      </c>
      <c r="X199">
        <f>'Aug 2026 '!I199</f>
        <v>0</v>
      </c>
      <c r="Y199">
        <f>'Aug 2026 '!I199</f>
        <v>0</v>
      </c>
      <c r="Z199">
        <f>'Sept 2026'!I199</f>
        <v>0</v>
      </c>
      <c r="AA199">
        <f>'Oct 2026'!I199</f>
        <v>0</v>
      </c>
      <c r="AB199">
        <f>Y199+U199+T199+S199+O199+R199+Q199+P199+V199+W199+X199+Z199+AA199</f>
        <v>8920</v>
      </c>
      <c r="AC199">
        <f>N199</f>
        <v>35000</v>
      </c>
      <c r="AD199">
        <f>MAX(0,((N199/12)*DATEDIF(DATE(2025,11,1),TODAY(),"m"))-V199)</f>
        <v>17500</v>
      </c>
      <c r="AE199">
        <f>AC199-AB199</f>
        <v>26080</v>
      </c>
      <c r="AF199" t="str">
        <f>IF(AB199&gt;=AC199,"Clear","Pending")</f>
        <v>Pending</v>
      </c>
      <c r="AG199">
        <f>AB199/AC199</f>
        <v>0.25485714285714284</v>
      </c>
      <c r="AH199" t="str">
        <f>IF(AB199&gt;=AC199,"Clear",IF(AI199&gt;=(0.5*AJ199),"On Track","Critical"))</f>
        <v>On Track</v>
      </c>
      <c r="AI199">
        <f>COUNTIF(O199:V199,"&gt;0")</f>
        <v>2</v>
      </c>
      <c r="AJ199">
        <f>DATEDIF(DATE(2025,11,1),TODAY(),"m")-COUNTIF(O199:V199,"&gt;0")</f>
        <v>4</v>
      </c>
      <c r="AK199">
        <f>(N199/12)*DATEDIF(DATE(2025,11,1),TODAY(),"m")</f>
        <v>17500</v>
      </c>
      <c r="AL199" t="str">
        <f>IF(AD199=0,"Regular",IF(AD199&lt;=(M199/12)*2,"Low Risk",IF(AD199&lt;=(M199/12)*4,"Medium Risk","High Risk")))</f>
        <v>High Risk</v>
      </c>
      <c r="AM199" t="str">
        <f>IF(AD199=0,"On Track",IF(AD199&lt;=(N199/12),"Watch List",IF(AD199&lt;=(N199/12)*3,"Defaulter",IF(AD199&lt;=(N199/12)*6,"Critical","Write-Off Risk"))))</f>
        <v>Critical</v>
      </c>
    </row>
    <row r="200">
      <c r="A200">
        <v>199</v>
      </c>
      <c r="B200" t="str">
        <v>Zubaida</v>
      </c>
      <c r="C200" t="str">
        <v xml:space="preserve">Sher Muhmmad </v>
      </c>
      <c r="D200">
        <v>4410805976454</v>
      </c>
      <c r="E200" t="str">
        <v>Female</v>
      </c>
      <c r="F200" t="str">
        <v>khosa Paro</v>
      </c>
      <c r="G200" t="str">
        <v>Mir Allah Bachayo</v>
      </c>
      <c r="H200" t="str">
        <v>Handi Craft: Applique Work</v>
      </c>
      <c r="I200" t="str">
        <v>Handicrafts</v>
      </c>
      <c r="J200" t="str">
        <v>Handicrafts</v>
      </c>
      <c r="K200" t="str">
        <v>Textile &amp; Handicrafts</v>
      </c>
      <c r="L200" t="str">
        <v>16th September 2025</v>
      </c>
      <c r="M200">
        <v>35000</v>
      </c>
      <c r="N200">
        <f>M200*1</f>
        <v>35000</v>
      </c>
      <c r="O200">
        <f>'October 2025'!I200</f>
        <v>0</v>
      </c>
      <c r="P200">
        <f>'November 2025'!I200</f>
        <v>0</v>
      </c>
      <c r="Q200">
        <f>'December 2025'!I200</f>
        <v>0</v>
      </c>
      <c r="R200">
        <f>'Jan 2026'!I200</f>
        <v>0</v>
      </c>
      <c r="S200">
        <f>'FEB 2026'!I200</f>
        <v>3000</v>
      </c>
      <c r="T200">
        <f>'MAR 2026'!I200</f>
        <v>0</v>
      </c>
      <c r="U200">
        <f>'APR 2026'!I200</f>
        <v>0</v>
      </c>
      <c r="V200">
        <f>'MAY 2026'!I200</f>
        <v>3000</v>
      </c>
      <c r="W200">
        <f>'June 2026'!I200</f>
        <v>0</v>
      </c>
      <c r="X200">
        <f>'Aug 2026 '!I200</f>
        <v>0</v>
      </c>
      <c r="Y200">
        <f>'Aug 2026 '!I200</f>
        <v>0</v>
      </c>
      <c r="Z200">
        <f>'Sept 2026'!I200</f>
        <v>0</v>
      </c>
      <c r="AA200">
        <f>'Oct 2026'!I200</f>
        <v>0</v>
      </c>
      <c r="AB200">
        <f>Y200+U200+T200+S200+O200+R200+Q200+P200+V200+W200+X200+Z200+AA200</f>
        <v>6000</v>
      </c>
      <c r="AC200">
        <f>N200</f>
        <v>35000</v>
      </c>
      <c r="AD200">
        <f>MAX(0,((N200/12)*DATEDIF(DATE(2025,11,1),TODAY(),"m"))-V200)</f>
        <v>14500</v>
      </c>
      <c r="AE200">
        <f>AC200-AB200</f>
        <v>29000</v>
      </c>
      <c r="AF200" t="str">
        <f>IF(AB200&gt;=AC200,"Clear","Pending")</f>
        <v>Pending</v>
      </c>
      <c r="AG200">
        <f>AB200/AC200</f>
        <v>0.17142857142857143</v>
      </c>
      <c r="AH200" t="str">
        <f>IF(AB200&gt;=AC200,"Clear",IF(AI200&gt;=(0.5*AJ200),"On Track","Critical"))</f>
        <v>On Track</v>
      </c>
      <c r="AI200">
        <f>COUNTIF(O200:V200,"&gt;0")</f>
        <v>2</v>
      </c>
      <c r="AJ200">
        <f>DATEDIF(DATE(2025,11,1),TODAY(),"m")-COUNTIF(O200:V200,"&gt;0")</f>
        <v>4</v>
      </c>
      <c r="AK200">
        <f>(N200/12)*DATEDIF(DATE(2025,11,1),TODAY(),"m")</f>
        <v>17500</v>
      </c>
      <c r="AL200" t="str">
        <f>IF(AD200=0,"Regular",IF(AD200&lt;=(M200/12)*2,"Low Risk",IF(AD200&lt;=(M200/12)*4,"Medium Risk","High Risk")))</f>
        <v>High Risk</v>
      </c>
      <c r="AM200" t="str">
        <f>IF(AD200=0,"On Track",IF(AD200&lt;=(N200/12),"Watch List",IF(AD200&lt;=(N200/12)*3,"Defaulter",IF(AD200&lt;=(N200/12)*6,"Critical","Write-Off Risk"))))</f>
        <v>Critical</v>
      </c>
    </row>
    <row r="201">
      <c r="A201">
        <v>200</v>
      </c>
      <c r="B201" t="str">
        <v>Zulfiquar Ali</v>
      </c>
      <c r="C201" t="str">
        <v>Sawan</v>
      </c>
      <c r="D201">
        <v>4410108858943</v>
      </c>
      <c r="E201" t="str">
        <v>Male</v>
      </c>
      <c r="F201" t="str">
        <v>Roshanabad</v>
      </c>
      <c r="G201" t="str">
        <v>Roshanabad</v>
      </c>
      <c r="H201" t="str">
        <v>FMCG: Grocery shop</v>
      </c>
      <c r="I201" t="str">
        <v>Retail Trading</v>
      </c>
      <c r="J201" t="str">
        <v>Retail</v>
      </c>
      <c r="K201" t="str">
        <v>Trading &amp; Commerce</v>
      </c>
      <c r="L201" t="str">
        <v>16th September 2025</v>
      </c>
      <c r="M201">
        <v>35000</v>
      </c>
      <c r="N201">
        <f>M201*1</f>
        <v>35000</v>
      </c>
      <c r="O201">
        <f>'October 2025'!I201</f>
        <v>0</v>
      </c>
      <c r="P201">
        <f>'November 2025'!I201</f>
        <v>0</v>
      </c>
      <c r="Q201">
        <f>'December 2025'!I201</f>
        <v>6000</v>
      </c>
      <c r="R201">
        <f>'Jan 2026'!I201</f>
        <v>0</v>
      </c>
      <c r="S201">
        <f>'FEB 2026'!I201</f>
        <v>6000</v>
      </c>
      <c r="T201">
        <f>'MAR 2026'!I201</f>
        <v>6000</v>
      </c>
      <c r="U201">
        <f>'APR 2026'!I201</f>
        <v>0</v>
      </c>
      <c r="V201">
        <f>'MAY 2026'!I201</f>
        <v>0</v>
      </c>
      <c r="W201">
        <f>'June 2026'!I201</f>
        <v>0</v>
      </c>
      <c r="X201">
        <f>'Aug 2026 '!I201</f>
        <v>0</v>
      </c>
      <c r="Y201">
        <f>'Aug 2026 '!I201</f>
        <v>0</v>
      </c>
      <c r="Z201">
        <f>'Sept 2026'!I201</f>
        <v>0</v>
      </c>
      <c r="AA201">
        <f>'Oct 2026'!I201</f>
        <v>0</v>
      </c>
      <c r="AB201">
        <f>Y201+U201+T201+S201+O201+R201+Q201+P201+V201+W201+X201+Z201+AA201</f>
        <v>18000</v>
      </c>
      <c r="AC201">
        <f>N201</f>
        <v>35000</v>
      </c>
      <c r="AD201">
        <f>MAX(0,((N201/12)*DATEDIF(DATE(2025,11,1),TODAY(),"m"))-V201)</f>
        <v>17500</v>
      </c>
      <c r="AE201">
        <f>AC201-AB201</f>
        <v>17000</v>
      </c>
      <c r="AF201" t="str">
        <f>IF(AB201&gt;=AC201,"Clear","Pending")</f>
        <v>Pending</v>
      </c>
      <c r="AG201">
        <f>AB201/AC201</f>
        <v>0.5142857142857142</v>
      </c>
      <c r="AH201" t="str">
        <f>IF(AB201&gt;=AC201,"Clear",IF(AI201&gt;=(0.5*AJ201),"On Track","Critical"))</f>
        <v>On Track</v>
      </c>
      <c r="AI201">
        <f>COUNTIF(O201:V201,"&gt;0")</f>
        <v>3</v>
      </c>
      <c r="AJ201">
        <f>DATEDIF(DATE(2025,11,1),TODAY(),"m")-COUNTIF(O201:V201,"&gt;0")</f>
        <v>3</v>
      </c>
      <c r="AK201">
        <f>(N201/12)*DATEDIF(DATE(2025,11,1),TODAY(),"m")</f>
        <v>17500</v>
      </c>
      <c r="AL201" t="str">
        <f>IF(AD201=0,"Regular",IF(AD201&lt;=(M201/12)*2,"Low Risk",IF(AD201&lt;=(M201/12)*4,"Medium Risk","High Risk")))</f>
        <v>High Risk</v>
      </c>
      <c r="AM201" t="str">
        <f>IF(AD201=0,"On Track",IF(AD201&lt;=(N201/12),"Watch List",IF(AD201&lt;=(N201/12)*3,"Defaulter",IF(AD201&lt;=(N201/12)*6,"Critical","Write-Off Risk"))))</f>
        <v>Critical</v>
      </c>
    </row>
    <row r="202">
      <c r="L202" t="str">
        <v>16th September 2025</v>
      </c>
      <c r="O202">
        <f>SUM(O2:O201)</f>
        <v>34720</v>
      </c>
      <c r="P202">
        <f>SUM(P2:P201)</f>
        <v>168700</v>
      </c>
      <c r="Q202">
        <f>SUM(Q2:Q201)</f>
        <v>447840</v>
      </c>
      <c r="R202">
        <f>SUM(R2:R201)</f>
        <v>382790</v>
      </c>
      <c r="S202">
        <f>SUM(S2:S201)</f>
        <v>429840</v>
      </c>
      <c r="T202">
        <f>SUM(T2:T201)</f>
        <v>470380</v>
      </c>
      <c r="U202">
        <f>SUM(U2:U201)</f>
        <v>366210</v>
      </c>
      <c r="V202">
        <f>SUM(V2:V201)</f>
        <v>383670</v>
      </c>
      <c r="W202">
        <f>SUM(W2:W201)</f>
        <v>0</v>
      </c>
      <c r="X202">
        <f>SUM(X2:X201)</f>
        <v>0</v>
      </c>
      <c r="Y202">
        <f>SUM(Y2:Y201)</f>
        <v>0</v>
      </c>
      <c r="Z202">
        <f>SUM(Z2:Z201)</f>
        <v>0</v>
      </c>
      <c r="AA202">
        <f>SUM(AA2:AA201)</f>
        <v>0</v>
      </c>
      <c r="AB202">
        <f>SUM(AB2:AB201)</f>
        <v>2684150</v>
      </c>
      <c r="AC202">
        <f>SUM(AC2:AC201)</f>
        <v>6485500</v>
      </c>
      <c r="AD202">
        <f>SUM(AD2:AD201)</f>
        <v>2865210</v>
      </c>
      <c r="AE202">
        <f>SUM(AE2:AE201)</f>
        <v>3801350</v>
      </c>
    </row>
  </sheetData>
  <autoFilter ref="A1:AF202"/>
  <pageMargins left="0.7" right="0.7" top="0.75" bottom="0.75" header="0.3" footer="0.3"/>
  <ignoredErrors>
    <ignoredError numberStoredAsText="1" sqref="A1:AM20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1"/>
  <sheetViews>
    <sheetView workbookViewId="0" rightToLeft="0"/>
  </sheetViews>
  <sheetData>
    <row r="1">
      <c r="A1" t="str">
        <v>S.#</v>
      </c>
      <c r="B1" t="str">
        <v>Beneficary Name</v>
      </c>
      <c r="C1" t="str">
        <v>Father/Husband Name:</v>
      </c>
      <c r="D1" t="str">
        <v>CNIC</v>
      </c>
      <c r="E1" t="str">
        <v>Village Name/Parro</v>
      </c>
      <c r="F1" t="str">
        <v>Union Council</v>
      </c>
      <c r="G1" t="str">
        <v>TOKEN NO:</v>
      </c>
    </row>
    <row r="2">
      <c r="A2">
        <v>1</v>
      </c>
      <c r="B2" t="str">
        <v>Aajo</v>
      </c>
      <c r="C2" t="str">
        <v>Ramesh kumar</v>
      </c>
      <c r="D2">
        <v>4410805938546</v>
      </c>
      <c r="E2" t="str">
        <v>chandro bheel</v>
      </c>
      <c r="F2" t="str">
        <v>khuda bux 2</v>
      </c>
      <c r="G2">
        <v>10200314198</v>
      </c>
    </row>
    <row r="3">
      <c r="A3">
        <v>2</v>
      </c>
      <c r="B3" t="str">
        <v>Aasan Das</v>
      </c>
      <c r="C3" t="str">
        <v>Kevo</v>
      </c>
      <c r="D3">
        <v>4410803655723</v>
      </c>
      <c r="E3" t="str">
        <v>Keval Makwano</v>
      </c>
      <c r="F3" t="str">
        <v xml:space="preserve">Mir allah bachayo </v>
      </c>
      <c r="G3">
        <v>10200314170</v>
      </c>
    </row>
    <row r="4">
      <c r="A4">
        <v>3</v>
      </c>
      <c r="B4" t="str">
        <v xml:space="preserve">Abdul Faheem </v>
      </c>
      <c r="C4" t="str">
        <v xml:space="preserve">Abdul Aleem </v>
      </c>
      <c r="D4">
        <v>4410803899289</v>
      </c>
      <c r="E4" t="str">
        <v xml:space="preserve">Noor Muhammad Laghari </v>
      </c>
      <c r="F4" t="str">
        <v xml:space="preserve">Mir allah bachayo </v>
      </c>
      <c r="G4">
        <v>10200314214</v>
      </c>
    </row>
    <row r="5">
      <c r="A5">
        <v>4</v>
      </c>
      <c r="B5" t="str">
        <v xml:space="preserve">Abdul Ghani </v>
      </c>
      <c r="C5" t="str">
        <v xml:space="preserve">Manthar Ali </v>
      </c>
      <c r="D5">
        <v>4410101613003</v>
      </c>
      <c r="E5" t="str">
        <v xml:space="preserve">Kot Mir Jan Muhammad </v>
      </c>
      <c r="F5" t="str">
        <f>'120 ind list '!B2</f>
        <v>Aajo</v>
      </c>
      <c r="G5">
        <v>10200314101</v>
      </c>
    </row>
    <row r="6">
      <c r="A6">
        <v>5</v>
      </c>
      <c r="B6" t="str">
        <v xml:space="preserve">Abdul Jabbar </v>
      </c>
      <c r="C6" t="str">
        <v xml:space="preserve">Khan Muhammad </v>
      </c>
      <c r="D6">
        <v>4410804027067</v>
      </c>
      <c r="E6" t="str">
        <v xml:space="preserve">Village Sawan Lund </v>
      </c>
      <c r="F6" t="str">
        <v xml:space="preserve">Roshanabad </v>
      </c>
      <c r="G6">
        <v>10200314118</v>
      </c>
    </row>
    <row r="7">
      <c r="A7">
        <v>6</v>
      </c>
      <c r="B7" t="str">
        <v xml:space="preserve">Abdul Rasheed </v>
      </c>
      <c r="C7" t="str">
        <v xml:space="preserve">Usman </v>
      </c>
      <c r="D7">
        <v>4410190127477</v>
      </c>
      <c r="E7" t="str">
        <v xml:space="preserve">Sawan Shoro </v>
      </c>
      <c r="F7" t="str">
        <v xml:space="preserve">Roshanabad </v>
      </c>
      <c r="G7">
        <v>10200314126</v>
      </c>
    </row>
    <row r="8">
      <c r="A8">
        <v>7</v>
      </c>
      <c r="B8" t="str">
        <v>akber ali</v>
      </c>
      <c r="C8" t="str">
        <v>ghulam ali</v>
      </c>
      <c r="D8">
        <v>4410803595437</v>
      </c>
      <c r="E8" t="str">
        <v>rasool bux lashari</v>
      </c>
      <c r="F8" t="str">
        <v xml:space="preserve">Roshanabad </v>
      </c>
      <c r="G8">
        <v>10200314196</v>
      </c>
    </row>
    <row r="9">
      <c r="A9">
        <v>8</v>
      </c>
      <c r="B9" t="str">
        <v>Alamchand</v>
      </c>
      <c r="C9" t="str">
        <v xml:space="preserve">Hemo </v>
      </c>
      <c r="D9">
        <v>4410803589531</v>
      </c>
      <c r="E9" t="str">
        <v>Mir Luqman talpur</v>
      </c>
      <c r="F9" t="str">
        <v xml:space="preserve">Mir allah bachayo </v>
      </c>
      <c r="G9">
        <v>10200314151</v>
      </c>
    </row>
    <row r="10">
      <c r="A10">
        <v>9</v>
      </c>
      <c r="B10" t="str">
        <v xml:space="preserve">Alamgeer </v>
      </c>
      <c r="C10" t="str">
        <v xml:space="preserve">Manzoor Hussain </v>
      </c>
      <c r="D10">
        <v>4410134995769</v>
      </c>
      <c r="E10" t="str">
        <v>muhammad buxi</v>
      </c>
      <c r="F10" t="str">
        <v>Khuda bux 2</v>
      </c>
      <c r="G10">
        <v>10200314205</v>
      </c>
    </row>
    <row r="11">
      <c r="A11">
        <v>10</v>
      </c>
      <c r="B11" t="str">
        <v>Ali Razaque</v>
      </c>
      <c r="C11" t="str">
        <v>Mansingh</v>
      </c>
      <c r="D11">
        <v>4410803921345</v>
      </c>
      <c r="E11" t="str">
        <v>Talib Mirani</v>
      </c>
      <c r="F11" t="str">
        <v xml:space="preserve">Roshanabad </v>
      </c>
      <c r="G11">
        <v>10200314181</v>
      </c>
    </row>
    <row r="12">
      <c r="A12">
        <v>11</v>
      </c>
      <c r="B12" t="str">
        <v xml:space="preserve">Amir Bux </v>
      </c>
      <c r="C12" t="str">
        <v xml:space="preserve">Nangar </v>
      </c>
      <c r="D12">
        <v>4410101580191</v>
      </c>
      <c r="E12" t="str">
        <v xml:space="preserve">Chakar Khan khoso </v>
      </c>
      <c r="F12" t="str">
        <v xml:space="preserve">Bakhur </v>
      </c>
      <c r="G12">
        <v>10200314146</v>
      </c>
    </row>
    <row r="13">
      <c r="A13">
        <v>12</v>
      </c>
      <c r="B13" t="str">
        <v>Amulakh</v>
      </c>
      <c r="C13" t="str">
        <v>Chanu</v>
      </c>
      <c r="D13">
        <v>4410803655323</v>
      </c>
      <c r="E13" t="str">
        <v>Keval Makwano</v>
      </c>
      <c r="F13" t="str">
        <v xml:space="preserve">Mir allah bachayo </v>
      </c>
      <c r="G13">
        <v>10200314168</v>
      </c>
    </row>
    <row r="14">
      <c r="A14">
        <v>13</v>
      </c>
      <c r="B14" t="str">
        <v xml:space="preserve">Amulakh </v>
      </c>
      <c r="C14" t="str">
        <v>Mawaji</v>
      </c>
      <c r="D14">
        <v>4410803611741</v>
      </c>
      <c r="E14" t="str">
        <v>Chandro bheel</v>
      </c>
      <c r="F14" t="str">
        <v>khuda bux 2</v>
      </c>
      <c r="G14">
        <v>10200314218</v>
      </c>
    </row>
    <row r="15">
      <c r="A15">
        <v>14</v>
      </c>
      <c r="B15" t="str">
        <v xml:space="preserve">Aneeta </v>
      </c>
      <c r="C15" t="str">
        <v xml:space="preserve">Waji </v>
      </c>
      <c r="D15">
        <v>4410805841028</v>
      </c>
      <c r="E15" t="str">
        <v xml:space="preserve">Harijan colony </v>
      </c>
      <c r="F15" t="str">
        <v xml:space="preserve">Mir allah bachayo </v>
      </c>
      <c r="G15">
        <v>10200314147</v>
      </c>
    </row>
    <row r="16">
      <c r="A16">
        <v>15</v>
      </c>
      <c r="B16" t="str">
        <v xml:space="preserve">Anwar Ali </v>
      </c>
      <c r="C16" t="str">
        <v xml:space="preserve">Abdul Salam </v>
      </c>
      <c r="D16">
        <v>4410803867131</v>
      </c>
      <c r="E16" t="str">
        <v xml:space="preserve">Noor Muhammad Laghari </v>
      </c>
      <c r="F16" t="str">
        <v xml:space="preserve">Mir allah bachayo </v>
      </c>
      <c r="G16">
        <v>10200314215</v>
      </c>
    </row>
    <row r="17">
      <c r="A17">
        <v>16</v>
      </c>
      <c r="B17" t="str">
        <v>Arslan Ali</v>
      </c>
      <c r="C17" t="str">
        <v>Shouqat Ali</v>
      </c>
      <c r="D17">
        <v>4410804170977</v>
      </c>
      <c r="E17">
        <v>264</v>
      </c>
      <c r="F17" t="str">
        <v>khuda bux 2</v>
      </c>
      <c r="G17">
        <v>10200314188</v>
      </c>
    </row>
    <row r="18">
      <c r="A18">
        <v>17</v>
      </c>
      <c r="B18" t="str">
        <v>Basheer Ahmed</v>
      </c>
      <c r="C18" t="str">
        <v>Chakar Khan</v>
      </c>
      <c r="D18">
        <v>4410803606313</v>
      </c>
      <c r="E18" t="str">
        <v>Moula bux rind</v>
      </c>
      <c r="F18" t="str">
        <v xml:space="preserve">Bakhur </v>
      </c>
      <c r="G18">
        <v>10200314202</v>
      </c>
    </row>
    <row r="19">
      <c r="A19">
        <v>18</v>
      </c>
      <c r="B19" t="str">
        <v xml:space="preserve">Basheer Shoro </v>
      </c>
      <c r="C19" t="str">
        <v xml:space="preserve">Lakha Dino </v>
      </c>
      <c r="D19">
        <v>4410804065057</v>
      </c>
      <c r="E19" t="str">
        <v xml:space="preserve">Sawan shoro </v>
      </c>
      <c r="F19" t="str">
        <v xml:space="preserve">Roshanabad </v>
      </c>
      <c r="G19">
        <v>10200314127</v>
      </c>
    </row>
    <row r="20">
      <c r="A20">
        <v>19</v>
      </c>
      <c r="B20" t="str">
        <v>Bhaloo</v>
      </c>
      <c r="C20" t="str">
        <v>Naroo</v>
      </c>
      <c r="D20">
        <v>4410803857031</v>
      </c>
      <c r="E20" t="str">
        <v xml:space="preserve">Mehmood Laghari </v>
      </c>
      <c r="F20" t="str">
        <v>Khuda bux 2</v>
      </c>
      <c r="G20">
        <v>10200314209</v>
      </c>
    </row>
    <row r="21">
      <c r="A21">
        <v>20</v>
      </c>
      <c r="B21" t="str">
        <v xml:space="preserve">Bhemraj </v>
      </c>
      <c r="C21" t="str">
        <v xml:space="preserve">Nihal Chand </v>
      </c>
      <c r="D21">
        <v>4410804363563</v>
      </c>
      <c r="E21" t="str">
        <v>Ahori stop</v>
      </c>
      <c r="F21" t="str">
        <v xml:space="preserve">Ahori </v>
      </c>
      <c r="G21">
        <v>10200314161</v>
      </c>
    </row>
    <row r="22">
      <c r="A22">
        <v>21</v>
      </c>
      <c r="B22" t="str">
        <v>Darman</v>
      </c>
      <c r="C22" t="str">
        <v>Ram chand</v>
      </c>
      <c r="D22">
        <v>4410170194592</v>
      </c>
      <c r="E22" t="str">
        <v>Goth 202 paro Aijaz Shah</v>
      </c>
      <c r="F22" t="str">
        <v>khuda bux 2</v>
      </c>
      <c r="G22">
        <v>10200314178</v>
      </c>
    </row>
    <row r="23">
      <c r="A23">
        <v>22</v>
      </c>
      <c r="B23" t="str">
        <v xml:space="preserve">Dewan Kumar </v>
      </c>
      <c r="C23" t="str">
        <v xml:space="preserve">Walji </v>
      </c>
      <c r="D23">
        <v>4410118600887</v>
      </c>
      <c r="E23" t="str">
        <v xml:space="preserve">Ghulam Akbar Laghari </v>
      </c>
      <c r="F23" t="str">
        <v xml:space="preserve">Ahori </v>
      </c>
      <c r="G23">
        <v>10200314158</v>
      </c>
    </row>
    <row r="24">
      <c r="A24">
        <v>23</v>
      </c>
      <c r="B24" t="str">
        <v xml:space="preserve">Dharmashi </v>
      </c>
      <c r="C24" t="str">
        <v xml:space="preserve">Chetan </v>
      </c>
      <c r="D24">
        <v>4410803731823</v>
      </c>
      <c r="E24" t="str">
        <v xml:space="preserve">Village Choudary Ahmed Hassan </v>
      </c>
      <c r="F24" t="str">
        <v xml:space="preserve">Bakhur </v>
      </c>
      <c r="G24">
        <v>10200314131</v>
      </c>
    </row>
    <row r="25">
      <c r="A25">
        <v>24</v>
      </c>
      <c r="B25" t="str">
        <v xml:space="preserve">Dildar </v>
      </c>
      <c r="C25" t="str">
        <v xml:space="preserve">Mubarak </v>
      </c>
      <c r="D25">
        <v>4410803525795</v>
      </c>
      <c r="E25" t="str">
        <v xml:space="preserve">Khan Muhammad Khoso Near Silor mori </v>
      </c>
      <c r="F25" t="str">
        <v xml:space="preserve">Roshanabad </v>
      </c>
      <c r="G25">
        <v>10200314122</v>
      </c>
    </row>
    <row r="26">
      <c r="A26">
        <v>25</v>
      </c>
      <c r="B26" t="str">
        <v xml:space="preserve">Divya </v>
      </c>
      <c r="C26" t="str">
        <v xml:space="preserve">Naresh </v>
      </c>
      <c r="D26">
        <v>4410805852234</v>
      </c>
      <c r="E26" t="str">
        <v xml:space="preserve">Pahlaj Kolhi </v>
      </c>
      <c r="F26" t="str">
        <v xml:space="preserve">Bakhur </v>
      </c>
      <c r="G26">
        <v>10200314123</v>
      </c>
    </row>
    <row r="27">
      <c r="A27">
        <v>26</v>
      </c>
      <c r="B27" t="str">
        <v>Eshwar Rai</v>
      </c>
      <c r="C27" t="str">
        <v>Bhooro</v>
      </c>
      <c r="D27">
        <v>4410803855323</v>
      </c>
      <c r="E27" t="str">
        <v>Bhoro meghwar</v>
      </c>
      <c r="F27" t="str">
        <v xml:space="preserve">Mir allah bachayo </v>
      </c>
      <c r="G27">
        <v>10200314176</v>
      </c>
    </row>
    <row r="28">
      <c r="A28">
        <v>27</v>
      </c>
      <c r="B28" t="str">
        <v xml:space="preserve">Ghulab </v>
      </c>
      <c r="C28" t="str">
        <v xml:space="preserve">Mevo </v>
      </c>
      <c r="D28">
        <v>4410803487883</v>
      </c>
      <c r="E28" t="str">
        <v xml:space="preserve">Village Mureed ali shah,Near Silor Mori, Bakhur </v>
      </c>
      <c r="F28" t="str">
        <v xml:space="preserve">Bakhur </v>
      </c>
      <c r="G28">
        <v>10200314120</v>
      </c>
    </row>
    <row r="29">
      <c r="A29">
        <v>28</v>
      </c>
      <c r="B29" t="str">
        <v xml:space="preserve">Ghulam Abbas </v>
      </c>
      <c r="C29" t="str">
        <v xml:space="preserve">Mastan ALI </v>
      </c>
      <c r="D29">
        <v>4410158708203</v>
      </c>
      <c r="E29" t="str">
        <v>muhammad buxi</v>
      </c>
      <c r="F29" t="str">
        <v>Khuda bux 2</v>
      </c>
      <c r="G29">
        <v>10200314208</v>
      </c>
    </row>
    <row r="30">
      <c r="A30">
        <v>29</v>
      </c>
      <c r="B30" t="str">
        <v xml:space="preserve">Govind Mal </v>
      </c>
      <c r="C30" t="str">
        <v xml:space="preserve">Mohan </v>
      </c>
      <c r="D30">
        <v>4410803825351</v>
      </c>
      <c r="E30" t="str">
        <v xml:space="preserve">Paro Mir Zulfiqar Village M ali Buxi </v>
      </c>
      <c r="F30" t="str">
        <v>Khuda bux 2</v>
      </c>
      <c r="G30">
        <v>10200314211</v>
      </c>
    </row>
    <row r="31">
      <c r="A31">
        <v>30</v>
      </c>
      <c r="B31" t="str">
        <v xml:space="preserve">Govind Rai </v>
      </c>
      <c r="C31" t="str">
        <v xml:space="preserve">Jamon </v>
      </c>
      <c r="D31">
        <v>4410101581185</v>
      </c>
      <c r="E31" t="str">
        <v xml:space="preserve">Kot Mir Jan Muhammad </v>
      </c>
      <c r="F31" t="str">
        <v xml:space="preserve">Roshanabad </v>
      </c>
      <c r="G31">
        <v>10200314104</v>
      </c>
    </row>
    <row r="32">
      <c r="A32">
        <v>31</v>
      </c>
      <c r="B32" t="str">
        <v xml:space="preserve">Gulsher </v>
      </c>
      <c r="C32" t="str">
        <v xml:space="preserve">Mevo </v>
      </c>
      <c r="D32">
        <v>4410803956893</v>
      </c>
      <c r="E32" t="str">
        <v xml:space="preserve">Jaleel Unar </v>
      </c>
      <c r="F32" t="str">
        <v xml:space="preserve">Bakhur </v>
      </c>
      <c r="G32">
        <v>10200314136</v>
      </c>
    </row>
    <row r="33">
      <c r="A33">
        <v>32</v>
      </c>
      <c r="B33" t="str">
        <v>Hakim Zadi</v>
      </c>
      <c r="C33" t="str">
        <v>Mujahid Ali</v>
      </c>
      <c r="D33">
        <v>4410805696564</v>
      </c>
      <c r="E33" t="str">
        <v>Niyaz Kapri</v>
      </c>
      <c r="F33" t="str">
        <v xml:space="preserve">Mir allah bachayo </v>
      </c>
      <c r="G33">
        <v>10200314185</v>
      </c>
    </row>
    <row r="34">
      <c r="A34">
        <v>33</v>
      </c>
      <c r="B34" t="str">
        <v xml:space="preserve">Harichand </v>
      </c>
      <c r="C34" t="str">
        <v xml:space="preserve">Shamo </v>
      </c>
      <c r="D34">
        <v>4410803622161</v>
      </c>
      <c r="E34" t="str">
        <v xml:space="preserve">Village Haji Ghulam Muhammad Memon </v>
      </c>
      <c r="F34" t="str">
        <v xml:space="preserve">Bakhur </v>
      </c>
      <c r="G34">
        <v>10200314125</v>
      </c>
    </row>
    <row r="35">
      <c r="A35">
        <v>34</v>
      </c>
      <c r="B35" t="str">
        <v xml:space="preserve">Heemchand </v>
      </c>
      <c r="C35" t="str">
        <v>Kewro</v>
      </c>
      <c r="D35">
        <v>4410151257939</v>
      </c>
      <c r="E35" t="str">
        <v xml:space="preserve">Village Gaju Kachi </v>
      </c>
      <c r="F35" t="str">
        <v xml:space="preserve">Roshanabad </v>
      </c>
      <c r="G35">
        <v>10200314108</v>
      </c>
    </row>
    <row r="36">
      <c r="A36">
        <v>35</v>
      </c>
      <c r="B36" t="str">
        <v xml:space="preserve">Imran ali </v>
      </c>
      <c r="C36" t="str">
        <v xml:space="preserve">Khair Muhammad </v>
      </c>
      <c r="D36">
        <v>4410804015949</v>
      </c>
      <c r="E36" t="str">
        <v xml:space="preserve">Dur muhammad kapri </v>
      </c>
      <c r="F36" t="str">
        <v xml:space="preserve">Bakhur </v>
      </c>
      <c r="G36">
        <v>10200314133</v>
      </c>
    </row>
    <row r="37">
      <c r="A37">
        <v>36</v>
      </c>
      <c r="B37" t="str">
        <v>Inayat</v>
      </c>
      <c r="C37" t="str">
        <v xml:space="preserve">Amer Bux </v>
      </c>
      <c r="D37">
        <v>4410806356512</v>
      </c>
      <c r="E37" t="str">
        <v xml:space="preserve">Jaleel Unar </v>
      </c>
      <c r="F37" t="str">
        <v xml:space="preserve">Bakhur </v>
      </c>
      <c r="G37">
        <v>10200314135</v>
      </c>
    </row>
    <row r="38">
      <c r="A38">
        <v>37</v>
      </c>
      <c r="B38" t="str">
        <v>Jagdesh</v>
      </c>
      <c r="C38" t="str">
        <v>kewal</v>
      </c>
      <c r="D38">
        <v>4410804030883</v>
      </c>
      <c r="E38" t="str">
        <v xml:space="preserve">Khair Muhammad Laghari </v>
      </c>
      <c r="F38" t="str">
        <v xml:space="preserve">Ahori </v>
      </c>
      <c r="G38">
        <v>10200314203</v>
      </c>
    </row>
    <row r="39">
      <c r="A39">
        <v>38</v>
      </c>
      <c r="B39" t="str">
        <v>Jumo</v>
      </c>
      <c r="C39" t="str">
        <v xml:space="preserve">Abdulah </v>
      </c>
      <c r="D39">
        <v>4410194505427</v>
      </c>
      <c r="E39" t="str">
        <v xml:space="preserve">Abdullah Laghari, Near Chuadary M ali buxi </v>
      </c>
      <c r="F39" t="str">
        <v>Khuda bux 2</v>
      </c>
      <c r="G39">
        <v>10200314210</v>
      </c>
    </row>
    <row r="40">
      <c r="A40">
        <v>39</v>
      </c>
      <c r="B40" t="str">
        <v xml:space="preserve">Kamran </v>
      </c>
      <c r="C40" t="str">
        <v xml:space="preserve">Alllah Wasayo </v>
      </c>
      <c r="D40">
        <v>4410803765319</v>
      </c>
      <c r="E40" t="str">
        <v xml:space="preserve">Long khan dalwani </v>
      </c>
      <c r="F40" t="str">
        <v xml:space="preserve">Bakhur </v>
      </c>
      <c r="G40">
        <v>10200314137</v>
      </c>
    </row>
    <row r="41">
      <c r="A41">
        <v>40</v>
      </c>
      <c r="B41" t="str">
        <v>Kanje</v>
      </c>
      <c r="C41" t="str">
        <v xml:space="preserve">Sanbho </v>
      </c>
      <c r="D41">
        <v>4410176630895</v>
      </c>
      <c r="E41" t="str">
        <v xml:space="preserve">Iqbal Memon </v>
      </c>
      <c r="F41" t="str">
        <v xml:space="preserve">Ahori </v>
      </c>
      <c r="G41">
        <v>10200314159</v>
      </c>
    </row>
    <row r="42">
      <c r="A42">
        <v>41</v>
      </c>
      <c r="B42" t="str">
        <v>Karamshi</v>
      </c>
      <c r="C42" t="str">
        <v>Dharmon</v>
      </c>
      <c r="D42">
        <v>4410804511691</v>
      </c>
      <c r="E42" t="str">
        <v>Keval Makwano</v>
      </c>
      <c r="F42" t="str">
        <v xml:space="preserve">Mir allah bachayo </v>
      </c>
      <c r="G42">
        <v>10200314169</v>
      </c>
    </row>
    <row r="43">
      <c r="A43">
        <v>42</v>
      </c>
      <c r="B43" t="str">
        <v>Karamshi Meghwar</v>
      </c>
      <c r="C43" t="str">
        <v>Devo</v>
      </c>
      <c r="D43">
        <v>4410190093127</v>
      </c>
      <c r="E43" t="str">
        <v>Goth 202 paro Aijaz Shah</v>
      </c>
      <c r="F43" t="str">
        <v>khuda bux 2</v>
      </c>
      <c r="G43">
        <v>10200314180</v>
      </c>
    </row>
    <row r="44">
      <c r="A44">
        <v>43</v>
      </c>
      <c r="B44" t="str">
        <v xml:space="preserve">Karman </v>
      </c>
      <c r="C44" t="str">
        <v xml:space="preserve">Chandio </v>
      </c>
      <c r="D44">
        <v>4410103887565</v>
      </c>
      <c r="E44" t="str">
        <v>muhammad buxi</v>
      </c>
      <c r="F44" t="str">
        <v>Khuda bux 2</v>
      </c>
      <c r="G44">
        <v>10200314207</v>
      </c>
    </row>
    <row r="45">
      <c r="A45">
        <v>44</v>
      </c>
      <c r="B45" t="str">
        <v xml:space="preserve">Karmon </v>
      </c>
      <c r="C45" t="str">
        <v xml:space="preserve">Soomar </v>
      </c>
      <c r="D45">
        <v>4410104050053</v>
      </c>
      <c r="E45" t="str">
        <v xml:space="preserve">Mir Haji Hayat </v>
      </c>
      <c r="F45" t="str">
        <v xml:space="preserve">Bakhur </v>
      </c>
      <c r="G45">
        <v>10200314139</v>
      </c>
    </row>
    <row r="46">
      <c r="A46">
        <v>45</v>
      </c>
      <c r="B46" t="str">
        <v xml:space="preserve">Kastoro </v>
      </c>
      <c r="C46" t="str">
        <v xml:space="preserve">Roshini </v>
      </c>
      <c r="D46">
        <v>4410803611053</v>
      </c>
      <c r="E46" t="str">
        <v xml:space="preserve">Village Mureed ali shah,Near Silor Mori, Bakhur </v>
      </c>
      <c r="F46" t="str">
        <v xml:space="preserve">Bakhur </v>
      </c>
      <c r="G46">
        <v>10200314119</v>
      </c>
    </row>
    <row r="47">
      <c r="A47">
        <v>46</v>
      </c>
      <c r="B47" t="str">
        <v>kesho</v>
      </c>
      <c r="C47" t="str">
        <v xml:space="preserve">hemro </v>
      </c>
      <c r="D47">
        <v>4410174811086</v>
      </c>
      <c r="E47" t="str">
        <v xml:space="preserve">Beghum faram </v>
      </c>
      <c r="F47" t="str">
        <v xml:space="preserve">Bakhur </v>
      </c>
      <c r="G47">
        <v>10200314144</v>
      </c>
    </row>
    <row r="48">
      <c r="A48">
        <v>47</v>
      </c>
      <c r="B48" t="str">
        <v>Kesro</v>
      </c>
      <c r="C48" t="str">
        <v>Bhoro</v>
      </c>
      <c r="D48">
        <v>4410803452829</v>
      </c>
      <c r="E48" t="str">
        <v xml:space="preserve">Tando kolachi </v>
      </c>
      <c r="F48" t="str">
        <v xml:space="preserve">Ahori </v>
      </c>
      <c r="G48">
        <v>10200314200</v>
      </c>
    </row>
    <row r="49">
      <c r="A49">
        <v>48</v>
      </c>
      <c r="B49" t="str">
        <v xml:space="preserve">Khalid </v>
      </c>
      <c r="C49" t="str">
        <v xml:space="preserve">Punhoon </v>
      </c>
      <c r="D49">
        <v>4410803597523</v>
      </c>
      <c r="E49" t="str">
        <v xml:space="preserve">Village Fateh Khan Pitafi </v>
      </c>
      <c r="F49" t="str">
        <v xml:space="preserve">Roshanabad </v>
      </c>
      <c r="G49">
        <v>10200314117</v>
      </c>
    </row>
    <row r="50">
      <c r="A50">
        <v>49</v>
      </c>
      <c r="B50" t="str">
        <v xml:space="preserve">Khamiso </v>
      </c>
      <c r="C50" t="str">
        <v xml:space="preserve">Muhammad Hashim </v>
      </c>
      <c r="D50">
        <v>4410118720293</v>
      </c>
      <c r="E50" t="str">
        <v xml:space="preserve">Village Saindad Alyani </v>
      </c>
      <c r="F50" t="str">
        <v xml:space="preserve">Roshanabad </v>
      </c>
      <c r="G50">
        <v>10200314115</v>
      </c>
    </row>
    <row r="51">
      <c r="A51">
        <v>50</v>
      </c>
      <c r="B51" t="str">
        <v xml:space="preserve">Kheeraj </v>
      </c>
      <c r="C51" t="str">
        <v xml:space="preserve">Veerji </v>
      </c>
      <c r="D51">
        <v>4410803807539</v>
      </c>
      <c r="E51" t="str">
        <v xml:space="preserve">Beghum faram </v>
      </c>
      <c r="F51" t="str">
        <v xml:space="preserve">Bakhur </v>
      </c>
      <c r="G51">
        <v>10200314145</v>
      </c>
    </row>
    <row r="52">
      <c r="A52">
        <v>51</v>
      </c>
      <c r="B52" t="str">
        <v xml:space="preserve">Khemo </v>
      </c>
      <c r="C52" t="str">
        <v xml:space="preserve">Malho </v>
      </c>
      <c r="D52">
        <v>4410803437811</v>
      </c>
      <c r="E52" t="str">
        <v>khemo paro</v>
      </c>
      <c r="F52" t="str">
        <v xml:space="preserve">Mir allah bachayo </v>
      </c>
      <c r="G52">
        <v>10200314149</v>
      </c>
    </row>
    <row r="53">
      <c r="A53">
        <v>52</v>
      </c>
      <c r="B53" t="str">
        <v>Khenraj</v>
      </c>
      <c r="C53" t="str">
        <v>Kalu</v>
      </c>
      <c r="D53">
        <v>4410171270563</v>
      </c>
      <c r="E53" t="str">
        <v>Chandro Bheel</v>
      </c>
      <c r="F53" t="str">
        <v>khuda bux 2</v>
      </c>
      <c r="G53">
        <v>10200314192</v>
      </c>
    </row>
    <row r="54">
      <c r="A54">
        <v>53</v>
      </c>
      <c r="B54" t="str">
        <v xml:space="preserve">Kheto </v>
      </c>
      <c r="C54" t="str">
        <v xml:space="preserve">Nanji </v>
      </c>
      <c r="D54">
        <v>4410171259726</v>
      </c>
      <c r="E54" t="str">
        <v xml:space="preserve">Kot Mir Jan Muhammad </v>
      </c>
      <c r="F54" t="str">
        <v xml:space="preserve">Roshanabad </v>
      </c>
      <c r="G54">
        <v>10200314103</v>
      </c>
    </row>
    <row r="55">
      <c r="A55">
        <v>54</v>
      </c>
      <c r="B55" t="str">
        <v>Kirshan</v>
      </c>
      <c r="C55" t="str">
        <v>Ramon</v>
      </c>
      <c r="D55">
        <v>4410101646505</v>
      </c>
      <c r="E55" t="str">
        <v>Hameero Chohan</v>
      </c>
      <c r="F55" t="str">
        <v xml:space="preserve">Mir allah bachayo </v>
      </c>
      <c r="G55">
        <v>10200314173</v>
      </c>
    </row>
    <row r="56">
      <c r="A56">
        <v>55</v>
      </c>
      <c r="B56" t="str">
        <v xml:space="preserve">Lachmi </v>
      </c>
      <c r="C56" t="str">
        <v xml:space="preserve">Thanji </v>
      </c>
      <c r="D56">
        <v>4410127830104</v>
      </c>
      <c r="E56" t="str">
        <v xml:space="preserve">Village Gaju Kachi </v>
      </c>
      <c r="F56" t="str">
        <v xml:space="preserve">Roshanabad </v>
      </c>
      <c r="G56">
        <v>10200314106</v>
      </c>
    </row>
    <row r="57">
      <c r="A57">
        <v>56</v>
      </c>
      <c r="B57" t="str">
        <v>Lajpat</v>
      </c>
      <c r="C57" t="str">
        <v>Hameer</v>
      </c>
      <c r="D57">
        <v>4410803875899</v>
      </c>
      <c r="E57" t="str">
        <v>Chandro Bheel</v>
      </c>
      <c r="F57" t="str">
        <v>khuda bux 2</v>
      </c>
      <c r="G57">
        <v>10200314193</v>
      </c>
    </row>
    <row r="58">
      <c r="A58">
        <v>57</v>
      </c>
      <c r="B58" t="str">
        <v>Lakhano</v>
      </c>
      <c r="C58" t="str">
        <v>Ramzan</v>
      </c>
      <c r="D58">
        <v>4410803685101</v>
      </c>
      <c r="E58" t="str">
        <v>muhammad buxi</v>
      </c>
      <c r="F58" t="str">
        <v>Khuda bux 2</v>
      </c>
      <c r="G58">
        <v>10200314204</v>
      </c>
    </row>
    <row r="59">
      <c r="A59">
        <v>58</v>
      </c>
      <c r="B59" t="str">
        <v xml:space="preserve">Manji </v>
      </c>
      <c r="C59" t="str">
        <v xml:space="preserve">Sajan </v>
      </c>
      <c r="D59">
        <v>4410803786639</v>
      </c>
      <c r="E59" t="str">
        <v xml:space="preserve">Mir Haji Hayat </v>
      </c>
      <c r="F59" t="str">
        <v xml:space="preserve">Bakhur </v>
      </c>
      <c r="G59">
        <v>10200314138</v>
      </c>
    </row>
    <row r="60">
      <c r="A60">
        <v>59</v>
      </c>
      <c r="B60" t="str">
        <v>Marvi</v>
      </c>
      <c r="C60" t="str">
        <v>Walachand</v>
      </c>
      <c r="D60">
        <v>4410129295774</v>
      </c>
      <c r="E60" t="str">
        <v>Chandro Bheel</v>
      </c>
      <c r="F60" t="str">
        <v>khuda bux 2</v>
      </c>
      <c r="G60">
        <v>10200314199</v>
      </c>
    </row>
    <row r="61">
      <c r="A61">
        <v>60</v>
      </c>
      <c r="B61" t="str">
        <v xml:space="preserve">Mehram </v>
      </c>
      <c r="C61" t="str">
        <v xml:space="preserve">Kano </v>
      </c>
      <c r="D61">
        <v>4410803847851</v>
      </c>
      <c r="E61" t="str">
        <v xml:space="preserve">Dengo Kachi village </v>
      </c>
      <c r="F61" t="str">
        <v xml:space="preserve">Bakhur </v>
      </c>
      <c r="G61">
        <v>10200314132</v>
      </c>
    </row>
    <row r="62">
      <c r="A62">
        <v>61</v>
      </c>
      <c r="B62" t="str">
        <v>Muhammad Akmal</v>
      </c>
      <c r="C62" t="str">
        <v xml:space="preserve">Allah Rakha </v>
      </c>
      <c r="D62">
        <v>4410803531601</v>
      </c>
      <c r="E62" t="str">
        <v xml:space="preserve">Muhammad ali Baxi </v>
      </c>
      <c r="F62" t="str">
        <v>Khuda bux 2</v>
      </c>
      <c r="G62">
        <v>10200314190</v>
      </c>
    </row>
    <row r="63">
      <c r="A63">
        <v>62</v>
      </c>
      <c r="B63" t="str">
        <v>Muhammad Asif</v>
      </c>
      <c r="C63" t="str">
        <v>M.Arif</v>
      </c>
      <c r="D63">
        <v>4410130891221</v>
      </c>
      <c r="E63" t="str">
        <v>kachii colony</v>
      </c>
      <c r="F63" t="str">
        <v xml:space="preserve">Mir allah bachayo </v>
      </c>
      <c r="G63">
        <v>10200314219</v>
      </c>
    </row>
    <row r="64">
      <c r="A64">
        <v>63</v>
      </c>
      <c r="B64" t="str">
        <v xml:space="preserve">Muhammad Hanif </v>
      </c>
      <c r="C64" t="str">
        <v xml:space="preserve">Lakha Dino </v>
      </c>
      <c r="D64">
        <v>4410803861969</v>
      </c>
      <c r="E64" t="str">
        <v xml:space="preserve">Sawan Shoro </v>
      </c>
      <c r="F64" t="str">
        <v xml:space="preserve">Bakhur </v>
      </c>
      <c r="G64">
        <v>10200314128</v>
      </c>
    </row>
    <row r="65">
      <c r="A65">
        <v>64</v>
      </c>
      <c r="B65" t="str">
        <v xml:space="preserve">Muhammad Hashim </v>
      </c>
      <c r="C65" t="str">
        <v xml:space="preserve">Mataro </v>
      </c>
      <c r="D65">
        <v>4410164495579</v>
      </c>
      <c r="E65" t="str">
        <v>same</v>
      </c>
      <c r="F65" t="str">
        <v xml:space="preserve">Ahori </v>
      </c>
      <c r="G65">
        <v>10200314162</v>
      </c>
    </row>
    <row r="66">
      <c r="A66">
        <v>65</v>
      </c>
      <c r="B66" t="str">
        <v>muhammad juman</v>
      </c>
      <c r="C66" t="str">
        <v>ghulam rasool</v>
      </c>
      <c r="D66">
        <v>4410181347459</v>
      </c>
      <c r="E66" t="str">
        <v>khan muhammad lashari</v>
      </c>
      <c r="F66" t="str">
        <v xml:space="preserve">Roshanabad </v>
      </c>
      <c r="G66">
        <v>10200314195</v>
      </c>
    </row>
    <row r="67">
      <c r="A67">
        <v>66</v>
      </c>
      <c r="B67" t="str">
        <v xml:space="preserve">Muhammad Khan </v>
      </c>
      <c r="C67" t="str">
        <v xml:space="preserve">Muhammad Hayat </v>
      </c>
      <c r="D67">
        <v>4410179640911</v>
      </c>
      <c r="E67" t="str">
        <v xml:space="preserve">Muhammad Hashim Kapri </v>
      </c>
      <c r="F67" t="str">
        <v xml:space="preserve">Mir allah bachayo </v>
      </c>
      <c r="G67">
        <v>10200314152</v>
      </c>
    </row>
    <row r="68">
      <c r="A68">
        <v>67</v>
      </c>
      <c r="B68" t="str">
        <v xml:space="preserve">Muhammad Rafique </v>
      </c>
      <c r="C68" t="str">
        <v xml:space="preserve">Abdul Razaque </v>
      </c>
      <c r="D68">
        <v>4410804453205</v>
      </c>
      <c r="E68" t="str">
        <v xml:space="preserve">Jaleel Unar </v>
      </c>
      <c r="F68" t="str">
        <v xml:space="preserve">Bakhur </v>
      </c>
      <c r="G68">
        <v>10200314134</v>
      </c>
    </row>
    <row r="69">
      <c r="A69">
        <v>68</v>
      </c>
      <c r="B69" t="str">
        <v xml:space="preserve">Muhammad Yaseen </v>
      </c>
      <c r="C69" t="str">
        <v xml:space="preserve">Muhammad Ali </v>
      </c>
      <c r="D69">
        <v>4410121425005</v>
      </c>
      <c r="E69" t="str">
        <v xml:space="preserve">Kot Mir Jan Muhammad </v>
      </c>
      <c r="F69" t="str">
        <v xml:space="preserve">Roshanabad </v>
      </c>
      <c r="G69">
        <v>10200314102</v>
      </c>
    </row>
    <row r="70">
      <c r="A70">
        <v>69</v>
      </c>
      <c r="B70" t="str">
        <v xml:space="preserve">Mujahid Ali </v>
      </c>
      <c r="C70" t="str">
        <v xml:space="preserve">Muhammad Usman </v>
      </c>
      <c r="D70">
        <v>4410803796999</v>
      </c>
      <c r="E70" t="str">
        <v xml:space="preserve">Noor Muhammad Laghari </v>
      </c>
      <c r="F70" t="str">
        <v xml:space="preserve">Mir allah bachayo </v>
      </c>
      <c r="G70">
        <v>10200314172</v>
      </c>
    </row>
    <row r="71">
      <c r="A71">
        <v>70</v>
      </c>
      <c r="B71" t="str">
        <v>Mukesh kumar</v>
      </c>
      <c r="C71" t="str">
        <v>Narumal</v>
      </c>
      <c r="D71">
        <v>4410803682051</v>
      </c>
      <c r="E71" t="str">
        <v>Alam kapri</v>
      </c>
      <c r="F71" t="str">
        <v xml:space="preserve">Mir allah bachayo </v>
      </c>
      <c r="G71">
        <v>10200314220</v>
      </c>
    </row>
    <row r="72">
      <c r="A72">
        <v>71</v>
      </c>
      <c r="B72" t="str">
        <v xml:space="preserve">Najo </v>
      </c>
      <c r="C72" t="str">
        <v xml:space="preserve">Dholan </v>
      </c>
      <c r="D72">
        <v>4410805660196</v>
      </c>
      <c r="E72" t="str">
        <v>muhammad buxi</v>
      </c>
      <c r="F72" t="str">
        <v>Khuda bux 2</v>
      </c>
      <c r="G72">
        <v>10200314206</v>
      </c>
    </row>
    <row r="73">
      <c r="A73">
        <v>72</v>
      </c>
      <c r="B73" t="str">
        <v xml:space="preserve">Nasreen </v>
      </c>
      <c r="C73" t="str">
        <v xml:space="preserve">Ahmed Hussain </v>
      </c>
      <c r="D73">
        <v>4410805787588</v>
      </c>
      <c r="E73" t="str">
        <v xml:space="preserve">Village Saindad Alyani </v>
      </c>
      <c r="F73" t="str">
        <v xml:space="preserve">Roshanabad </v>
      </c>
      <c r="G73">
        <v>10200314113</v>
      </c>
    </row>
    <row r="74">
      <c r="A74">
        <v>73</v>
      </c>
      <c r="B74" t="str">
        <v xml:space="preserve">Natho </v>
      </c>
      <c r="C74" t="str">
        <v xml:space="preserve">Kehro </v>
      </c>
      <c r="D74">
        <v>4410101459063</v>
      </c>
      <c r="E74" t="str">
        <v>Mir Luqman talpur</v>
      </c>
      <c r="F74" t="str">
        <v xml:space="preserve">Mir allah bachayo </v>
      </c>
      <c r="G74">
        <v>10200314150</v>
      </c>
    </row>
    <row r="75">
      <c r="A75">
        <v>74</v>
      </c>
      <c r="B75" t="str">
        <v xml:space="preserve">Natho </v>
      </c>
      <c r="C75" t="str">
        <v>Navo</v>
      </c>
      <c r="D75">
        <v>4410132146623</v>
      </c>
      <c r="E75" t="str">
        <v>Ahori stop</v>
      </c>
      <c r="F75" t="str">
        <v xml:space="preserve">Ahori </v>
      </c>
      <c r="G75">
        <v>10200314160</v>
      </c>
    </row>
    <row r="76">
      <c r="A76">
        <v>75</v>
      </c>
      <c r="B76" t="str">
        <v>Nazeer Ahmed</v>
      </c>
      <c r="C76" t="str">
        <v>Gul Muhammad</v>
      </c>
      <c r="D76">
        <v>4410151502673</v>
      </c>
      <c r="E76" t="str">
        <v>Gul Muhammad Pitafi</v>
      </c>
      <c r="F76" t="str">
        <v>khuda bux 2</v>
      </c>
      <c r="G76">
        <v>10200314183</v>
      </c>
    </row>
    <row r="77">
      <c r="A77">
        <v>76</v>
      </c>
      <c r="B77" t="str">
        <v>Nazeer Ahmed</v>
      </c>
      <c r="C77" t="str">
        <v xml:space="preserve">Jam Khan </v>
      </c>
      <c r="D77">
        <v>4410803541685</v>
      </c>
      <c r="E77" t="str">
        <v xml:space="preserve">Noor Muhammad Laghari </v>
      </c>
      <c r="F77" t="str">
        <v xml:space="preserve">Mir allah bachayo </v>
      </c>
      <c r="G77">
        <v>10200314213</v>
      </c>
    </row>
    <row r="78">
      <c r="A78">
        <v>77</v>
      </c>
      <c r="B78" t="str">
        <v>Nisar ali</v>
      </c>
      <c r="C78" t="str">
        <v>Zulfiqar ali</v>
      </c>
      <c r="D78">
        <v>4410149641879</v>
      </c>
      <c r="E78" t="str">
        <v>Yaqoub kapri</v>
      </c>
      <c r="F78" t="str">
        <v>khuda bux 2</v>
      </c>
      <c r="G78">
        <v>10200314201</v>
      </c>
    </row>
    <row r="79">
      <c r="A79">
        <v>78</v>
      </c>
      <c r="B79" t="str">
        <v xml:space="preserve">Noor Ahmed </v>
      </c>
      <c r="C79" t="str">
        <v xml:space="preserve">Ghulam Muhammad </v>
      </c>
      <c r="D79">
        <v>4410171851053</v>
      </c>
      <c r="E79" t="str">
        <v xml:space="preserve">Muhabat Laghari </v>
      </c>
      <c r="F79" t="str">
        <v xml:space="preserve">Mir allah bachayo </v>
      </c>
      <c r="G79">
        <v>10200314154</v>
      </c>
    </row>
    <row r="80">
      <c r="A80">
        <v>79</v>
      </c>
      <c r="B80" t="str">
        <v xml:space="preserve">Noor Hassan </v>
      </c>
      <c r="C80" t="str">
        <v xml:space="preserve">Khuda Bux </v>
      </c>
      <c r="D80">
        <v>4410803702365</v>
      </c>
      <c r="E80" t="str">
        <v xml:space="preserve">Ahmed khan khoso </v>
      </c>
      <c r="F80" t="str">
        <v xml:space="preserve">Mir allah bachayo </v>
      </c>
      <c r="G80">
        <v>10200314212</v>
      </c>
    </row>
    <row r="81">
      <c r="A81">
        <v>80</v>
      </c>
      <c r="B81" t="str">
        <v>Otam</v>
      </c>
      <c r="C81" t="str">
        <v>Godho</v>
      </c>
      <c r="D81">
        <v>4410292515099</v>
      </c>
      <c r="E81" t="str">
        <v>Mir Ghulam Mustafa(Pare Gordan)</v>
      </c>
      <c r="F81" t="str">
        <v>khuda bux 2</v>
      </c>
      <c r="G81">
        <v>10200314191</v>
      </c>
    </row>
    <row r="82">
      <c r="A82">
        <v>81</v>
      </c>
      <c r="B82" t="str">
        <v xml:space="preserve">Partab </v>
      </c>
      <c r="C82" t="str">
        <v xml:space="preserve">Ramchand </v>
      </c>
      <c r="D82">
        <v>4410803561745</v>
      </c>
      <c r="E82" t="str">
        <v xml:space="preserve">Tando kolachi </v>
      </c>
      <c r="F82" t="str">
        <v xml:space="preserve">Ahori </v>
      </c>
      <c r="G82">
        <v>10200314156</v>
      </c>
    </row>
    <row r="83">
      <c r="A83">
        <v>82</v>
      </c>
      <c r="B83" t="str">
        <v xml:space="preserve">Preem </v>
      </c>
      <c r="C83" t="str">
        <v>Kirshan</v>
      </c>
      <c r="D83">
        <v>4410803552641</v>
      </c>
      <c r="E83" t="str">
        <v>Keval Makwano</v>
      </c>
      <c r="F83" t="str">
        <v xml:space="preserve">Mir allah bachayo </v>
      </c>
      <c r="G83">
        <v>10200314167</v>
      </c>
    </row>
    <row r="84">
      <c r="A84">
        <v>83</v>
      </c>
      <c r="B84" t="str">
        <v>Qadir Bux</v>
      </c>
      <c r="C84" t="str">
        <v>Muhammad Achar</v>
      </c>
      <c r="D84">
        <v>4410162853805</v>
      </c>
      <c r="E84" t="str">
        <v>Gul Muhammad Pitafi</v>
      </c>
      <c r="F84" t="str">
        <v>khuda bux 2</v>
      </c>
      <c r="G84">
        <v>10200314182</v>
      </c>
    </row>
    <row r="85">
      <c r="A85">
        <v>84</v>
      </c>
      <c r="B85" t="str">
        <v xml:space="preserve">Radha </v>
      </c>
      <c r="C85" t="str">
        <v xml:space="preserve">Genchand </v>
      </c>
      <c r="D85">
        <v>4410123321752</v>
      </c>
      <c r="E85" t="str">
        <v xml:space="preserve">Village Gaju Kachi </v>
      </c>
      <c r="F85" t="str">
        <v xml:space="preserve">Roshanabad </v>
      </c>
      <c r="G85">
        <v>10200314109</v>
      </c>
    </row>
    <row r="86">
      <c r="A86">
        <v>85</v>
      </c>
      <c r="B86" t="str">
        <v>Raj Kumar</v>
      </c>
      <c r="C86" t="str">
        <v>Soomar</v>
      </c>
      <c r="D86">
        <v>4410803696001</v>
      </c>
      <c r="E86">
        <v>264</v>
      </c>
      <c r="F86" t="str">
        <v>khuda bux 2</v>
      </c>
      <c r="G86">
        <v>10200314187</v>
      </c>
    </row>
    <row r="87">
      <c r="A87">
        <v>86</v>
      </c>
      <c r="B87" t="str">
        <v xml:space="preserve">Rajab </v>
      </c>
      <c r="C87" t="str">
        <v xml:space="preserve">Haji Pitafi </v>
      </c>
      <c r="D87">
        <v>4410119041817</v>
      </c>
      <c r="E87" t="str">
        <v xml:space="preserve">Village Fateh Khan Pitafi </v>
      </c>
      <c r="F87" t="str">
        <v xml:space="preserve">Roshanabad </v>
      </c>
      <c r="G87">
        <v>10200314116</v>
      </c>
    </row>
    <row r="88">
      <c r="A88">
        <v>87</v>
      </c>
      <c r="B88" t="str">
        <v xml:space="preserve">Rajesh Kumar </v>
      </c>
      <c r="C88" t="str">
        <v xml:space="preserve">Daji </v>
      </c>
      <c r="D88">
        <v>4410803714617</v>
      </c>
      <c r="E88" t="str">
        <v xml:space="preserve">Village Gaju Kachi </v>
      </c>
      <c r="F88" t="str">
        <v xml:space="preserve">Roshanabad </v>
      </c>
      <c r="G88">
        <v>10200314107</v>
      </c>
    </row>
    <row r="89">
      <c r="A89">
        <v>88</v>
      </c>
      <c r="B89" t="str">
        <v xml:space="preserve">Rajo Mal </v>
      </c>
      <c r="C89" t="str">
        <v xml:space="preserve">Ramji </v>
      </c>
      <c r="D89">
        <v>4410803795749</v>
      </c>
      <c r="E89" t="str">
        <v xml:space="preserve">Ahmed hussain kamboh, Bangli </v>
      </c>
      <c r="F89" t="str">
        <v xml:space="preserve">Bakhur </v>
      </c>
      <c r="G89">
        <v>10200314130</v>
      </c>
    </row>
    <row r="90">
      <c r="A90">
        <v>89</v>
      </c>
      <c r="B90" t="str">
        <v xml:space="preserve">Raju </v>
      </c>
      <c r="C90" t="str">
        <v xml:space="preserve">Walji </v>
      </c>
      <c r="D90">
        <v>4410803552001</v>
      </c>
      <c r="E90" t="str">
        <v xml:space="preserve">Mola bux rind, UC roshanabad </v>
      </c>
      <c r="F90" t="str">
        <v xml:space="preserve">Roshanabad </v>
      </c>
      <c r="G90">
        <v>10200314141</v>
      </c>
    </row>
    <row r="91">
      <c r="A91">
        <v>90</v>
      </c>
      <c r="B91" t="str">
        <v>Rano</v>
      </c>
      <c r="C91" t="str">
        <v>Ranmal</v>
      </c>
      <c r="D91">
        <v>4410803498287</v>
      </c>
      <c r="E91" t="str">
        <v>Hameero Chohan</v>
      </c>
      <c r="F91" t="str">
        <v xml:space="preserve">Mir allah bachayo </v>
      </c>
      <c r="G91">
        <v>10200314174</v>
      </c>
    </row>
    <row r="92">
      <c r="A92">
        <v>91</v>
      </c>
      <c r="B92" t="str">
        <v xml:space="preserve">Reshma Kumari </v>
      </c>
      <c r="C92" t="str">
        <v xml:space="preserve">Aishwar Rai </v>
      </c>
      <c r="D92">
        <v>4410806185488</v>
      </c>
      <c r="E92" t="str">
        <v xml:space="preserve">Village Roshanabad </v>
      </c>
      <c r="F92" t="str">
        <v xml:space="preserve">Roshanabad </v>
      </c>
      <c r="G92">
        <v>10200314105</v>
      </c>
    </row>
    <row r="93">
      <c r="A93">
        <v>92</v>
      </c>
      <c r="B93" t="str">
        <v>Riyan</v>
      </c>
      <c r="C93" t="str">
        <v xml:space="preserve">Pado </v>
      </c>
      <c r="D93">
        <v>4410304920096</v>
      </c>
      <c r="E93" t="str">
        <v xml:space="preserve">Tando kolachi </v>
      </c>
      <c r="F93" t="str">
        <v xml:space="preserve">Ahori </v>
      </c>
      <c r="G93">
        <v>10200314157</v>
      </c>
    </row>
    <row r="94">
      <c r="A94">
        <v>93</v>
      </c>
      <c r="B94" t="str">
        <v>Sadique Ali</v>
      </c>
      <c r="C94" t="str">
        <v>Allah Dat</v>
      </c>
      <c r="D94">
        <v>4410125806649</v>
      </c>
      <c r="E94" t="str">
        <v>Dine muhammad kapri</v>
      </c>
      <c r="F94" t="str">
        <v xml:space="preserve">Mir allah bachayo </v>
      </c>
      <c r="G94">
        <v>10200314175</v>
      </c>
    </row>
    <row r="95">
      <c r="A95">
        <v>94</v>
      </c>
      <c r="B95" t="str">
        <v>Saghar</v>
      </c>
      <c r="C95" t="str">
        <v>Mawji</v>
      </c>
      <c r="D95">
        <v>4410803772569</v>
      </c>
      <c r="E95" t="str">
        <v>Goth 202 paro Aijaz Shah</v>
      </c>
      <c r="F95" t="str">
        <v>khuda bux 2</v>
      </c>
      <c r="G95">
        <v>10200314177</v>
      </c>
    </row>
    <row r="96">
      <c r="A96">
        <v>95</v>
      </c>
      <c r="B96" t="str">
        <v xml:space="preserve">Sajan </v>
      </c>
      <c r="C96" t="str">
        <v>Moro</v>
      </c>
      <c r="D96">
        <v>4410148888529</v>
      </c>
      <c r="E96" t="str">
        <v xml:space="preserve">Dilawar Ranger </v>
      </c>
      <c r="F96" t="str">
        <v xml:space="preserve">Mir allah bachayo </v>
      </c>
      <c r="G96">
        <v>10200314153</v>
      </c>
    </row>
    <row r="97">
      <c r="A97">
        <v>96</v>
      </c>
      <c r="B97" t="str">
        <v>Sajjad ali</v>
      </c>
      <c r="C97" t="str">
        <v>Yar muhammad</v>
      </c>
      <c r="D97">
        <v>4410803907805</v>
      </c>
      <c r="E97" t="str">
        <v>punho labari</v>
      </c>
      <c r="F97" t="str">
        <v xml:space="preserve">Mir allah bachayo </v>
      </c>
      <c r="G97">
        <v>10200314216</v>
      </c>
    </row>
    <row r="98">
      <c r="A98">
        <v>97</v>
      </c>
      <c r="B98" t="str">
        <v xml:space="preserve">Sarwan Kumar </v>
      </c>
      <c r="C98" t="str">
        <v xml:space="preserve">Khamo </v>
      </c>
      <c r="D98">
        <v>4410803658437</v>
      </c>
      <c r="E98" t="str">
        <v xml:space="preserve">Village Mureed ali shah </v>
      </c>
      <c r="F98" t="str">
        <v xml:space="preserve">Bakhur </v>
      </c>
      <c r="G98">
        <v>10200314121</v>
      </c>
    </row>
    <row r="99">
      <c r="A99">
        <v>98</v>
      </c>
      <c r="B99" t="str">
        <v>Shabana</v>
      </c>
      <c r="C99" t="str">
        <v>Riaz Ali</v>
      </c>
      <c r="D99">
        <v>4410195766130</v>
      </c>
      <c r="E99" t="str">
        <v>Niyaz Kapri</v>
      </c>
      <c r="F99" t="str">
        <v xml:space="preserve">Mir allah bachayo </v>
      </c>
      <c r="G99">
        <v>10200314184</v>
      </c>
    </row>
    <row r="100">
      <c r="A100">
        <v>99</v>
      </c>
      <c r="B100" t="str">
        <v xml:space="preserve">Shabana kausar </v>
      </c>
      <c r="C100" t="str">
        <v xml:space="preserve">Hassan ali </v>
      </c>
      <c r="D100">
        <v>4410805826064</v>
      </c>
      <c r="E100" t="str">
        <v xml:space="preserve">Muhammad ali Baxi </v>
      </c>
      <c r="F100" t="str">
        <v>Khuda bux 2</v>
      </c>
      <c r="G100">
        <v>10200314189</v>
      </c>
    </row>
    <row r="101">
      <c r="A101">
        <v>100</v>
      </c>
      <c r="B101" t="str">
        <v xml:space="preserve">Shabir Ahmed </v>
      </c>
      <c r="C101" t="str">
        <v xml:space="preserve">Faiz Muhammad </v>
      </c>
      <c r="D101">
        <v>4410195203529</v>
      </c>
      <c r="E101" t="str">
        <v xml:space="preserve">Village Naik Muhammad arain </v>
      </c>
      <c r="F101" t="str">
        <v xml:space="preserve">Roshanabad </v>
      </c>
      <c r="G101">
        <v>10200314111</v>
      </c>
    </row>
    <row r="102">
      <c r="A102">
        <v>101</v>
      </c>
      <c r="B102" t="str">
        <v xml:space="preserve">Shagan </v>
      </c>
      <c r="C102" t="str">
        <v xml:space="preserve">Petho </v>
      </c>
      <c r="D102">
        <v>4410803554251</v>
      </c>
      <c r="E102" t="str">
        <v xml:space="preserve">Sawan Shoro </v>
      </c>
      <c r="F102" t="str">
        <v xml:space="preserve">Bakhur </v>
      </c>
      <c r="G102">
        <v>10200314129</v>
      </c>
    </row>
    <row r="103">
      <c r="A103">
        <v>102</v>
      </c>
      <c r="B103" t="str">
        <v xml:space="preserve">Shagna </v>
      </c>
      <c r="C103" t="str">
        <v xml:space="preserve">Veromal </v>
      </c>
      <c r="D103">
        <v>4410805777548</v>
      </c>
      <c r="E103" t="str">
        <v xml:space="preserve">Village Gaju Kachi </v>
      </c>
      <c r="F103" t="str">
        <v xml:space="preserve">Roshanabad </v>
      </c>
      <c r="G103">
        <v>10200314110</v>
      </c>
    </row>
    <row r="104">
      <c r="A104">
        <v>103</v>
      </c>
      <c r="B104" t="str">
        <v xml:space="preserve">Shahzadi </v>
      </c>
      <c r="C104" t="str">
        <v xml:space="preserve">Ghulam Muhammad </v>
      </c>
      <c r="D104">
        <v>4410153900952</v>
      </c>
      <c r="E104" t="str">
        <v xml:space="preserve">Village Saindad Alyani </v>
      </c>
      <c r="F104" t="str">
        <v xml:space="preserve">Roshanabad </v>
      </c>
      <c r="G104">
        <v>10200314114</v>
      </c>
    </row>
    <row r="105">
      <c r="A105">
        <v>104</v>
      </c>
      <c r="B105" t="str">
        <v xml:space="preserve">Sharafunisa </v>
      </c>
      <c r="C105" t="str">
        <v xml:space="preserve">Faizan </v>
      </c>
      <c r="D105">
        <v>4410806044974</v>
      </c>
      <c r="E105" t="str">
        <v xml:space="preserve">Village Saindad Alyani </v>
      </c>
      <c r="F105" t="str">
        <v xml:space="preserve">Roshanabad </v>
      </c>
      <c r="G105">
        <v>10200314112</v>
      </c>
    </row>
    <row r="106">
      <c r="A106">
        <v>105</v>
      </c>
      <c r="B106" t="str">
        <v xml:space="preserve">Sikander Ali </v>
      </c>
      <c r="C106" t="str">
        <v xml:space="preserve">Esso </v>
      </c>
      <c r="D106">
        <v>4410803592945</v>
      </c>
      <c r="E106" t="str">
        <v xml:space="preserve">Rano Meghawar </v>
      </c>
      <c r="F106" t="str">
        <v xml:space="preserve">Mir allah bachayo </v>
      </c>
      <c r="G106">
        <v>10200314163</v>
      </c>
    </row>
    <row r="107">
      <c r="A107">
        <v>106</v>
      </c>
      <c r="B107" t="str">
        <v xml:space="preserve">somar </v>
      </c>
      <c r="C107" t="str">
        <v>Sidique</v>
      </c>
      <c r="D107">
        <v>4410188223063</v>
      </c>
      <c r="E107" t="str">
        <v xml:space="preserve">Sawan Shoro </v>
      </c>
      <c r="F107" t="str">
        <v xml:space="preserve">Bakhur </v>
      </c>
      <c r="G107">
        <v>10200314194</v>
      </c>
    </row>
    <row r="108">
      <c r="A108">
        <v>107</v>
      </c>
      <c r="B108" t="str">
        <v>sonoo</v>
      </c>
      <c r="C108" t="str">
        <v>peetho</v>
      </c>
      <c r="D108">
        <v>4410120010979</v>
      </c>
      <c r="E108" t="str">
        <v>Keval Makwano</v>
      </c>
      <c r="F108" t="str">
        <v xml:space="preserve">Mir allah bachayo </v>
      </c>
      <c r="G108">
        <v>10200314197</v>
      </c>
    </row>
    <row r="109">
      <c r="A109">
        <v>108</v>
      </c>
      <c r="B109" t="str">
        <v xml:space="preserve">Suhni </v>
      </c>
      <c r="C109" t="str">
        <v xml:space="preserve">Ghulam Muhammad </v>
      </c>
      <c r="D109">
        <v>4410161939896</v>
      </c>
      <c r="E109" t="str">
        <v xml:space="preserve">Mola bux rind, UC roshanabad </v>
      </c>
      <c r="F109" t="str">
        <v xml:space="preserve">Roshanabad </v>
      </c>
      <c r="G109">
        <v>10200314164</v>
      </c>
    </row>
    <row r="110">
      <c r="A110">
        <v>109</v>
      </c>
      <c r="B110" t="str">
        <v xml:space="preserve">Sumera </v>
      </c>
      <c r="C110" t="str">
        <v xml:space="preserve">Ahmed ali </v>
      </c>
      <c r="D110">
        <v>4410805846458</v>
      </c>
      <c r="E110" t="str">
        <v xml:space="preserve">Yar Muhammad Rind </v>
      </c>
      <c r="F110" t="str">
        <v xml:space="preserve">Bakhur </v>
      </c>
      <c r="G110">
        <v>10200314142</v>
      </c>
    </row>
    <row r="111">
      <c r="A111">
        <v>110</v>
      </c>
      <c r="B111" t="str">
        <v xml:space="preserve">Suresh </v>
      </c>
      <c r="C111" t="str">
        <v>Kirshan</v>
      </c>
      <c r="D111">
        <v>4410803498831</v>
      </c>
      <c r="E111" t="str">
        <v>Keval Makwano</v>
      </c>
      <c r="F111" t="str">
        <v xml:space="preserve">Mir allah bachayo </v>
      </c>
      <c r="G111">
        <v>10200314166</v>
      </c>
    </row>
    <row r="112">
      <c r="A112">
        <v>111</v>
      </c>
      <c r="B112" t="str">
        <v xml:space="preserve">Tarsi </v>
      </c>
      <c r="C112" t="str">
        <v xml:space="preserve">Chetan </v>
      </c>
      <c r="D112">
        <v>4410806015588</v>
      </c>
      <c r="E112" t="str">
        <v xml:space="preserve">Muhabat Laghari </v>
      </c>
      <c r="F112" t="str">
        <v xml:space="preserve">Mir allah bachayo </v>
      </c>
      <c r="G112">
        <v>10200314155</v>
      </c>
    </row>
    <row r="113">
      <c r="A113">
        <v>112</v>
      </c>
      <c r="B113" t="str">
        <v>Tulsi das</v>
      </c>
      <c r="C113" t="str">
        <v>veho</v>
      </c>
      <c r="D113">
        <v>4410803431265</v>
      </c>
      <c r="E113" t="str">
        <v>Alam kapri</v>
      </c>
      <c r="F113" t="str">
        <v xml:space="preserve">Mir allah bachayo </v>
      </c>
      <c r="G113">
        <v>10200314217</v>
      </c>
    </row>
    <row r="114">
      <c r="A114">
        <v>113</v>
      </c>
      <c r="B114" t="str">
        <v>Verseen</v>
      </c>
      <c r="C114" t="str">
        <v xml:space="preserve">Lakho </v>
      </c>
      <c r="D114">
        <v>4410104613617</v>
      </c>
      <c r="E114" t="str">
        <v xml:space="preserve">Punhon rabari </v>
      </c>
      <c r="F114" t="str">
        <v xml:space="preserve">Mir allah bachayo </v>
      </c>
      <c r="G114">
        <v>10200314179</v>
      </c>
    </row>
    <row r="115">
      <c r="A115">
        <v>114</v>
      </c>
      <c r="B115" t="str">
        <v xml:space="preserve">Versi </v>
      </c>
      <c r="C115" t="str">
        <v xml:space="preserve">Jumo </v>
      </c>
      <c r="D115">
        <v>4410803887685</v>
      </c>
      <c r="E115" t="str">
        <v xml:space="preserve">Punhon rabari </v>
      </c>
      <c r="F115" t="str">
        <v xml:space="preserve">Mir allah bachayo </v>
      </c>
      <c r="G115">
        <v>10200314148</v>
      </c>
    </row>
    <row r="116">
      <c r="A116">
        <v>115</v>
      </c>
      <c r="B116" t="str">
        <v>Vikram</v>
      </c>
      <c r="C116" t="str">
        <v>Narain</v>
      </c>
      <c r="D116">
        <v>4410804307161</v>
      </c>
      <c r="E116" t="str">
        <v>Riyaz Arain</v>
      </c>
      <c r="F116" t="str">
        <v xml:space="preserve">Mir allah bachayo </v>
      </c>
      <c r="G116">
        <v>10200314171</v>
      </c>
    </row>
    <row r="117">
      <c r="A117">
        <v>116</v>
      </c>
      <c r="B117" t="str">
        <v>Wahid Ali</v>
      </c>
      <c r="C117" t="str">
        <v>Ghulam Mustafa</v>
      </c>
      <c r="D117">
        <v>4410803400487</v>
      </c>
      <c r="E117">
        <v>264</v>
      </c>
      <c r="F117" t="str">
        <v>khuda bux 2</v>
      </c>
      <c r="G117">
        <v>10200314186</v>
      </c>
    </row>
    <row r="118">
      <c r="A118">
        <v>117</v>
      </c>
      <c r="B118" t="str">
        <v xml:space="preserve">walam </v>
      </c>
      <c r="C118" t="str">
        <v xml:space="preserve">Gul </v>
      </c>
      <c r="D118">
        <v>4410148719215</v>
      </c>
      <c r="E118" t="str">
        <v xml:space="preserve">Mir Haji Hayat </v>
      </c>
      <c r="F118" t="str">
        <v xml:space="preserve">Bakhur </v>
      </c>
      <c r="G118">
        <v>10200314140</v>
      </c>
    </row>
    <row r="119">
      <c r="A119">
        <v>118</v>
      </c>
      <c r="B119" t="str">
        <v>Walji</v>
      </c>
      <c r="C119" t="str">
        <v>Karamshi</v>
      </c>
      <c r="D119">
        <v>4410195014101</v>
      </c>
      <c r="E119" t="str">
        <v>Keval Makwano</v>
      </c>
      <c r="F119" t="str">
        <v xml:space="preserve">Mir allah bachayo </v>
      </c>
      <c r="G119">
        <v>10200314165</v>
      </c>
    </row>
    <row r="120">
      <c r="A120">
        <v>119</v>
      </c>
      <c r="B120" t="str">
        <v xml:space="preserve">Walji </v>
      </c>
      <c r="C120" t="str">
        <v xml:space="preserve">Jayram </v>
      </c>
      <c r="D120">
        <v>4410803593859</v>
      </c>
      <c r="E120" t="str">
        <v>Village Haji Ghulam Muhammad</v>
      </c>
      <c r="F120" t="str">
        <v xml:space="preserve">Bakhur </v>
      </c>
      <c r="G120">
        <v>10200314124</v>
      </c>
    </row>
    <row r="121">
      <c r="A121">
        <v>120</v>
      </c>
      <c r="B121" t="str">
        <v xml:space="preserve">Zulfiqar Ali </v>
      </c>
      <c r="C121" t="str">
        <v xml:space="preserve">Allah Bachyo </v>
      </c>
      <c r="D121">
        <v>4410189507415</v>
      </c>
      <c r="E121" t="str">
        <v xml:space="preserve">Ahmed khan khoso </v>
      </c>
      <c r="F121" t="str">
        <v xml:space="preserve">Mir allah bachayo </v>
      </c>
      <c r="G121">
        <v>10200314143</v>
      </c>
    </row>
  </sheetData>
  <autoFilter ref="B1:G121"/>
  <pageMargins left="0" right="0" top="0.25" bottom="0.25" header="0.3" footer="0.3"/>
  <ignoredErrors>
    <ignoredError numberStoredAsText="1" sqref="A1:H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HP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Oct 2026</vt:lpstr>
      <vt:lpstr>Sept 2026</vt:lpstr>
      <vt:lpstr>Aug 2026 </vt:lpstr>
      <vt:lpstr>July 2026</vt:lpstr>
      <vt:lpstr>June 2026</vt:lpstr>
      <vt:lpstr>MAY 2026</vt:lpstr>
      <vt:lpstr>APR 2026</vt:lpstr>
      <vt:lpstr>MAR 2026</vt:lpstr>
      <vt:lpstr>FEB 2026</vt:lpstr>
      <vt:lpstr>Jan 2026</vt:lpstr>
      <vt:lpstr>December 2025</vt:lpstr>
      <vt:lpstr>November 2025</vt:lpstr>
      <vt:lpstr>October 2025</vt:lpstr>
      <vt:lpstr>Master Database</vt:lpstr>
      <vt:lpstr>120 ind 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2025-06-30T05:40:41Z</dcterms:created>
  <dcterms:modified xsi:type="dcterms:W3CDTF">2026-05-24T09:28:20Z</dcterms:modified>
  <cp:lastModifiedBy>Naimat Ullahs</cp:lastModifiedBy>
  <cp:lastPrinted>2026-04-07T17:16:06Z</cp:lastPrinted>
  <dc:creator>HP</dc:creator>
</cp:coreProperties>
</file>