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evens\KnowledgeDiscoveryAndDataMining\KnowledgeDiscoveryAndDataMining_Stevens\MidTerm\MuhammadOwais_Imran_MidTerm\"/>
    </mc:Choice>
  </mc:AlternateContent>
  <xr:revisionPtr revIDLastSave="0" documentId="13_ncr:1_{F584D315-08E1-4069-89E4-268A249D9D04}" xr6:coauthVersionLast="47" xr6:coauthVersionMax="47" xr10:uidLastSave="{00000000-0000-0000-0000-000000000000}"/>
  <bookViews>
    <workbookView xWindow="-120" yWindow="-120" windowWidth="20730" windowHeight="11040" activeTab="1" xr2:uid="{8E10B900-8705-4E88-BEAE-5A18FA912D0A}"/>
  </bookViews>
  <sheets>
    <sheet name="TrainData" sheetId="1" r:id="rId1"/>
    <sheet name="TestRecord1" sheetId="2" r:id="rId2"/>
    <sheet name="TestRecord2" sheetId="3" r:id="rId3"/>
    <sheet name="TestRecord3" sheetId="4" r:id="rId4"/>
    <sheet name="TestRecord4" sheetId="5" r:id="rId5"/>
    <sheet name="TestRecord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F2" i="2"/>
  <c r="D15" i="3"/>
  <c r="D42" i="3"/>
  <c r="D31" i="3"/>
  <c r="D10" i="2"/>
  <c r="D20" i="2"/>
  <c r="D39" i="2"/>
  <c r="D37" i="2"/>
  <c r="D19" i="2"/>
  <c r="D7" i="2"/>
  <c r="D12" i="2"/>
  <c r="D15" i="2"/>
  <c r="D13" i="2"/>
  <c r="D27" i="2"/>
  <c r="D33" i="2"/>
  <c r="D44" i="2"/>
  <c r="B5" i="6"/>
  <c r="D5" i="6" s="1"/>
  <c r="B9" i="6"/>
  <c r="D9" i="6" s="1"/>
  <c r="B27" i="6"/>
  <c r="D27" i="6" s="1"/>
  <c r="B15" i="6"/>
  <c r="D15" i="6" s="1"/>
  <c r="B18" i="6"/>
  <c r="D18" i="6" s="1"/>
  <c r="B43" i="6"/>
  <c r="D43" i="6" s="1"/>
  <c r="B20" i="6"/>
  <c r="D20" i="6" s="1"/>
  <c r="B8" i="6"/>
  <c r="D8" i="6" s="1"/>
  <c r="B39" i="6"/>
  <c r="D39" i="6" s="1"/>
  <c r="B14" i="6"/>
  <c r="D14" i="6" s="1"/>
  <c r="B44" i="6"/>
  <c r="D44" i="6" s="1"/>
  <c r="B7" i="6"/>
  <c r="D7" i="6" s="1"/>
  <c r="B22" i="6"/>
  <c r="D22" i="6" s="1"/>
  <c r="B12" i="6"/>
  <c r="D12" i="6" s="1"/>
  <c r="B25" i="6"/>
  <c r="D25" i="6" s="1"/>
  <c r="B6" i="6"/>
  <c r="D6" i="6" s="1"/>
  <c r="B30" i="6"/>
  <c r="D30" i="6" s="1"/>
  <c r="B37" i="6"/>
  <c r="D37" i="6" s="1"/>
  <c r="B16" i="6"/>
  <c r="D16" i="6" s="1"/>
  <c r="B29" i="6"/>
  <c r="D29" i="6" s="1"/>
  <c r="B33" i="6"/>
  <c r="D33" i="6" s="1"/>
  <c r="B23" i="6"/>
  <c r="D23" i="6" s="1"/>
  <c r="B40" i="6"/>
  <c r="D40" i="6" s="1"/>
  <c r="B41" i="6"/>
  <c r="D41" i="6" s="1"/>
  <c r="B13" i="6"/>
  <c r="D13" i="6" s="1"/>
  <c r="B31" i="6"/>
  <c r="D31" i="6" s="1"/>
  <c r="B42" i="6"/>
  <c r="D42" i="6" s="1"/>
  <c r="B35" i="6"/>
  <c r="D35" i="6" s="1"/>
  <c r="B24" i="6"/>
  <c r="D24" i="6" s="1"/>
  <c r="B36" i="6"/>
  <c r="D36" i="6" s="1"/>
  <c r="B17" i="6"/>
  <c r="D17" i="6" s="1"/>
  <c r="B19" i="6"/>
  <c r="D19" i="6" s="1"/>
  <c r="B38" i="6"/>
  <c r="D38" i="6" s="1"/>
  <c r="B10" i="6"/>
  <c r="D10" i="6" s="1"/>
  <c r="B32" i="6"/>
  <c r="D32" i="6" s="1"/>
  <c r="B21" i="6"/>
  <c r="D21" i="6" s="1"/>
  <c r="B34" i="6"/>
  <c r="D34" i="6" s="1"/>
  <c r="B28" i="6"/>
  <c r="D28" i="6" s="1"/>
  <c r="B26" i="6"/>
  <c r="D26" i="6" s="1"/>
  <c r="B11" i="6"/>
  <c r="D11" i="6" s="1"/>
  <c r="B24" i="5"/>
  <c r="D24" i="5" s="1"/>
  <c r="B25" i="5"/>
  <c r="D25" i="5" s="1"/>
  <c r="B40" i="5"/>
  <c r="D40" i="5" s="1"/>
  <c r="B15" i="5"/>
  <c r="D15" i="5" s="1"/>
  <c r="B29" i="5"/>
  <c r="D29" i="5" s="1"/>
  <c r="B36" i="5"/>
  <c r="D36" i="5" s="1"/>
  <c r="B5" i="5"/>
  <c r="D5" i="5" s="1"/>
  <c r="B27" i="5"/>
  <c r="D27" i="5" s="1"/>
  <c r="B35" i="5"/>
  <c r="D35" i="5" s="1"/>
  <c r="B7" i="5"/>
  <c r="D7" i="5" s="1"/>
  <c r="B42" i="5"/>
  <c r="D42" i="5" s="1"/>
  <c r="B28" i="5"/>
  <c r="D28" i="5" s="1"/>
  <c r="B12" i="5"/>
  <c r="D12" i="5" s="1"/>
  <c r="B10" i="5"/>
  <c r="D10" i="5" s="1"/>
  <c r="B16" i="5"/>
  <c r="D16" i="5" s="1"/>
  <c r="B19" i="5"/>
  <c r="D19" i="5" s="1"/>
  <c r="B22" i="5"/>
  <c r="D22" i="5" s="1"/>
  <c r="B32" i="5"/>
  <c r="D32" i="5" s="1"/>
  <c r="B26" i="5"/>
  <c r="D26" i="5" s="1"/>
  <c r="B38" i="5"/>
  <c r="D38" i="5" s="1"/>
  <c r="B33" i="5"/>
  <c r="D33" i="5" s="1"/>
  <c r="B17" i="5"/>
  <c r="D17" i="5" s="1"/>
  <c r="B23" i="5"/>
  <c r="D23" i="5" s="1"/>
  <c r="B18" i="5"/>
  <c r="D18" i="5" s="1"/>
  <c r="B8" i="5"/>
  <c r="D8" i="5" s="1"/>
  <c r="B31" i="5"/>
  <c r="D31" i="5" s="1"/>
  <c r="B13" i="5"/>
  <c r="D13" i="5" s="1"/>
  <c r="B44" i="5"/>
  <c r="D44" i="5" s="1"/>
  <c r="B6" i="5"/>
  <c r="D6" i="5" s="1"/>
  <c r="B43" i="5"/>
  <c r="D43" i="5" s="1"/>
  <c r="B30" i="5"/>
  <c r="D30" i="5" s="1"/>
  <c r="B14" i="5"/>
  <c r="D14" i="5" s="1"/>
  <c r="B34" i="5"/>
  <c r="D34" i="5" s="1"/>
  <c r="B11" i="5"/>
  <c r="D11" i="5" s="1"/>
  <c r="B41" i="5"/>
  <c r="D41" i="5" s="1"/>
  <c r="B20" i="5"/>
  <c r="D20" i="5" s="1"/>
  <c r="B21" i="5"/>
  <c r="D21" i="5" s="1"/>
  <c r="B39" i="5"/>
  <c r="D39" i="5" s="1"/>
  <c r="B37" i="5"/>
  <c r="D37" i="5" s="1"/>
  <c r="B9" i="5"/>
  <c r="D9" i="5" s="1"/>
  <c r="B18" i="4"/>
  <c r="D18" i="4" s="1"/>
  <c r="B10" i="4"/>
  <c r="D10" i="4" s="1"/>
  <c r="B11" i="4"/>
  <c r="D11" i="4" s="1"/>
  <c r="B22" i="4"/>
  <c r="D22" i="4" s="1"/>
  <c r="B5" i="4"/>
  <c r="D5" i="4" s="1"/>
  <c r="B24" i="4"/>
  <c r="D24" i="4" s="1"/>
  <c r="B43" i="4"/>
  <c r="D43" i="4" s="1"/>
  <c r="B20" i="4"/>
  <c r="D20" i="4" s="1"/>
  <c r="B23" i="4"/>
  <c r="D23" i="4" s="1"/>
  <c r="B35" i="4"/>
  <c r="D35" i="4" s="1"/>
  <c r="B33" i="4"/>
  <c r="D33" i="4" s="1"/>
  <c r="B9" i="4"/>
  <c r="D9" i="4" s="1"/>
  <c r="B34" i="4"/>
  <c r="D34" i="4" s="1"/>
  <c r="B42" i="4"/>
  <c r="D42" i="4" s="1"/>
  <c r="B28" i="4"/>
  <c r="D28" i="4" s="1"/>
  <c r="B31" i="4"/>
  <c r="D31" i="4" s="1"/>
  <c r="B29" i="4"/>
  <c r="D29" i="4" s="1"/>
  <c r="B21" i="4"/>
  <c r="D21" i="4" s="1"/>
  <c r="B14" i="4"/>
  <c r="D14" i="4" s="1"/>
  <c r="B13" i="4"/>
  <c r="D13" i="4" s="1"/>
  <c r="B16" i="4"/>
  <c r="D16" i="4" s="1"/>
  <c r="B30" i="4"/>
  <c r="D30" i="4" s="1"/>
  <c r="B36" i="4"/>
  <c r="D36" i="4" s="1"/>
  <c r="B39" i="4"/>
  <c r="D39" i="4" s="1"/>
  <c r="B40" i="4"/>
  <c r="D40" i="4" s="1"/>
  <c r="B19" i="4"/>
  <c r="D19" i="4" s="1"/>
  <c r="B44" i="4"/>
  <c r="D44" i="4" s="1"/>
  <c r="B17" i="4"/>
  <c r="D17" i="4" s="1"/>
  <c r="B37" i="4"/>
  <c r="D37" i="4" s="1"/>
  <c r="B15" i="4"/>
  <c r="D15" i="4" s="1"/>
  <c r="B8" i="4"/>
  <c r="D8" i="4" s="1"/>
  <c r="B27" i="4"/>
  <c r="D27" i="4" s="1"/>
  <c r="B25" i="4"/>
  <c r="D25" i="4" s="1"/>
  <c r="B38" i="4"/>
  <c r="D38" i="4" s="1"/>
  <c r="B12" i="4"/>
  <c r="D12" i="4" s="1"/>
  <c r="B26" i="4"/>
  <c r="D26" i="4" s="1"/>
  <c r="B32" i="4"/>
  <c r="D32" i="4" s="1"/>
  <c r="B7" i="4"/>
  <c r="D7" i="4" s="1"/>
  <c r="B6" i="4"/>
  <c r="D6" i="4" s="1"/>
  <c r="B41" i="4"/>
  <c r="D41" i="4" s="1"/>
  <c r="B6" i="3"/>
  <c r="D6" i="3" s="1"/>
  <c r="B5" i="3"/>
  <c r="D5" i="3" s="1"/>
  <c r="B32" i="3"/>
  <c r="D32" i="3" s="1"/>
  <c r="B9" i="3"/>
  <c r="D9" i="3" s="1"/>
  <c r="B8" i="3"/>
  <c r="D8" i="3" s="1"/>
  <c r="B39" i="3"/>
  <c r="D39" i="3" s="1"/>
  <c r="B36" i="3"/>
  <c r="D36" i="3" s="1"/>
  <c r="B15" i="3"/>
  <c r="B37" i="3"/>
  <c r="D37" i="3" s="1"/>
  <c r="B20" i="3"/>
  <c r="D20" i="3" s="1"/>
  <c r="B43" i="3"/>
  <c r="D43" i="3" s="1"/>
  <c r="B7" i="3"/>
  <c r="D7" i="3" s="1"/>
  <c r="B17" i="3"/>
  <c r="D17" i="3" s="1"/>
  <c r="B28" i="3"/>
  <c r="D28" i="3" s="1"/>
  <c r="B18" i="3"/>
  <c r="D18" i="3" s="1"/>
  <c r="B14" i="3"/>
  <c r="D14" i="3" s="1"/>
  <c r="B19" i="3"/>
  <c r="D19" i="3" s="1"/>
  <c r="B29" i="3"/>
  <c r="D29" i="3" s="1"/>
  <c r="B11" i="3"/>
  <c r="D11" i="3" s="1"/>
  <c r="B33" i="3"/>
  <c r="D33" i="3" s="1"/>
  <c r="B23" i="3"/>
  <c r="D23" i="3" s="1"/>
  <c r="B12" i="3"/>
  <c r="D12" i="3" s="1"/>
  <c r="B38" i="3"/>
  <c r="D38" i="3" s="1"/>
  <c r="B42" i="3"/>
  <c r="B30" i="3"/>
  <c r="D30" i="3" s="1"/>
  <c r="B21" i="3"/>
  <c r="D21" i="3" s="1"/>
  <c r="B44" i="3"/>
  <c r="D44" i="3" s="1"/>
  <c r="B41" i="3"/>
  <c r="D41" i="3" s="1"/>
  <c r="B26" i="3"/>
  <c r="D26" i="3" s="1"/>
  <c r="B40" i="3"/>
  <c r="D40" i="3" s="1"/>
  <c r="B13" i="3"/>
  <c r="D13" i="3" s="1"/>
  <c r="B16" i="3"/>
  <c r="D16" i="3" s="1"/>
  <c r="B34" i="3"/>
  <c r="D34" i="3" s="1"/>
  <c r="B22" i="3"/>
  <c r="D22" i="3" s="1"/>
  <c r="B35" i="3"/>
  <c r="D35" i="3" s="1"/>
  <c r="B10" i="3"/>
  <c r="D10" i="3" s="1"/>
  <c r="B27" i="3"/>
  <c r="D27" i="3" s="1"/>
  <c r="B24" i="3"/>
  <c r="D24" i="3" s="1"/>
  <c r="B25" i="3"/>
  <c r="D25" i="3" s="1"/>
  <c r="B31" i="3"/>
  <c r="H2" i="6"/>
  <c r="G2" i="6"/>
  <c r="F2" i="6"/>
  <c r="H2" i="5"/>
  <c r="G2" i="5"/>
  <c r="F2" i="5"/>
  <c r="H2" i="4"/>
  <c r="G2" i="4"/>
  <c r="F2" i="4"/>
  <c r="H2" i="3"/>
  <c r="G2" i="3"/>
  <c r="F2" i="3"/>
  <c r="B24" i="2"/>
  <c r="D24" i="2" s="1"/>
  <c r="B11" i="2"/>
  <c r="D11" i="2" s="1"/>
  <c r="B42" i="2"/>
  <c r="D42" i="2" s="1"/>
  <c r="B14" i="2"/>
  <c r="D14" i="2" s="1"/>
  <c r="B10" i="2"/>
  <c r="B20" i="2"/>
  <c r="B39" i="2"/>
  <c r="B37" i="2"/>
  <c r="B26" i="2"/>
  <c r="D26" i="2" s="1"/>
  <c r="B28" i="2"/>
  <c r="D28" i="2" s="1"/>
  <c r="B30" i="2"/>
  <c r="D30" i="2" s="1"/>
  <c r="B23" i="2"/>
  <c r="D23" i="2" s="1"/>
  <c r="B9" i="2"/>
  <c r="D9" i="2" s="1"/>
  <c r="B32" i="2"/>
  <c r="D32" i="2" s="1"/>
  <c r="B17" i="2"/>
  <c r="D17" i="2" s="1"/>
  <c r="B35" i="2"/>
  <c r="D35" i="2" s="1"/>
  <c r="B6" i="2"/>
  <c r="D6" i="2" s="1"/>
  <c r="B18" i="2"/>
  <c r="D18" i="2" s="1"/>
  <c r="B25" i="2"/>
  <c r="D25" i="2" s="1"/>
  <c r="B40" i="2"/>
  <c r="D40" i="2" s="1"/>
  <c r="B19" i="2"/>
  <c r="B7" i="2"/>
  <c r="B12" i="2"/>
  <c r="B15" i="2"/>
  <c r="B41" i="2"/>
  <c r="D41" i="2" s="1"/>
  <c r="B8" i="2"/>
  <c r="D8" i="2" s="1"/>
  <c r="B34" i="2"/>
  <c r="D34" i="2" s="1"/>
  <c r="B43" i="2"/>
  <c r="D43" i="2" s="1"/>
  <c r="B21" i="2"/>
  <c r="D21" i="2" s="1"/>
  <c r="B38" i="2"/>
  <c r="D38" i="2" s="1"/>
  <c r="B29" i="2"/>
  <c r="D29" i="2" s="1"/>
  <c r="B22" i="2"/>
  <c r="D22" i="2" s="1"/>
  <c r="B16" i="2"/>
  <c r="D16" i="2" s="1"/>
  <c r="B31" i="2"/>
  <c r="D31" i="2" s="1"/>
  <c r="B36" i="2"/>
  <c r="D36" i="2" s="1"/>
  <c r="B5" i="2"/>
  <c r="D5" i="2" s="1"/>
  <c r="B13" i="2"/>
  <c r="B27" i="2"/>
  <c r="B33" i="2"/>
  <c r="B44" i="2"/>
  <c r="H2" i="2"/>
  <c r="G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2" i="1"/>
  <c r="G3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3" i="1"/>
  <c r="G4" i="1"/>
</calcChain>
</file>

<file path=xl/sharedStrings.xml><?xml version="1.0" encoding="utf-8"?>
<sst xmlns="http://schemas.openxmlformats.org/spreadsheetml/2006/main" count="615" uniqueCount="61">
  <si>
    <t>Gender</t>
  </si>
  <si>
    <t>Age</t>
  </si>
  <si>
    <t>Height</t>
  </si>
  <si>
    <t>Weight</t>
  </si>
  <si>
    <t>BP_Status</t>
  </si>
  <si>
    <t>Female</t>
  </si>
  <si>
    <t>High</t>
  </si>
  <si>
    <t>Normal</t>
  </si>
  <si>
    <t>Male</t>
  </si>
  <si>
    <t>Normalization Reference Values</t>
  </si>
  <si>
    <t>Min</t>
  </si>
  <si>
    <t>Max</t>
  </si>
  <si>
    <t>Normalized_Age</t>
  </si>
  <si>
    <t>Normalized_Height</t>
  </si>
  <si>
    <t>Normalized_Weight</t>
  </si>
  <si>
    <t>Record#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</si>
  <si>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</si>
  <si>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</si>
  <si>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</si>
  <si>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</si>
  <si>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</si>
  <si>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</si>
  <si>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</si>
  <si>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</si>
  <si>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</si>
  <si>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</si>
  <si>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</si>
  <si>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</si>
  <si>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</si>
  <si>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</si>
  <si>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</si>
  <si>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</si>
  <si>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</si>
  <si>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</si>
  <si>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</si>
  <si>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</si>
  <si>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</si>
  <si>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</si>
  <si>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</si>
  <si>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</si>
  <si>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</si>
  <si>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</si>
  <si>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</si>
  <si>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</si>
  <si>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</si>
  <si>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</si>
  <si>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</si>
  <si>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</si>
  <si>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</si>
  <si>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</si>
  <si>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</si>
  <si>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</si>
  <si>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</si>
  <si>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</si>
  <si>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</si>
  <si>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</si>
  <si>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Record</t>
  </si>
  <si>
    <t>Distance from Record</t>
  </si>
  <si>
    <t>Distance Inverted</t>
  </si>
  <si>
    <t>R(BP_Status)</t>
  </si>
  <si>
    <t>Prediced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</si>
</sst>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6">
    <xf numFmtId="0" fontId="0" fillId="0" borderId="0" xfId="0"/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6" fillId="0" borderId="25" xfId="0" applyFont="1" applyBorder="1"/>
    <xf numFmtId="0" fontId="16" fillId="0" borderId="26" xfId="0" applyFont="1" applyBorder="1"/>
    <xf numFmtId="0" fontId="16" fillId="0" borderId="27" xfId="0" applyFont="1" applyBorder="1"/>
    <xf numFmtId="0" fontId="16" fillId="0" borderId="28" xfId="0" applyFont="1" applyBorder="1"/>
    <xf numFmtId="0" fontId="16" fillId="0" borderId="10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0" borderId="18" xfId="0" applyFont="1" applyBorder="1"/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0" fillId="33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0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164" fontId="0" fillId="0" borderId="11" xfId="0" applyNumberFormat="1" applyBorder="1"/>
    <xf numFmtId="2" fontId="0" fillId="0" borderId="11" xfId="0" applyNumberFormat="1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0" fillId="33" borderId="14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33" borderId="14" xfId="0" applyFill="1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304800</xdr:colOff>
      <xdr:row>7</xdr:row>
      <xdr:rowOff>47625</xdr:rowOff>
    </xdr:from>
    <xdr:to>
      <xdr:col>18</xdr:col>
      <xdr:colOff>124270</xdr:colOff>
      <xdr:row>9</xdr:row>
      <xdr:rowOff>123889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F7CEA4-FA90-FA0B-B067-662B70437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91650" y="1409700"/>
          <a:ext cx="3191320" cy="4572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381000</xdr:colOff>
      <xdr:row>6</xdr:row>
      <xdr:rowOff>85725</xdr:rowOff>
    </xdr:from>
    <xdr:to>
      <xdr:col>8</xdr:col>
      <xdr:colOff>267034</xdr:colOff>
      <xdr:row>8</xdr:row>
      <xdr:rowOff>181041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2794C3-7574-AF8B-76A5-9F5D1797D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4025" y="1228725"/>
          <a:ext cx="2391109" cy="47631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4</xdr:row>
      <xdr:rowOff>0</xdr:rowOff>
    </xdr:from>
    <xdr:to>
      <xdr:col>9</xdr:col>
      <xdr:colOff>124159</xdr:colOff>
      <xdr:row>6</xdr:row>
      <xdr:rowOff>95316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D8F214-C9AE-4CEC-B443-AF185869F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57850" y="762000"/>
          <a:ext cx="2391109" cy="47631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4</xdr:row>
      <xdr:rowOff>0</xdr:rowOff>
    </xdr:from>
    <xdr:to>
      <xdr:col>9</xdr:col>
      <xdr:colOff>124159</xdr:colOff>
      <xdr:row>6</xdr:row>
      <xdr:rowOff>95316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795AEE-EACE-418D-A527-C81D9466F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57850" y="762000"/>
          <a:ext cx="2391109" cy="47631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4</xdr:row>
      <xdr:rowOff>0</xdr:rowOff>
    </xdr:from>
    <xdr:to>
      <xdr:col>9</xdr:col>
      <xdr:colOff>124159</xdr:colOff>
      <xdr:row>6</xdr:row>
      <xdr:rowOff>95316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7F85C8-A69E-4CD3-BFDE-4A0D16E8B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57850" y="762000"/>
          <a:ext cx="2391109" cy="47631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4</xdr:row>
      <xdr:rowOff>0</xdr:rowOff>
    </xdr:from>
    <xdr:to>
      <xdr:col>9</xdr:col>
      <xdr:colOff>124159</xdr:colOff>
      <xdr:row>6</xdr:row>
      <xdr:rowOff>95316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454518-6FC6-445C-BA11-3CF91A67D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57850" y="762000"/>
          <a:ext cx="2391109" cy="4763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770D9-F039-471A-9737-CF905360A607}">
  <dimension ref="A1:Q41"/>
  <sheetViews>
    <sheetView topLeftCell="D1" workbookViewId="0">
      <selection activeCell="G2" sqref="G2"/>
    </sheetView>
  </sheetViews>
  <sheetFormatPr defaultRowHeight="15" x14ac:dyDescent="0.25"/>
  <cols>
    <col min="4" max="4" width="9.140625" customWidth="1"/>
    <col min="6" max="6" width="10.28515625" customWidth="1"/>
    <col min="7" max="7" width="15.85546875" bestFit="1" customWidth="1"/>
    <col min="8" max="8" width="18.42578125" bestFit="1" customWidth="1"/>
    <col min="9" max="9" width="19.140625" bestFit="1" customWidth="1"/>
    <col min="17" max="17" width="14" customWidth="1"/>
  </cols>
  <sheetData>
    <row r="1" spans="1:17" ht="15.75" thickBot="1" x14ac:dyDescent="0.3">
      <c r="A1" s="19" t="s">
        <v>15</v>
      </c>
      <c r="B1" s="13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12</v>
      </c>
      <c r="H1" s="14" t="s">
        <v>13</v>
      </c>
      <c r="I1" s="15" t="s">
        <v>14</v>
      </c>
      <c r="O1" s="29" t="s">
        <v>9</v>
      </c>
      <c r="P1" s="30"/>
      <c r="Q1" s="31"/>
    </row>
    <row r="2" spans="1:17" ht="15.75" thickBot="1" x14ac:dyDescent="0.3">
      <c r="A2" t="s">
        <v>16</v>
      </c>
      <c r="B2" s="3" t="s">
        <v>5</v>
      </c>
      <c r="C2" s="3">
        <v>57</v>
      </c>
      <c r="D2" s="3">
        <v>62.25</v>
      </c>
      <c r="E2" s="3">
        <v>132</v>
      </c>
      <c r="F2" s="3" t="s">
        <v>6</v>
      </c>
      <c r="G2" s="27">
        <f>(C2-25)/(65-25)</f>
        <v>0.8</v>
      </c>
      <c r="H2" s="3">
        <f>(D2-50)/(80-50)</f>
        <v>0.40833333333333333</v>
      </c>
      <c r="I2" s="3">
        <f>(E2-50)/(300-50)</f>
        <v>0.32800000000000001</v>
      </c>
      <c r="O2" s="4"/>
      <c r="P2" s="5" t="s">
        <v>10</v>
      </c>
      <c r="Q2" s="5" t="s">
        <v>11</v>
      </c>
    </row>
    <row r="3" spans="1:17" x14ac:dyDescent="0.25">
      <c r="A3" s="2" t="s">
        <v>17</v>
      </c>
      <c r="B3" s="2" t="s">
        <v>5</v>
      </c>
      <c r="C3" s="2">
        <v>48</v>
      </c>
      <c r="D3" s="2">
        <v>59.5</v>
      </c>
      <c r="E3" s="2">
        <v>137</v>
      </c>
      <c r="F3" s="2" t="s">
        <v>7</v>
      </c>
      <c r="G3" s="2">
        <f t="shared" ref="G3:G41" si="0">(C3-25)/(65-25)</f>
        <v>0.57499999999999996</v>
      </c>
      <c r="H3" s="2">
        <f t="shared" ref="H3:H41" si="1">(D3-50)/(80-50)</f>
        <v>0.31666666666666665</v>
      </c>
      <c r="I3" s="2">
        <f t="shared" ref="I3:I41" si="2">(E3-50)/(300-50)</f>
        <v>0.34799999999999998</v>
      </c>
      <c r="O3" s="7" t="s">
        <v>1</v>
      </c>
      <c r="P3" s="9">
        <v>25</v>
      </c>
      <c r="Q3" s="9">
        <v>65</v>
      </c>
    </row>
    <row r="4" spans="1:17" x14ac:dyDescent="0.25">
      <c r="A4" s="2" t="s">
        <v>18</v>
      </c>
      <c r="B4" s="2" t="s">
        <v>8</v>
      </c>
      <c r="C4" s="2">
        <v>45</v>
      </c>
      <c r="D4" s="2">
        <v>62</v>
      </c>
      <c r="E4" s="2">
        <v>150</v>
      </c>
      <c r="F4" s="2" t="s">
        <v>6</v>
      </c>
      <c r="G4" s="2">
        <f t="shared" si="0"/>
        <v>0.5</v>
      </c>
      <c r="H4" s="2">
        <f t="shared" si="1"/>
        <v>0.4</v>
      </c>
      <c r="I4" s="2">
        <f t="shared" si="2"/>
        <v>0.4</v>
      </c>
      <c r="O4" s="7" t="s">
        <v>2</v>
      </c>
      <c r="P4" s="10">
        <v>50</v>
      </c>
      <c r="Q4" s="10">
        <v>80</v>
      </c>
    </row>
    <row r="5" spans="1:17" ht="15.75" thickBot="1" x14ac:dyDescent="0.3">
      <c r="A5" s="2" t="s">
        <v>19</v>
      </c>
      <c r="B5" s="2" t="s">
        <v>5</v>
      </c>
      <c r="C5" s="2">
        <v>35</v>
      </c>
      <c r="D5" s="2">
        <v>62.5</v>
      </c>
      <c r="E5" s="2">
        <v>107</v>
      </c>
      <c r="F5" s="2" t="s">
        <v>7</v>
      </c>
      <c r="G5" s="2">
        <f t="shared" si="0"/>
        <v>0.25</v>
      </c>
      <c r="H5" s="2">
        <f t="shared" si="1"/>
        <v>0.41666666666666669</v>
      </c>
      <c r="I5" s="2">
        <f t="shared" si="2"/>
        <v>0.22800000000000001</v>
      </c>
      <c r="O5" s="8" t="s">
        <v>3</v>
      </c>
      <c r="P5" s="11">
        <v>50</v>
      </c>
      <c r="Q5" s="11">
        <v>300</v>
      </c>
    </row>
    <row r="6" spans="1:17" x14ac:dyDescent="0.25">
      <c r="A6" s="2" t="s">
        <v>20</v>
      </c>
      <c r="B6" s="2" t="s">
        <v>8</v>
      </c>
      <c r="C6" s="2">
        <v>48</v>
      </c>
      <c r="D6" s="2">
        <v>64.5</v>
      </c>
      <c r="E6" s="2">
        <v>154</v>
      </c>
      <c r="F6" s="2" t="s">
        <v>6</v>
      </c>
      <c r="G6" s="2">
        <f t="shared" si="0"/>
        <v>0.57499999999999996</v>
      </c>
      <c r="H6" s="2">
        <f t="shared" si="1"/>
        <v>0.48333333333333334</v>
      </c>
      <c r="I6" s="2">
        <f t="shared" si="2"/>
        <v>0.41599999999999998</v>
      </c>
    </row>
    <row r="7" spans="1:17" x14ac:dyDescent="0.25">
      <c r="A7" s="2" t="s">
        <v>21</v>
      </c>
      <c r="B7" s="2" t="s">
        <v>5</v>
      </c>
      <c r="C7" s="2">
        <v>41</v>
      </c>
      <c r="D7" s="2">
        <v>63</v>
      </c>
      <c r="E7" s="2">
        <v>154</v>
      </c>
      <c r="F7" s="2" t="s">
        <v>7</v>
      </c>
      <c r="G7" s="2">
        <f t="shared" si="0"/>
        <v>0.4</v>
      </c>
      <c r="H7" s="2">
        <f t="shared" si="1"/>
        <v>0.43333333333333335</v>
      </c>
      <c r="I7" s="2">
        <f t="shared" si="2"/>
        <v>0.41599999999999998</v>
      </c>
    </row>
    <row r="8" spans="1:17" x14ac:dyDescent="0.25">
      <c r="A8" s="2" t="s">
        <v>22</v>
      </c>
      <c r="B8" s="2" t="s">
        <v>8</v>
      </c>
      <c r="C8" s="2">
        <v>35</v>
      </c>
      <c r="D8" s="2">
        <v>67.5</v>
      </c>
      <c r="E8" s="2">
        <v>167</v>
      </c>
      <c r="F8" s="2" t="s">
        <v>6</v>
      </c>
      <c r="G8" s="2">
        <f t="shared" si="0"/>
        <v>0.25</v>
      </c>
      <c r="H8" s="2">
        <f t="shared" si="1"/>
        <v>0.58333333333333337</v>
      </c>
      <c r="I8" s="2">
        <f t="shared" si="2"/>
        <v>0.46800000000000003</v>
      </c>
    </row>
    <row r="9" spans="1:17" x14ac:dyDescent="0.25">
      <c r="A9" s="2" t="s">
        <v>23</v>
      </c>
      <c r="B9" s="2" t="s">
        <v>5</v>
      </c>
      <c r="C9" s="2">
        <v>57</v>
      </c>
      <c r="D9" s="2">
        <v>64</v>
      </c>
      <c r="E9" s="2">
        <v>140</v>
      </c>
      <c r="F9" s="2" t="s">
        <v>6</v>
      </c>
      <c r="G9" s="2">
        <f t="shared" si="0"/>
        <v>0.8</v>
      </c>
      <c r="H9" s="2">
        <f t="shared" si="1"/>
        <v>0.46666666666666667</v>
      </c>
      <c r="I9" s="2">
        <f t="shared" si="2"/>
        <v>0.36</v>
      </c>
    </row>
    <row r="10" spans="1:17" x14ac:dyDescent="0.25">
      <c r="A10" s="2" t="s">
        <v>24</v>
      </c>
      <c r="B10" s="2" t="s">
        <v>5</v>
      </c>
      <c r="C10" s="2">
        <v>47</v>
      </c>
      <c r="D10" s="2">
        <v>61.5</v>
      </c>
      <c r="E10" s="2">
        <v>104</v>
      </c>
      <c r="F10" s="2" t="s">
        <v>7</v>
      </c>
      <c r="G10" s="2">
        <f t="shared" si="0"/>
        <v>0.55000000000000004</v>
      </c>
      <c r="H10" s="2">
        <f t="shared" si="1"/>
        <v>0.38333333333333336</v>
      </c>
      <c r="I10" s="2">
        <f t="shared" si="2"/>
        <v>0.216</v>
      </c>
    </row>
    <row r="11" spans="1:17" x14ac:dyDescent="0.25">
      <c r="A11" s="2" t="s">
        <v>25</v>
      </c>
      <c r="B11" s="2" t="s">
        <v>8</v>
      </c>
      <c r="C11" s="2">
        <v>37</v>
      </c>
      <c r="D11" s="2">
        <v>68.5</v>
      </c>
      <c r="E11" s="2">
        <v>151</v>
      </c>
      <c r="F11" s="2" t="s">
        <v>7</v>
      </c>
      <c r="G11" s="2">
        <f t="shared" si="0"/>
        <v>0.3</v>
      </c>
      <c r="H11" s="2">
        <f t="shared" si="1"/>
        <v>0.6166666666666667</v>
      </c>
      <c r="I11" s="2">
        <f t="shared" si="2"/>
        <v>0.40400000000000003</v>
      </c>
    </row>
    <row r="12" spans="1:17" x14ac:dyDescent="0.25">
      <c r="A12" s="2" t="s">
        <v>26</v>
      </c>
      <c r="B12" s="2" t="s">
        <v>5</v>
      </c>
      <c r="C12" s="2">
        <v>54</v>
      </c>
      <c r="D12" s="2">
        <v>63.5</v>
      </c>
      <c r="E12" s="2">
        <v>151</v>
      </c>
      <c r="F12" s="2" t="s">
        <v>6</v>
      </c>
      <c r="G12" s="2">
        <f t="shared" si="0"/>
        <v>0.72499999999999998</v>
      </c>
      <c r="H12" s="2">
        <f t="shared" si="1"/>
        <v>0.45</v>
      </c>
      <c r="I12" s="2">
        <f t="shared" si="2"/>
        <v>0.40400000000000003</v>
      </c>
    </row>
    <row r="13" spans="1:17" x14ac:dyDescent="0.25">
      <c r="A13" s="2" t="s">
        <v>27</v>
      </c>
      <c r="B13" s="2" t="s">
        <v>8</v>
      </c>
      <c r="C13" s="2">
        <v>32</v>
      </c>
      <c r="D13" s="2">
        <v>69.5</v>
      </c>
      <c r="E13" s="2">
        <v>171</v>
      </c>
      <c r="F13" s="2" t="s">
        <v>7</v>
      </c>
      <c r="G13" s="2">
        <f t="shared" si="0"/>
        <v>0.17499999999999999</v>
      </c>
      <c r="H13" s="2">
        <f t="shared" si="1"/>
        <v>0.65</v>
      </c>
      <c r="I13" s="2">
        <f t="shared" si="2"/>
        <v>0.48399999999999999</v>
      </c>
    </row>
    <row r="14" spans="1:17" x14ac:dyDescent="0.25">
      <c r="A14" s="2" t="s">
        <v>28</v>
      </c>
      <c r="B14" s="2" t="s">
        <v>5</v>
      </c>
      <c r="C14" s="2">
        <v>45</v>
      </c>
      <c r="D14" s="2">
        <v>61</v>
      </c>
      <c r="E14" s="2">
        <v>130</v>
      </c>
      <c r="F14" s="2" t="s">
        <v>7</v>
      </c>
      <c r="G14" s="2">
        <f t="shared" si="0"/>
        <v>0.5</v>
      </c>
      <c r="H14" s="2">
        <f t="shared" si="1"/>
        <v>0.36666666666666664</v>
      </c>
      <c r="I14" s="2">
        <f t="shared" si="2"/>
        <v>0.32</v>
      </c>
    </row>
    <row r="15" spans="1:17" x14ac:dyDescent="0.25">
      <c r="A15" s="2" t="s">
        <v>29</v>
      </c>
      <c r="B15" s="2" t="s">
        <v>5</v>
      </c>
      <c r="C15" s="2">
        <v>51</v>
      </c>
      <c r="D15" s="2">
        <v>64.25</v>
      </c>
      <c r="E15" s="2">
        <v>182</v>
      </c>
      <c r="F15" s="2" t="s">
        <v>6</v>
      </c>
      <c r="G15" s="2">
        <f t="shared" si="0"/>
        <v>0.65</v>
      </c>
      <c r="H15" s="2">
        <f t="shared" si="1"/>
        <v>0.47499999999999998</v>
      </c>
      <c r="I15" s="2">
        <f t="shared" si="2"/>
        <v>0.52800000000000002</v>
      </c>
    </row>
    <row r="16" spans="1:17" x14ac:dyDescent="0.25">
      <c r="A16" s="2" t="s">
        <v>30</v>
      </c>
      <c r="B16" s="2" t="s">
        <v>5</v>
      </c>
      <c r="C16" s="2">
        <v>57</v>
      </c>
      <c r="D16" s="2">
        <v>61</v>
      </c>
      <c r="E16" s="2">
        <v>160</v>
      </c>
      <c r="F16" s="2" t="s">
        <v>6</v>
      </c>
      <c r="G16" s="2">
        <f t="shared" si="0"/>
        <v>0.8</v>
      </c>
      <c r="H16" s="2">
        <f t="shared" si="1"/>
        <v>0.36666666666666664</v>
      </c>
      <c r="I16" s="2">
        <f t="shared" si="2"/>
        <v>0.44</v>
      </c>
    </row>
    <row r="17" spans="1:9" x14ac:dyDescent="0.25">
      <c r="A17" s="2" t="s">
        <v>31</v>
      </c>
      <c r="B17" s="2" t="s">
        <v>8</v>
      </c>
      <c r="C17" s="2">
        <v>47</v>
      </c>
      <c r="D17" s="2">
        <v>67.25</v>
      </c>
      <c r="E17" s="2">
        <v>153</v>
      </c>
      <c r="F17" s="2" t="s">
        <v>7</v>
      </c>
      <c r="G17" s="2">
        <f t="shared" si="0"/>
        <v>0.55000000000000004</v>
      </c>
      <c r="H17" s="2">
        <f t="shared" si="1"/>
        <v>0.57499999999999996</v>
      </c>
      <c r="I17" s="2">
        <f t="shared" si="2"/>
        <v>0.41199999999999998</v>
      </c>
    </row>
    <row r="18" spans="1:9" x14ac:dyDescent="0.25">
      <c r="A18" s="2" t="s">
        <v>32</v>
      </c>
      <c r="B18" s="2" t="s">
        <v>5</v>
      </c>
      <c r="C18" s="2">
        <v>52</v>
      </c>
      <c r="D18" s="2">
        <v>59.25</v>
      </c>
      <c r="E18" s="2">
        <v>124</v>
      </c>
      <c r="F18" s="2" t="s">
        <v>7</v>
      </c>
      <c r="G18" s="2">
        <f t="shared" si="0"/>
        <v>0.67500000000000004</v>
      </c>
      <c r="H18" s="2">
        <f t="shared" si="1"/>
        <v>0.30833333333333335</v>
      </c>
      <c r="I18" s="2">
        <f t="shared" si="2"/>
        <v>0.29599999999999999</v>
      </c>
    </row>
    <row r="19" spans="1:9" x14ac:dyDescent="0.25">
      <c r="A19" s="2" t="s">
        <v>33</v>
      </c>
      <c r="B19" s="2" t="s">
        <v>8</v>
      </c>
      <c r="C19" s="2">
        <v>45</v>
      </c>
      <c r="D19" s="2">
        <v>66.25</v>
      </c>
      <c r="E19" s="2">
        <v>192</v>
      </c>
      <c r="F19" s="2" t="s">
        <v>6</v>
      </c>
      <c r="G19" s="2">
        <f t="shared" si="0"/>
        <v>0.5</v>
      </c>
      <c r="H19" s="2">
        <f t="shared" si="1"/>
        <v>0.54166666666666663</v>
      </c>
      <c r="I19" s="2">
        <f t="shared" si="2"/>
        <v>0.56799999999999995</v>
      </c>
    </row>
    <row r="20" spans="1:9" x14ac:dyDescent="0.25">
      <c r="A20" s="2" t="s">
        <v>34</v>
      </c>
      <c r="B20" s="2" t="s">
        <v>8</v>
      </c>
      <c r="C20" s="2">
        <v>38</v>
      </c>
      <c r="D20" s="2">
        <v>67.75</v>
      </c>
      <c r="E20" s="2">
        <v>158</v>
      </c>
      <c r="F20" s="2" t="s">
        <v>6</v>
      </c>
      <c r="G20" s="2">
        <f t="shared" si="0"/>
        <v>0.32500000000000001</v>
      </c>
      <c r="H20" s="2">
        <f t="shared" si="1"/>
        <v>0.59166666666666667</v>
      </c>
      <c r="I20" s="2">
        <f t="shared" si="2"/>
        <v>0.432</v>
      </c>
    </row>
    <row r="21" spans="1:9" x14ac:dyDescent="0.25">
      <c r="A21" s="2" t="s">
        <v>35</v>
      </c>
      <c r="B21" s="2" t="s">
        <v>5</v>
      </c>
      <c r="C21" s="2">
        <v>44</v>
      </c>
      <c r="D21" s="2">
        <v>64.5</v>
      </c>
      <c r="E21" s="2">
        <v>128</v>
      </c>
      <c r="F21" s="2" t="s">
        <v>7</v>
      </c>
      <c r="G21" s="2">
        <f t="shared" si="0"/>
        <v>0.47499999999999998</v>
      </c>
      <c r="H21" s="2">
        <f t="shared" si="1"/>
        <v>0.48333333333333334</v>
      </c>
      <c r="I21" s="2">
        <f t="shared" si="2"/>
        <v>0.312</v>
      </c>
    </row>
    <row r="22" spans="1:9" x14ac:dyDescent="0.25">
      <c r="A22" s="2" t="s">
        <v>36</v>
      </c>
      <c r="B22" s="2" t="s">
        <v>5</v>
      </c>
      <c r="C22" s="2">
        <v>35</v>
      </c>
      <c r="D22" s="2">
        <v>63</v>
      </c>
      <c r="E22" s="2">
        <v>108</v>
      </c>
      <c r="F22" s="2" t="s">
        <v>7</v>
      </c>
      <c r="G22" s="2">
        <f t="shared" si="0"/>
        <v>0.25</v>
      </c>
      <c r="H22" s="2">
        <f t="shared" si="1"/>
        <v>0.43333333333333335</v>
      </c>
      <c r="I22" s="2">
        <f t="shared" si="2"/>
        <v>0.23200000000000001</v>
      </c>
    </row>
    <row r="23" spans="1:9" x14ac:dyDescent="0.25">
      <c r="A23" s="2" t="s">
        <v>37</v>
      </c>
      <c r="B23" s="2" t="s">
        <v>8</v>
      </c>
      <c r="C23" s="2">
        <v>38</v>
      </c>
      <c r="D23" s="2">
        <v>66.75</v>
      </c>
      <c r="E23" s="2">
        <v>150</v>
      </c>
      <c r="F23" s="2" t="s">
        <v>6</v>
      </c>
      <c r="G23" s="2">
        <f t="shared" si="0"/>
        <v>0.32500000000000001</v>
      </c>
      <c r="H23" s="2">
        <f t="shared" si="1"/>
        <v>0.55833333333333335</v>
      </c>
      <c r="I23" s="2">
        <f t="shared" si="2"/>
        <v>0.4</v>
      </c>
    </row>
    <row r="24" spans="1:9" x14ac:dyDescent="0.25">
      <c r="A24" s="2" t="s">
        <v>38</v>
      </c>
      <c r="B24" s="2" t="s">
        <v>8</v>
      </c>
      <c r="C24" s="2">
        <v>48</v>
      </c>
      <c r="D24" s="2">
        <v>64.5</v>
      </c>
      <c r="E24" s="2">
        <v>187</v>
      </c>
      <c r="F24" s="2" t="s">
        <v>6</v>
      </c>
      <c r="G24" s="2">
        <f t="shared" si="0"/>
        <v>0.57499999999999996</v>
      </c>
      <c r="H24" s="2">
        <f t="shared" si="1"/>
        <v>0.48333333333333334</v>
      </c>
      <c r="I24" s="2">
        <f t="shared" si="2"/>
        <v>0.54800000000000004</v>
      </c>
    </row>
    <row r="25" spans="1:9" x14ac:dyDescent="0.25">
      <c r="A25" s="2" t="s">
        <v>39</v>
      </c>
      <c r="B25" s="2" t="s">
        <v>8</v>
      </c>
      <c r="C25" s="2">
        <v>45</v>
      </c>
      <c r="D25" s="2">
        <v>69.75</v>
      </c>
      <c r="E25" s="2">
        <v>187</v>
      </c>
      <c r="F25" s="2" t="s">
        <v>7</v>
      </c>
      <c r="G25" s="2">
        <f t="shared" si="0"/>
        <v>0.5</v>
      </c>
      <c r="H25" s="2">
        <f t="shared" si="1"/>
        <v>0.65833333333333333</v>
      </c>
      <c r="I25" s="2">
        <f t="shared" si="2"/>
        <v>0.54800000000000004</v>
      </c>
    </row>
    <row r="26" spans="1:9" x14ac:dyDescent="0.25">
      <c r="A26" s="2" t="s">
        <v>40</v>
      </c>
      <c r="B26" s="2" t="s">
        <v>5</v>
      </c>
      <c r="C26" s="2">
        <v>48</v>
      </c>
      <c r="D26" s="2">
        <v>69.75</v>
      </c>
      <c r="E26" s="2">
        <v>198</v>
      </c>
      <c r="F26" s="2" t="s">
        <v>6</v>
      </c>
      <c r="G26" s="2">
        <f t="shared" si="0"/>
        <v>0.57499999999999996</v>
      </c>
      <c r="H26" s="2">
        <f t="shared" si="1"/>
        <v>0.65833333333333333</v>
      </c>
      <c r="I26" s="2">
        <f t="shared" si="2"/>
        <v>0.59199999999999997</v>
      </c>
    </row>
    <row r="27" spans="1:9" x14ac:dyDescent="0.25">
      <c r="A27" s="2" t="s">
        <v>41</v>
      </c>
      <c r="B27" s="2" t="s">
        <v>5</v>
      </c>
      <c r="C27" s="2">
        <v>57</v>
      </c>
      <c r="D27" s="2">
        <v>62.25</v>
      </c>
      <c r="E27" s="2">
        <v>135</v>
      </c>
      <c r="F27" s="2" t="s">
        <v>6</v>
      </c>
      <c r="G27" s="2">
        <f t="shared" si="0"/>
        <v>0.8</v>
      </c>
      <c r="H27" s="2">
        <f t="shared" si="1"/>
        <v>0.40833333333333333</v>
      </c>
      <c r="I27" s="2">
        <f t="shared" si="2"/>
        <v>0.34</v>
      </c>
    </row>
    <row r="28" spans="1:9" x14ac:dyDescent="0.25">
      <c r="A28" s="2" t="s">
        <v>42</v>
      </c>
      <c r="B28" s="2" t="s">
        <v>8</v>
      </c>
      <c r="C28" s="2">
        <v>40</v>
      </c>
      <c r="D28" s="2">
        <v>66.5</v>
      </c>
      <c r="E28" s="2">
        <v>171</v>
      </c>
      <c r="F28" s="2" t="s">
        <v>6</v>
      </c>
      <c r="G28" s="2">
        <f t="shared" si="0"/>
        <v>0.375</v>
      </c>
      <c r="H28" s="2">
        <f t="shared" si="1"/>
        <v>0.55000000000000004</v>
      </c>
      <c r="I28" s="2">
        <f t="shared" si="2"/>
        <v>0.48399999999999999</v>
      </c>
    </row>
    <row r="29" spans="1:9" x14ac:dyDescent="0.25">
      <c r="A29" s="2" t="s">
        <v>43</v>
      </c>
      <c r="B29" s="2" t="s">
        <v>8</v>
      </c>
      <c r="C29" s="2">
        <v>60</v>
      </c>
      <c r="D29" s="2">
        <v>64.25</v>
      </c>
      <c r="E29" s="2">
        <v>222</v>
      </c>
      <c r="F29" s="2" t="s">
        <v>6</v>
      </c>
      <c r="G29" s="2">
        <f t="shared" si="0"/>
        <v>0.875</v>
      </c>
      <c r="H29" s="2">
        <f t="shared" si="1"/>
        <v>0.47499999999999998</v>
      </c>
      <c r="I29" s="2">
        <f t="shared" si="2"/>
        <v>0.68799999999999994</v>
      </c>
    </row>
    <row r="30" spans="1:9" x14ac:dyDescent="0.25">
      <c r="A30" s="2" t="s">
        <v>44</v>
      </c>
      <c r="B30" s="2" t="s">
        <v>5</v>
      </c>
      <c r="C30" s="2">
        <v>31</v>
      </c>
      <c r="D30" s="2">
        <v>59</v>
      </c>
      <c r="E30" s="2">
        <v>126</v>
      </c>
      <c r="F30" s="2" t="s">
        <v>7</v>
      </c>
      <c r="G30" s="2">
        <f>(C30-25)/(65-25)</f>
        <v>0.15</v>
      </c>
      <c r="H30" s="2">
        <f t="shared" si="1"/>
        <v>0.3</v>
      </c>
      <c r="I30" s="2">
        <f t="shared" si="2"/>
        <v>0.30399999999999999</v>
      </c>
    </row>
    <row r="31" spans="1:9" x14ac:dyDescent="0.25">
      <c r="A31" s="2" t="s">
        <v>45</v>
      </c>
      <c r="B31" s="2" t="s">
        <v>5</v>
      </c>
      <c r="C31" s="2">
        <v>53</v>
      </c>
      <c r="D31" s="2">
        <v>66.25</v>
      </c>
      <c r="E31" s="2">
        <v>167</v>
      </c>
      <c r="F31" s="2" t="s">
        <v>6</v>
      </c>
      <c r="G31" s="2">
        <f t="shared" si="0"/>
        <v>0.7</v>
      </c>
      <c r="H31" s="2">
        <f t="shared" si="1"/>
        <v>0.54166666666666663</v>
      </c>
      <c r="I31" s="2">
        <f t="shared" si="2"/>
        <v>0.46800000000000003</v>
      </c>
    </row>
    <row r="32" spans="1:9" x14ac:dyDescent="0.25">
      <c r="A32" s="2" t="s">
        <v>46</v>
      </c>
      <c r="B32" s="2" t="s">
        <v>5</v>
      </c>
      <c r="C32" s="2">
        <v>31</v>
      </c>
      <c r="D32" s="2">
        <v>61.25</v>
      </c>
      <c r="E32" s="2">
        <v>128</v>
      </c>
      <c r="F32" s="2" t="s">
        <v>7</v>
      </c>
      <c r="G32" s="2">
        <f t="shared" si="0"/>
        <v>0.15</v>
      </c>
      <c r="H32" s="2">
        <f t="shared" si="1"/>
        <v>0.375</v>
      </c>
      <c r="I32" s="2">
        <f t="shared" si="2"/>
        <v>0.312</v>
      </c>
    </row>
    <row r="33" spans="1:9" x14ac:dyDescent="0.25">
      <c r="A33" s="2" t="s">
        <v>47</v>
      </c>
      <c r="B33" s="2" t="s">
        <v>8</v>
      </c>
      <c r="C33" s="2">
        <v>42</v>
      </c>
      <c r="D33" s="2">
        <v>63.75</v>
      </c>
      <c r="E33" s="2">
        <v>117</v>
      </c>
      <c r="F33" s="2" t="s">
        <v>6</v>
      </c>
      <c r="G33" s="2">
        <f t="shared" si="0"/>
        <v>0.42499999999999999</v>
      </c>
      <c r="H33" s="2">
        <f t="shared" si="1"/>
        <v>0.45833333333333331</v>
      </c>
      <c r="I33" s="2">
        <f t="shared" si="2"/>
        <v>0.26800000000000002</v>
      </c>
    </row>
    <row r="34" spans="1:9" x14ac:dyDescent="0.25">
      <c r="A34" s="2" t="s">
        <v>48</v>
      </c>
      <c r="B34" s="2" t="s">
        <v>5</v>
      </c>
      <c r="C34" s="2">
        <v>49</v>
      </c>
      <c r="D34" s="2">
        <v>65.75</v>
      </c>
      <c r="E34" s="2">
        <v>142</v>
      </c>
      <c r="F34" s="2" t="s">
        <v>6</v>
      </c>
      <c r="G34" s="2">
        <f t="shared" si="0"/>
        <v>0.6</v>
      </c>
      <c r="H34" s="2">
        <f t="shared" si="1"/>
        <v>0.52500000000000002</v>
      </c>
      <c r="I34" s="2">
        <f t="shared" si="2"/>
        <v>0.36799999999999999</v>
      </c>
    </row>
    <row r="35" spans="1:9" x14ac:dyDescent="0.25">
      <c r="A35" s="2" t="s">
        <v>49</v>
      </c>
      <c r="B35" s="2" t="s">
        <v>8</v>
      </c>
      <c r="C35" s="2">
        <v>38</v>
      </c>
      <c r="D35" s="2">
        <v>68.25</v>
      </c>
      <c r="E35" s="2">
        <v>171</v>
      </c>
      <c r="F35" s="2" t="s">
        <v>6</v>
      </c>
      <c r="G35" s="2">
        <f t="shared" si="0"/>
        <v>0.32500000000000001</v>
      </c>
      <c r="H35" s="2">
        <f t="shared" si="1"/>
        <v>0.60833333333333328</v>
      </c>
      <c r="I35" s="2">
        <f t="shared" si="2"/>
        <v>0.48399999999999999</v>
      </c>
    </row>
    <row r="36" spans="1:9" x14ac:dyDescent="0.25">
      <c r="A36" s="2" t="s">
        <v>50</v>
      </c>
      <c r="B36" s="2" t="s">
        <v>5</v>
      </c>
      <c r="C36" s="2">
        <v>56</v>
      </c>
      <c r="D36" s="2">
        <v>60.25</v>
      </c>
      <c r="E36" s="2">
        <v>154</v>
      </c>
      <c r="F36" s="2" t="s">
        <v>7</v>
      </c>
      <c r="G36" s="2">
        <f t="shared" si="0"/>
        <v>0.77500000000000002</v>
      </c>
      <c r="H36" s="2">
        <f t="shared" si="1"/>
        <v>0.34166666666666667</v>
      </c>
      <c r="I36" s="2">
        <f t="shared" si="2"/>
        <v>0.41599999999999998</v>
      </c>
    </row>
    <row r="37" spans="1:9" x14ac:dyDescent="0.25">
      <c r="A37" s="2" t="s">
        <v>51</v>
      </c>
      <c r="B37" s="2" t="s">
        <v>8</v>
      </c>
      <c r="C37" s="2">
        <v>34</v>
      </c>
      <c r="D37" s="2">
        <v>63.5</v>
      </c>
      <c r="E37" s="2">
        <v>120</v>
      </c>
      <c r="F37" s="2" t="s">
        <v>7</v>
      </c>
      <c r="G37" s="2">
        <f t="shared" si="0"/>
        <v>0.22500000000000001</v>
      </c>
      <c r="H37" s="2">
        <f t="shared" si="1"/>
        <v>0.45</v>
      </c>
      <c r="I37" s="2">
        <f t="shared" si="2"/>
        <v>0.28000000000000003</v>
      </c>
    </row>
    <row r="38" spans="1:9" x14ac:dyDescent="0.25">
      <c r="A38" s="2" t="s">
        <v>52</v>
      </c>
      <c r="B38" s="2" t="s">
        <v>8</v>
      </c>
      <c r="C38" s="2">
        <v>47</v>
      </c>
      <c r="D38" s="2">
        <v>63.5</v>
      </c>
      <c r="E38" s="2">
        <v>185</v>
      </c>
      <c r="F38" s="2" t="s">
        <v>6</v>
      </c>
      <c r="G38" s="2">
        <f t="shared" si="0"/>
        <v>0.55000000000000004</v>
      </c>
      <c r="H38" s="2">
        <f t="shared" si="1"/>
        <v>0.45</v>
      </c>
      <c r="I38" s="2">
        <f t="shared" si="2"/>
        <v>0.54</v>
      </c>
    </row>
    <row r="39" spans="1:9" x14ac:dyDescent="0.25">
      <c r="A39" s="2" t="s">
        <v>53</v>
      </c>
      <c r="B39" s="2" t="s">
        <v>8</v>
      </c>
      <c r="C39" s="2">
        <v>46</v>
      </c>
      <c r="D39" s="2">
        <v>68.75</v>
      </c>
      <c r="E39" s="2">
        <v>174</v>
      </c>
      <c r="F39" s="2" t="s">
        <v>6</v>
      </c>
      <c r="G39" s="2">
        <f t="shared" si="0"/>
        <v>0.52500000000000002</v>
      </c>
      <c r="H39" s="2">
        <f t="shared" si="1"/>
        <v>0.625</v>
      </c>
      <c r="I39" s="2">
        <f t="shared" si="2"/>
        <v>0.496</v>
      </c>
    </row>
    <row r="40" spans="1:9" x14ac:dyDescent="0.25">
      <c r="A40" s="2" t="s">
        <v>54</v>
      </c>
      <c r="B40" s="2" t="s">
        <v>5</v>
      </c>
      <c r="C40" s="2">
        <v>34</v>
      </c>
      <c r="D40" s="2">
        <v>61.75</v>
      </c>
      <c r="E40" s="2">
        <v>142</v>
      </c>
      <c r="F40" s="2" t="s">
        <v>6</v>
      </c>
      <c r="G40" s="2">
        <f t="shared" si="0"/>
        <v>0.22500000000000001</v>
      </c>
      <c r="H40" s="2">
        <f t="shared" si="1"/>
        <v>0.39166666666666666</v>
      </c>
      <c r="I40" s="2">
        <f t="shared" si="2"/>
        <v>0.36799999999999999</v>
      </c>
    </row>
    <row r="41" spans="1:9" x14ac:dyDescent="0.25">
      <c r="A41" s="2" t="s">
        <v>55</v>
      </c>
      <c r="B41" s="2" t="s">
        <v>5</v>
      </c>
      <c r="C41" s="2">
        <v>36</v>
      </c>
      <c r="D41" s="2">
        <v>62.5</v>
      </c>
      <c r="E41" s="2">
        <v>116</v>
      </c>
      <c r="F41" s="2" t="s">
        <v>6</v>
      </c>
      <c r="G41" s="2">
        <f t="shared" si="0"/>
        <v>0.27500000000000002</v>
      </c>
      <c r="H41" s="2">
        <f t="shared" si="1"/>
        <v>0.41666666666666669</v>
      </c>
      <c r="I41" s="2">
        <f t="shared" si="2"/>
        <v>0.26400000000000001</v>
      </c>
    </row>
  </sheetData>
  <mergeCells count="1">
    <mergeCell ref="O1:Q1"/>
  </mergeCells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3B14-EDB8-4B6B-A737-AE23546C4A62}">
  <dimension ref="A1:I46"/>
  <sheetViews>
    <sheetView tabSelected="1" workbookViewId="0">
      <selection activeCell="B5" sqref="B5:C5"/>
    </sheetView>
  </sheetViews>
  <sheetFormatPr defaultRowHeight="15" x14ac:dyDescent="0.25"/>
  <cols>
    <col min="1" max="1" width="7.7109375" customWidth="1"/>
    <col min="2" max="2" width="14.7109375" customWidth="1"/>
    <col min="3" max="3" width="9.140625" customWidth="1"/>
    <col min="4" max="4" width="16.42578125" customWidth="1"/>
    <col min="5" max="5" width="13.42578125" customWidth="1"/>
    <col min="6" max="6" width="15.85546875" bestFit="1" customWidth="1"/>
    <col min="7" max="7" width="18.42578125" bestFit="1" customWidth="1"/>
    <col min="8" max="8" width="19.140625" bestFit="1" customWidth="1"/>
    <col min="9" max="9" width="15" bestFit="1" customWidth="1"/>
    <col min="10" max="10" width="20.140625" customWidth="1"/>
  </cols>
  <sheetData>
    <row r="1" spans="1:9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12</v>
      </c>
      <c r="G1" s="16" t="s">
        <v>13</v>
      </c>
      <c r="H1" s="16" t="s">
        <v>14</v>
      </c>
      <c r="I1" s="12" t="s">
        <v>60</v>
      </c>
    </row>
    <row r="2" spans="1:9" ht="15.75" x14ac:dyDescent="0.25">
      <c r="A2" s="2" t="s">
        <v>5</v>
      </c>
      <c r="B2" s="2">
        <v>43</v>
      </c>
      <c r="C2" s="2">
        <v>62.5</v>
      </c>
      <c r="D2" s="2">
        <v>214</v>
      </c>
      <c r="E2" s="2" t="s">
        <v>6</v>
      </c>
      <c r="F2" s="28">
        <f>(B2-25)/(65-25)</f>
        <v>0.45</v>
      </c>
      <c r="G2" s="3">
        <f>(C2-50)/(80-50)</f>
        <v>0.41666666666666669</v>
      </c>
      <c r="H2" s="3">
        <f>(D2-50)/(300-50)</f>
        <v>0.65600000000000003</v>
      </c>
      <c r="I2" s="26" t="s">
        <v>6</v>
      </c>
    </row>
    <row r="4" spans="1:9" x14ac:dyDescent="0.25">
      <c r="A4" s="20" t="s">
        <v>56</v>
      </c>
      <c r="B4" s="34" t="s">
        <v>57</v>
      </c>
      <c r="C4" s="35"/>
      <c r="D4" s="20" t="s">
        <v>58</v>
      </c>
      <c r="E4" s="20" t="s">
        <v>59</v>
      </c>
    </row>
    <row r="5" spans="1:9" x14ac:dyDescent="0.25">
      <c r="A5" s="22" t="s">
        <v>52</v>
      </c>
      <c r="B5" s="36">
        <f>SQRT(SUM(POWER(TrainData!G38-0.45,2), POWER(TrainData!H38-0.416,2), POWER(TrainData!I38-0.656,2)))</f>
        <v>0.15688212135230709</v>
      </c>
      <c r="C5" s="37"/>
      <c r="D5" s="22">
        <f t="shared" ref="D5:D44" si="0">1/POWER(B5,2)</f>
        <v>40.630586705672023</v>
      </c>
      <c r="E5" s="23" t="s">
        <v>6</v>
      </c>
    </row>
    <row r="6" spans="1:9" x14ac:dyDescent="0.25">
      <c r="A6" s="22" t="s">
        <v>33</v>
      </c>
      <c r="B6" s="36">
        <f>SQRT(SUM(POWER(TrainData!G19-0.45,2), POWER(TrainData!H19-0.416,2), POWER(TrainData!I19-0.656,2)))</f>
        <v>0.16135709191452083</v>
      </c>
      <c r="C6" s="37"/>
      <c r="D6" s="22">
        <f t="shared" si="0"/>
        <v>38.408193747999555</v>
      </c>
      <c r="E6" s="22" t="s">
        <v>6</v>
      </c>
    </row>
    <row r="7" spans="1:9" x14ac:dyDescent="0.25">
      <c r="A7" s="1" t="s">
        <v>38</v>
      </c>
      <c r="B7" s="32">
        <f>SQRT(SUM(POWER(TrainData!G24-0.45,2), POWER(TrainData!H24-0.416,2), POWER(TrainData!I24-0.656,2)))</f>
        <v>0.17838939928644237</v>
      </c>
      <c r="C7" s="33"/>
      <c r="D7" s="1">
        <f t="shared" si="0"/>
        <v>31.424032401668974</v>
      </c>
      <c r="E7" s="1" t="s">
        <v>6</v>
      </c>
    </row>
    <row r="8" spans="1:9" x14ac:dyDescent="0.25">
      <c r="A8" s="1" t="s">
        <v>42</v>
      </c>
      <c r="B8" s="32">
        <f>SQRT(SUM(POWER(TrainData!G28-0.45,2), POWER(TrainData!H28-0.416,2), POWER(TrainData!I28-0.656,2)))</f>
        <v>0.23057536728800854</v>
      </c>
      <c r="C8" s="33"/>
      <c r="D8" s="1">
        <f t="shared" si="0"/>
        <v>18.809367064798256</v>
      </c>
      <c r="E8" s="1" t="s">
        <v>6</v>
      </c>
    </row>
    <row r="9" spans="1:9" x14ac:dyDescent="0.25">
      <c r="A9" s="1" t="s">
        <v>29</v>
      </c>
      <c r="B9" s="32">
        <f>SQRT(SUM(POWER(TrainData!G15-0.45,2), POWER(TrainData!H15-0.416,2), POWER(TrainData!I15-0.656,2)))</f>
        <v>0.2446732515008537</v>
      </c>
      <c r="C9" s="33"/>
      <c r="D9" s="1">
        <f t="shared" si="0"/>
        <v>16.704251231938525</v>
      </c>
      <c r="E9" s="1" t="s">
        <v>6</v>
      </c>
    </row>
    <row r="10" spans="1:9" x14ac:dyDescent="0.25">
      <c r="A10" s="1" t="s">
        <v>21</v>
      </c>
      <c r="B10" s="32">
        <f>SQRT(SUM(POWER(TrainData!G7-0.45,2), POWER(TrainData!H7-0.416,2), POWER(TrainData!I7-0.656,2)))</f>
        <v>0.24576501875662546</v>
      </c>
      <c r="C10" s="33"/>
      <c r="D10" s="1">
        <f t="shared" si="0"/>
        <v>16.556169564609526</v>
      </c>
      <c r="E10" s="1" t="s">
        <v>7</v>
      </c>
    </row>
    <row r="11" spans="1:9" x14ac:dyDescent="0.25">
      <c r="A11" s="1" t="s">
        <v>18</v>
      </c>
      <c r="B11" s="32">
        <f>SQRT(SUM(POWER(TrainData!G4-0.45,2), POWER(TrainData!H4-0.416,2), POWER(TrainData!I4-0.656,2)))</f>
        <v>0.26132738088459079</v>
      </c>
      <c r="C11" s="33"/>
      <c r="D11" s="1">
        <f t="shared" si="0"/>
        <v>14.643003572892873</v>
      </c>
      <c r="E11" s="1" t="s">
        <v>6</v>
      </c>
    </row>
    <row r="12" spans="1:9" x14ac:dyDescent="0.25">
      <c r="A12" s="1" t="s">
        <v>39</v>
      </c>
      <c r="B12" s="32">
        <f>SQRT(SUM(POWER(TrainData!G25-0.45,2), POWER(TrainData!H25-0.416,2), POWER(TrainData!I25-0.656,2)))</f>
        <v>0.26998045196725712</v>
      </c>
      <c r="C12" s="33"/>
      <c r="D12" s="1">
        <f t="shared" si="0"/>
        <v>13.719407626466266</v>
      </c>
      <c r="E12" s="1" t="s">
        <v>7</v>
      </c>
    </row>
    <row r="13" spans="1:9" x14ac:dyDescent="0.25">
      <c r="A13" s="1" t="s">
        <v>53</v>
      </c>
      <c r="B13" s="32">
        <f>SQRT(SUM(POWER(TrainData!G39-0.45,2), POWER(TrainData!H39-0.416,2), POWER(TrainData!I39-0.656,2)))</f>
        <v>0.27368960520998969</v>
      </c>
      <c r="C13" s="33"/>
      <c r="D13" s="1">
        <f t="shared" si="0"/>
        <v>13.350065415320532</v>
      </c>
      <c r="E13" s="1" t="s">
        <v>6</v>
      </c>
    </row>
    <row r="14" spans="1:9" x14ac:dyDescent="0.25">
      <c r="A14" s="1" t="s">
        <v>20</v>
      </c>
      <c r="B14" s="32">
        <f>SQRT(SUM(POWER(TrainData!G6-0.45,2), POWER(TrainData!H6-0.416,2), POWER(TrainData!I6-0.656,2)))</f>
        <v>0.2788526094154003</v>
      </c>
      <c r="C14" s="33"/>
      <c r="D14" s="1">
        <f t="shared" si="0"/>
        <v>12.86028444091342</v>
      </c>
      <c r="E14" s="1" t="s">
        <v>6</v>
      </c>
    </row>
    <row r="15" spans="1:9" x14ac:dyDescent="0.25">
      <c r="A15" s="1" t="s">
        <v>40</v>
      </c>
      <c r="B15" s="32">
        <f>SQRT(SUM(POWER(TrainData!G26-0.45,2), POWER(TrainData!H26-0.416,2), POWER(TrainData!I26-0.656,2)))</f>
        <v>0.28008292422860137</v>
      </c>
      <c r="C15" s="33"/>
      <c r="D15" s="1">
        <f t="shared" si="0"/>
        <v>12.747550345741891</v>
      </c>
      <c r="E15" s="1" t="s">
        <v>6</v>
      </c>
    </row>
    <row r="16" spans="1:9" x14ac:dyDescent="0.25">
      <c r="A16" s="1" t="s">
        <v>49</v>
      </c>
      <c r="B16" s="32">
        <f>SQRT(SUM(POWER(TrainData!G35-0.45,2), POWER(TrainData!H35-0.416,2), POWER(TrainData!I35-0.656,2)))</f>
        <v>0.28670736145259879</v>
      </c>
      <c r="C16" s="33"/>
      <c r="D16" s="1">
        <f t="shared" si="0"/>
        <v>12.16528568145875</v>
      </c>
      <c r="E16" s="1" t="s">
        <v>6</v>
      </c>
    </row>
    <row r="17" spans="1:5" x14ac:dyDescent="0.25">
      <c r="A17" s="1" t="s">
        <v>31</v>
      </c>
      <c r="B17" s="32">
        <f>SQRT(SUM(POWER(TrainData!G17-0.45,2), POWER(TrainData!H17-0.416,2), POWER(TrainData!I17-0.656,2)))</f>
        <v>0.30792369184588581</v>
      </c>
      <c r="C17" s="33"/>
      <c r="D17" s="1">
        <f t="shared" si="0"/>
        <v>10.546631933092163</v>
      </c>
      <c r="E17" s="1" t="s">
        <v>7</v>
      </c>
    </row>
    <row r="18" spans="1:5" x14ac:dyDescent="0.25">
      <c r="A18" s="1" t="s">
        <v>34</v>
      </c>
      <c r="B18" s="32">
        <f>SQRT(SUM(POWER(TrainData!G20-0.45,2), POWER(TrainData!H20-0.416,2), POWER(TrainData!I20-0.656,2)))</f>
        <v>0.31090155640938466</v>
      </c>
      <c r="C18" s="33"/>
      <c r="D18" s="1">
        <f t="shared" si="0"/>
        <v>10.345564856346083</v>
      </c>
      <c r="E18" s="1" t="s">
        <v>6</v>
      </c>
    </row>
    <row r="19" spans="1:5" x14ac:dyDescent="0.25">
      <c r="A19" s="1" t="s">
        <v>37</v>
      </c>
      <c r="B19" s="32">
        <f>SQRT(SUM(POWER(TrainData!G23-0.45,2), POWER(TrainData!H23-0.416,2), POWER(TrainData!I23-0.656,2)))</f>
        <v>0.31846471983216257</v>
      </c>
      <c r="C19" s="33"/>
      <c r="D19" s="1">
        <f t="shared" si="0"/>
        <v>9.8600097723652382</v>
      </c>
      <c r="E19" s="1" t="s">
        <v>6</v>
      </c>
    </row>
    <row r="20" spans="1:5" x14ac:dyDescent="0.25">
      <c r="A20" s="1" t="s">
        <v>22</v>
      </c>
      <c r="B20" s="32">
        <f>SQRT(SUM(POWER(TrainData!G8-0.45,2), POWER(TrainData!H8-0.416,2), POWER(TrainData!I8-0.656,2)))</f>
        <v>0.32147230743011829</v>
      </c>
      <c r="C20" s="33"/>
      <c r="D20" s="1">
        <f t="shared" si="0"/>
        <v>9.6763788839909637</v>
      </c>
      <c r="E20" s="1" t="s">
        <v>6</v>
      </c>
    </row>
    <row r="21" spans="1:5" x14ac:dyDescent="0.25">
      <c r="A21" s="1" t="s">
        <v>45</v>
      </c>
      <c r="B21" s="32">
        <f>SQRT(SUM(POWER(TrainData!G31-0.45,2), POWER(TrainData!H31-0.416,2), POWER(TrainData!I31-0.656,2)))</f>
        <v>0.33709955667593378</v>
      </c>
      <c r="C21" s="33"/>
      <c r="D21" s="1">
        <f t="shared" si="0"/>
        <v>8.8000195555990146</v>
      </c>
      <c r="E21" s="1" t="s">
        <v>6</v>
      </c>
    </row>
    <row r="22" spans="1:5" x14ac:dyDescent="0.25">
      <c r="A22" s="1" t="s">
        <v>48</v>
      </c>
      <c r="B22" s="32">
        <f>SQRT(SUM(POWER(TrainData!G34-0.45,2), POWER(TrainData!H34-0.416,2), POWER(TrainData!I34-0.656,2)))</f>
        <v>0.342527371169079</v>
      </c>
      <c r="C22" s="33"/>
      <c r="D22" s="1">
        <f t="shared" si="0"/>
        <v>8.5233326230556141</v>
      </c>
      <c r="E22" s="1" t="s">
        <v>6</v>
      </c>
    </row>
    <row r="23" spans="1:5" x14ac:dyDescent="0.25">
      <c r="A23" s="1" t="s">
        <v>28</v>
      </c>
      <c r="B23" s="32">
        <f>SQRT(SUM(POWER(TrainData!G14-0.45,2), POWER(TrainData!H14-0.416,2), POWER(TrainData!I14-0.656,2)))</f>
        <v>0.34326342330312121</v>
      </c>
      <c r="C23" s="33"/>
      <c r="D23" s="1">
        <f t="shared" si="0"/>
        <v>8.4868190270710677</v>
      </c>
      <c r="E23" s="1" t="s">
        <v>7</v>
      </c>
    </row>
    <row r="24" spans="1:5" x14ac:dyDescent="0.25">
      <c r="A24" s="1" t="s">
        <v>17</v>
      </c>
      <c r="B24" s="32">
        <f>SQRT(SUM(POWER(TrainData!G3-0.45,2), POWER(TrainData!H3-0.416,2), POWER(TrainData!I3-0.656,2)))</f>
        <v>0.34692378285599151</v>
      </c>
      <c r="C24" s="33"/>
      <c r="D24" s="1">
        <f t="shared" si="0"/>
        <v>8.3086765663009281</v>
      </c>
      <c r="E24" s="1" t="s">
        <v>7</v>
      </c>
    </row>
    <row r="25" spans="1:5" x14ac:dyDescent="0.25">
      <c r="A25" s="1" t="s">
        <v>35</v>
      </c>
      <c r="B25" s="32">
        <f>SQRT(SUM(POWER(TrainData!G21-0.45,2), POWER(TrainData!H21-0.416,2), POWER(TrainData!I21-0.656,2)))</f>
        <v>0.35141823768520863</v>
      </c>
      <c r="C25" s="33"/>
      <c r="D25" s="1">
        <f t="shared" si="0"/>
        <v>8.0975083966663455</v>
      </c>
      <c r="E25" s="1" t="s">
        <v>7</v>
      </c>
    </row>
    <row r="26" spans="1:5" x14ac:dyDescent="0.25">
      <c r="A26" s="1" t="s">
        <v>25</v>
      </c>
      <c r="B26" s="32">
        <f>SQRT(SUM(POWER(TrainData!G11-0.45,2), POWER(TrainData!H11-0.416,2), POWER(TrainData!I11-0.656,2)))</f>
        <v>0.35534646629889416</v>
      </c>
      <c r="C26" s="33"/>
      <c r="D26" s="1">
        <f t="shared" si="0"/>
        <v>7.9194678117630497</v>
      </c>
      <c r="E26" s="1" t="s">
        <v>7</v>
      </c>
    </row>
    <row r="27" spans="1:5" x14ac:dyDescent="0.25">
      <c r="A27" s="1" t="s">
        <v>54</v>
      </c>
      <c r="B27" s="32">
        <f>SQRT(SUM(POWER(TrainData!G40-0.45,2), POWER(TrainData!H40-0.416,2), POWER(TrainData!I40-0.656,2)))</f>
        <v>0.36628009925617189</v>
      </c>
      <c r="C27" s="33"/>
      <c r="D27" s="1">
        <f t="shared" si="0"/>
        <v>7.4537247919168488</v>
      </c>
      <c r="E27" s="1" t="s">
        <v>6</v>
      </c>
    </row>
    <row r="28" spans="1:5" x14ac:dyDescent="0.25">
      <c r="A28" s="1" t="s">
        <v>26</v>
      </c>
      <c r="B28" s="32">
        <f>SQRT(SUM(POWER(TrainData!G12-0.45,2), POWER(TrainData!H12-0.416,2), POWER(TrainData!I12-0.656,2)))</f>
        <v>0.37454639232009695</v>
      </c>
      <c r="C28" s="33"/>
      <c r="D28" s="1">
        <f t="shared" si="0"/>
        <v>7.1283458673414835</v>
      </c>
      <c r="E28" s="1" t="s">
        <v>6</v>
      </c>
    </row>
    <row r="29" spans="1:5" x14ac:dyDescent="0.25">
      <c r="A29" s="1" t="s">
        <v>47</v>
      </c>
      <c r="B29" s="32">
        <f>SQRT(SUM(POWER(TrainData!G33-0.45,2), POWER(TrainData!H33-0.416,2), POWER(TrainData!I33-0.656,2)))</f>
        <v>0.39110243045922272</v>
      </c>
      <c r="C29" s="33"/>
      <c r="D29" s="1">
        <f t="shared" si="0"/>
        <v>6.5376094141575551</v>
      </c>
      <c r="E29" s="1" t="s">
        <v>6</v>
      </c>
    </row>
    <row r="30" spans="1:5" x14ac:dyDescent="0.25">
      <c r="A30" s="1" t="s">
        <v>27</v>
      </c>
      <c r="B30" s="32">
        <f>SQRT(SUM(POWER(TrainData!G13-0.45,2), POWER(TrainData!H13-0.416,2), POWER(TrainData!I13-0.656,2)))</f>
        <v>0.3999562476071602</v>
      </c>
      <c r="C30" s="33"/>
      <c r="D30" s="1">
        <f t="shared" si="0"/>
        <v>6.2513674866377009</v>
      </c>
      <c r="E30" s="1" t="s">
        <v>7</v>
      </c>
    </row>
    <row r="31" spans="1:5" x14ac:dyDescent="0.25">
      <c r="A31" s="1" t="s">
        <v>50</v>
      </c>
      <c r="B31" s="32">
        <f>SQRT(SUM(POWER(TrainData!G36-0.45,2), POWER(TrainData!H36-0.416,2), POWER(TrainData!I36-0.656,2)))</f>
        <v>0.41079245908906908</v>
      </c>
      <c r="C31" s="33"/>
      <c r="D31" s="1">
        <f t="shared" si="0"/>
        <v>5.9259103185901054</v>
      </c>
      <c r="E31" s="1" t="s">
        <v>7</v>
      </c>
    </row>
    <row r="32" spans="1:5" x14ac:dyDescent="0.25">
      <c r="A32" s="1" t="s">
        <v>30</v>
      </c>
      <c r="B32" s="32">
        <f>SQRT(SUM(POWER(TrainData!G16-0.45,2), POWER(TrainData!H16-0.416,2), POWER(TrainData!I16-0.656,2)))</f>
        <v>0.41423396502191584</v>
      </c>
      <c r="C32" s="33"/>
      <c r="D32" s="1">
        <f t="shared" si="0"/>
        <v>5.8278529930557887</v>
      </c>
      <c r="E32" s="1" t="s">
        <v>6</v>
      </c>
    </row>
    <row r="33" spans="1:5" x14ac:dyDescent="0.25">
      <c r="A33" s="1" t="s">
        <v>55</v>
      </c>
      <c r="B33" s="32">
        <f>SQRT(SUM(POWER(TrainData!G41-0.45,2), POWER(TrainData!H41-0.416,2), POWER(TrainData!I41-0.656,2)))</f>
        <v>0.42928946463248369</v>
      </c>
      <c r="C33" s="33"/>
      <c r="D33" s="1">
        <f t="shared" si="0"/>
        <v>5.4262467555566269</v>
      </c>
      <c r="E33" s="1" t="s">
        <v>6</v>
      </c>
    </row>
    <row r="34" spans="1:5" x14ac:dyDescent="0.25">
      <c r="A34" s="1" t="s">
        <v>43</v>
      </c>
      <c r="B34" s="32">
        <f>SQRT(SUM(POWER(TrainData!G29-0.45,2), POWER(TrainData!H29-0.416,2), POWER(TrainData!I29-0.656,2)))</f>
        <v>0.43026735874337479</v>
      </c>
      <c r="C34" s="33"/>
      <c r="D34" s="1">
        <f t="shared" si="0"/>
        <v>5.4016096796845465</v>
      </c>
      <c r="E34" s="1" t="s">
        <v>6</v>
      </c>
    </row>
    <row r="35" spans="1:5" x14ac:dyDescent="0.25">
      <c r="A35" s="1" t="s">
        <v>32</v>
      </c>
      <c r="B35" s="32">
        <f>SQRT(SUM(POWER(TrainData!G18-0.45,2), POWER(TrainData!H18-0.416,2), POWER(TrainData!I18-0.656,2)))</f>
        <v>0.43796930384572746</v>
      </c>
      <c r="C35" s="33"/>
      <c r="D35" s="1">
        <f t="shared" si="0"/>
        <v>5.2132992422179916</v>
      </c>
      <c r="E35" s="1" t="s">
        <v>7</v>
      </c>
    </row>
    <row r="36" spans="1:5" x14ac:dyDescent="0.25">
      <c r="A36" s="1" t="s">
        <v>51</v>
      </c>
      <c r="B36" s="32">
        <f>SQRT(SUM(POWER(TrainData!G37-0.45,2), POWER(TrainData!H37-0.416,2), POWER(TrainData!I37-0.656,2)))</f>
        <v>0.43949630260105721</v>
      </c>
      <c r="C36" s="33"/>
      <c r="D36" s="1">
        <f t="shared" si="0"/>
        <v>5.1771356979037764</v>
      </c>
      <c r="E36" s="1" t="s">
        <v>7</v>
      </c>
    </row>
    <row r="37" spans="1:5" x14ac:dyDescent="0.25">
      <c r="A37" s="1" t="s">
        <v>24</v>
      </c>
      <c r="B37" s="32">
        <f>SQRT(SUM(POWER(TrainData!G10-0.45,2), POWER(TrainData!H10-0.416,2), POWER(TrainData!I10-0.656,2)))</f>
        <v>0.45240149326799439</v>
      </c>
      <c r="C37" s="33"/>
      <c r="D37" s="1">
        <f t="shared" si="0"/>
        <v>4.8859828751729077</v>
      </c>
      <c r="E37" s="1" t="s">
        <v>7</v>
      </c>
    </row>
    <row r="38" spans="1:5" x14ac:dyDescent="0.25">
      <c r="A38" s="1" t="s">
        <v>46</v>
      </c>
      <c r="B38" s="32">
        <f>SQRT(SUM(POWER(TrainData!G32-0.45,2), POWER(TrainData!H32-0.416,2), POWER(TrainData!I32-0.656,2)))</f>
        <v>0.45827611764088261</v>
      </c>
      <c r="C38" s="33"/>
      <c r="D38" s="1">
        <f t="shared" si="0"/>
        <v>4.7615193055800233</v>
      </c>
      <c r="E38" s="1" t="s">
        <v>7</v>
      </c>
    </row>
    <row r="39" spans="1:5" x14ac:dyDescent="0.25">
      <c r="A39" s="1" t="s">
        <v>23</v>
      </c>
      <c r="B39" s="32">
        <f>SQRT(SUM(POWER(TrainData!G9-0.45,2), POWER(TrainData!H9-0.416,2), POWER(TrainData!I9-0.656,2)))</f>
        <v>0.46117579198296083</v>
      </c>
      <c r="C39" s="33"/>
      <c r="D39" s="1">
        <f t="shared" si="0"/>
        <v>4.7018307884238828</v>
      </c>
      <c r="E39" s="1" t="s">
        <v>6</v>
      </c>
    </row>
    <row r="40" spans="1:5" x14ac:dyDescent="0.25">
      <c r="A40" s="1" t="s">
        <v>36</v>
      </c>
      <c r="B40" s="32">
        <f>SQRT(SUM(POWER(TrainData!G22-0.45,2), POWER(TrainData!H22-0.416,2), POWER(TrainData!I22-0.656,2)))</f>
        <v>0.46912305895622364</v>
      </c>
      <c r="C40" s="33"/>
      <c r="D40" s="1">
        <f t="shared" si="0"/>
        <v>4.5438756634058457</v>
      </c>
      <c r="E40" s="1" t="s">
        <v>7</v>
      </c>
    </row>
    <row r="41" spans="1:5" x14ac:dyDescent="0.25">
      <c r="A41" s="1" t="s">
        <v>41</v>
      </c>
      <c r="B41" s="32">
        <f>SQRT(SUM(POWER(TrainData!G27-0.45,2), POWER(TrainData!H27-0.416,2), POWER(TrainData!I27-0.656,2)))</f>
        <v>0.4716087125761968</v>
      </c>
      <c r="C41" s="33"/>
      <c r="D41" s="1">
        <f t="shared" si="0"/>
        <v>4.4961041257750152</v>
      </c>
      <c r="E41" s="1" t="s">
        <v>6</v>
      </c>
    </row>
    <row r="42" spans="1:5" x14ac:dyDescent="0.25">
      <c r="A42" s="1" t="s">
        <v>19</v>
      </c>
      <c r="B42" s="32">
        <f>SQRT(SUM(POWER(TrainData!G5-0.45,2), POWER(TrainData!H5-0.416,2), POWER(TrainData!I5-0.656,2)))</f>
        <v>0.47242400917443272</v>
      </c>
      <c r="C42" s="33"/>
      <c r="D42" s="1">
        <f t="shared" si="0"/>
        <v>4.4805990063027084</v>
      </c>
      <c r="E42" s="1" t="s">
        <v>7</v>
      </c>
    </row>
    <row r="43" spans="1:5" x14ac:dyDescent="0.25">
      <c r="A43" s="1" t="s">
        <v>44</v>
      </c>
      <c r="B43" s="32">
        <f>SQRT(SUM(POWER(TrainData!G30-0.45,2), POWER(TrainData!H30-0.416,2), POWER(TrainData!I30-0.656,2)))</f>
        <v>0.47682281824593931</v>
      </c>
      <c r="C43" s="33"/>
      <c r="D43" s="1">
        <f t="shared" si="0"/>
        <v>4.3983110485573524</v>
      </c>
      <c r="E43" s="1" t="s">
        <v>7</v>
      </c>
    </row>
    <row r="44" spans="1:5" x14ac:dyDescent="0.25">
      <c r="A44" s="1" t="s">
        <v>16</v>
      </c>
      <c r="B44" s="32">
        <f>SQRT(SUM(POWER(TrainData!G2-0.45,2), POWER(TrainData!H2-0.416,2), POWER(TrainData!I2-0.656,2)))</f>
        <v>0.4797319853603445</v>
      </c>
      <c r="C44" s="33"/>
      <c r="D44" s="1">
        <f t="shared" si="0"/>
        <v>4.3451287485787802</v>
      </c>
      <c r="E44" s="1" t="s">
        <v>6</v>
      </c>
    </row>
    <row r="45" spans="1:5" x14ac:dyDescent="0.25">
      <c r="A45" s="17"/>
      <c r="B45" s="17"/>
      <c r="C45" s="17"/>
      <c r="D45" s="17"/>
      <c r="E45" s="17"/>
    </row>
    <row r="46" spans="1:5" x14ac:dyDescent="0.25">
      <c r="A46" s="17"/>
      <c r="B46" s="17"/>
      <c r="C46" s="17"/>
      <c r="D46" s="17"/>
      <c r="E46" s="17"/>
    </row>
  </sheetData>
  <sortState xmlns:xlrd2="http://schemas.microsoft.com/office/spreadsheetml/2017/richdata2" ref="A5:E44">
    <sortCondition ref="B5:B44"/>
  </sortState>
  <mergeCells count="41">
    <mergeCell ref="B40:C40"/>
    <mergeCell ref="B41:C41"/>
    <mergeCell ref="B42:C42"/>
    <mergeCell ref="B43:C43"/>
    <mergeCell ref="B44:C44"/>
    <mergeCell ref="B39:C39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27:C27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15:C15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</mergeCells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7198E-1BAE-4772-B4C5-9E7F4B2E92AF}">
  <dimension ref="A1:I46"/>
  <sheetViews>
    <sheetView workbookViewId="0">
      <selection activeCell="I2" sqref="I2"/>
    </sheetView>
  </sheetViews>
  <sheetFormatPr defaultRowHeight="15" x14ac:dyDescent="0.25"/>
  <cols>
    <col min="1" max="1" width="7.7109375" customWidth="1"/>
    <col min="2" max="2" width="14.7109375" customWidth="1"/>
    <col min="3" max="3" width="9.140625" customWidth="1"/>
    <col min="4" max="4" width="16.7109375" bestFit="1" customWidth="1"/>
    <col min="5" max="5" width="12.28515625" bestFit="1" customWidth="1"/>
    <col min="6" max="6" width="15.85546875" bestFit="1" customWidth="1"/>
    <col min="7" max="7" width="18.42578125" bestFit="1" customWidth="1"/>
    <col min="8" max="8" width="19.140625" bestFit="1" customWidth="1"/>
    <col min="9" max="9" width="15" bestFit="1" customWidth="1"/>
  </cols>
  <sheetData>
    <row r="1" spans="1:9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12</v>
      </c>
      <c r="G1" s="16" t="s">
        <v>13</v>
      </c>
      <c r="H1" s="16" t="s">
        <v>14</v>
      </c>
      <c r="I1" s="12" t="s">
        <v>60</v>
      </c>
    </row>
    <row r="2" spans="1:9" ht="15.75" x14ac:dyDescent="0.25">
      <c r="A2" s="2" t="s">
        <v>5</v>
      </c>
      <c r="B2" s="2">
        <v>45</v>
      </c>
      <c r="C2" s="2">
        <v>60</v>
      </c>
      <c r="D2" s="2">
        <v>156</v>
      </c>
      <c r="E2" s="2" t="s">
        <v>6</v>
      </c>
      <c r="F2" s="3">
        <f>(B2-25)/(65-25)</f>
        <v>0.5</v>
      </c>
      <c r="G2" s="3">
        <f>(C2-50)/(80-50)</f>
        <v>0.33333333333333331</v>
      </c>
      <c r="H2" s="3">
        <f>(D2-50)/(300-50)</f>
        <v>0.42399999999999999</v>
      </c>
      <c r="I2" s="26" t="s">
        <v>6</v>
      </c>
    </row>
    <row r="4" spans="1:9" x14ac:dyDescent="0.25">
      <c r="A4" s="20" t="s">
        <v>56</v>
      </c>
      <c r="B4" s="38" t="s">
        <v>57</v>
      </c>
      <c r="C4" s="39"/>
      <c r="D4" s="20" t="s">
        <v>58</v>
      </c>
      <c r="E4" s="20" t="s">
        <v>59</v>
      </c>
    </row>
    <row r="5" spans="1:9" x14ac:dyDescent="0.25">
      <c r="A5" s="22" t="s">
        <v>18</v>
      </c>
      <c r="B5" s="36">
        <f>SQRT(SUM(POWER(TrainData!G4-0.5,2), POWER(TrainData!H4-0.333,2), POWER(TrainData!I4-0.424,2)))</f>
        <v>7.1168813394632338E-2</v>
      </c>
      <c r="C5" s="37"/>
      <c r="D5" s="22">
        <f t="shared" ref="D5:D44" si="0">1/POWER(B5,2)</f>
        <v>197.43336623889439</v>
      </c>
      <c r="E5" s="23" t="s">
        <v>6</v>
      </c>
    </row>
    <row r="6" spans="1:9" x14ac:dyDescent="0.25">
      <c r="A6" s="22" t="s">
        <v>17</v>
      </c>
      <c r="B6" s="36">
        <f>SQRT(SUM(POWER(TrainData!G3-0.5,2), POWER(TrainData!H3-0.333,2), POWER(TrainData!I3-0.424,2)))</f>
        <v>0.10801748829600591</v>
      </c>
      <c r="C6" s="37"/>
      <c r="D6" s="22">
        <f t="shared" si="0"/>
        <v>85.706123226359423</v>
      </c>
      <c r="E6" s="22" t="s">
        <v>7</v>
      </c>
    </row>
    <row r="7" spans="1:9" x14ac:dyDescent="0.25">
      <c r="A7" s="1" t="s">
        <v>28</v>
      </c>
      <c r="B7" s="32">
        <f>SQRT(SUM(POWER(TrainData!G14-0.5,2), POWER(TrainData!H14-0.333,2), POWER(TrainData!I14-0.424,2)))</f>
        <v>0.10931351446387788</v>
      </c>
      <c r="C7" s="33"/>
      <c r="D7" s="1">
        <f t="shared" si="0"/>
        <v>83.685898926031015</v>
      </c>
      <c r="E7" s="1" t="s">
        <v>7</v>
      </c>
    </row>
    <row r="8" spans="1:9" x14ac:dyDescent="0.25">
      <c r="A8" s="1" t="s">
        <v>21</v>
      </c>
      <c r="B8" s="32">
        <f>SQRT(SUM(POWER(TrainData!G7-0.5,2), POWER(TrainData!H7-0.333,2), POWER(TrainData!I7-0.424,2)))</f>
        <v>0.14188297212060993</v>
      </c>
      <c r="C8" s="33"/>
      <c r="D8" s="1">
        <f t="shared" si="0"/>
        <v>49.675179520579327</v>
      </c>
      <c r="E8" s="1" t="s">
        <v>7</v>
      </c>
    </row>
    <row r="9" spans="1:9" x14ac:dyDescent="0.25">
      <c r="A9" s="1" t="s">
        <v>20</v>
      </c>
      <c r="B9" s="32">
        <f>SQRT(SUM(POWER(TrainData!G6-0.5,2), POWER(TrainData!H6-0.333,2), POWER(TrainData!I6-0.424,2)))</f>
        <v>0.16819367143597022</v>
      </c>
      <c r="C9" s="33"/>
      <c r="D9" s="1">
        <f t="shared" si="0"/>
        <v>35.349290264805468</v>
      </c>
      <c r="E9" s="1" t="s">
        <v>6</v>
      </c>
    </row>
    <row r="10" spans="1:9" x14ac:dyDescent="0.25">
      <c r="A10" s="1" t="s">
        <v>52</v>
      </c>
      <c r="B10" s="32">
        <f>SQRT(SUM(POWER(TrainData!G38-0.5,2), POWER(TrainData!H38-0.333,2), POWER(TrainData!I38-0.424,2)))</f>
        <v>0.17217723426748385</v>
      </c>
      <c r="C10" s="33"/>
      <c r="D10" s="1">
        <f t="shared" si="0"/>
        <v>33.732501264968782</v>
      </c>
      <c r="E10" s="1" t="s">
        <v>6</v>
      </c>
    </row>
    <row r="11" spans="1:9" x14ac:dyDescent="0.25">
      <c r="A11" s="1" t="s">
        <v>35</v>
      </c>
      <c r="B11" s="32">
        <f>SQRT(SUM(POWER(TrainData!G21-0.5,2), POWER(TrainData!H21-0.333,2), POWER(TrainData!I21-0.424,2)))</f>
        <v>0.18912723524418978</v>
      </c>
      <c r="C11" s="33"/>
      <c r="D11" s="1">
        <f t="shared" si="0"/>
        <v>27.957082771603062</v>
      </c>
      <c r="E11" s="1" t="s">
        <v>7</v>
      </c>
    </row>
    <row r="12" spans="1:9" x14ac:dyDescent="0.25">
      <c r="A12" s="1" t="s">
        <v>38</v>
      </c>
      <c r="B12" s="32">
        <f>SQRT(SUM(POWER(TrainData!G24-0.5,2), POWER(TrainData!H24-0.333,2), POWER(TrainData!I24-0.424,2)))</f>
        <v>0.20880879078983028</v>
      </c>
      <c r="C12" s="33"/>
      <c r="D12" s="1">
        <f t="shared" si="0"/>
        <v>22.935195331413574</v>
      </c>
      <c r="E12" s="1" t="s">
        <v>6</v>
      </c>
    </row>
    <row r="13" spans="1:9" x14ac:dyDescent="0.25">
      <c r="A13" s="1" t="s">
        <v>47</v>
      </c>
      <c r="B13" s="32">
        <f>SQRT(SUM(POWER(TrainData!G33-0.5,2), POWER(TrainData!H33-0.333,2), POWER(TrainData!I33-0.424,2)))</f>
        <v>0.21370410488440419</v>
      </c>
      <c r="C13" s="33"/>
      <c r="D13" s="1">
        <f t="shared" si="0"/>
        <v>21.896478316404117</v>
      </c>
      <c r="E13" s="1" t="s">
        <v>6</v>
      </c>
    </row>
    <row r="14" spans="1:9" x14ac:dyDescent="0.25">
      <c r="A14" s="1" t="s">
        <v>32</v>
      </c>
      <c r="B14" s="32">
        <f>SQRT(SUM(POWER(TrainData!G18-0.5,2), POWER(TrainData!H18-0.333,2), POWER(TrainData!I18-0.424,2)))</f>
        <v>0.21821421687058903</v>
      </c>
      <c r="C14" s="33"/>
      <c r="D14" s="1">
        <f t="shared" si="0"/>
        <v>21.000707023803127</v>
      </c>
      <c r="E14" s="1" t="s">
        <v>7</v>
      </c>
    </row>
    <row r="15" spans="1:9" x14ac:dyDescent="0.25">
      <c r="A15" s="1" t="s">
        <v>24</v>
      </c>
      <c r="B15" s="32">
        <f>SQRT(SUM(POWER(TrainData!G10-0.5,2), POWER(TrainData!H10-0.333,2), POWER(TrainData!I10-0.424,2)))</f>
        <v>0.21976679559124587</v>
      </c>
      <c r="C15" s="33"/>
      <c r="D15" s="1">
        <f t="shared" si="0"/>
        <v>20.705029251605215</v>
      </c>
      <c r="E15" s="1" t="s">
        <v>7</v>
      </c>
    </row>
    <row r="16" spans="1:9" x14ac:dyDescent="0.25">
      <c r="A16" s="1" t="s">
        <v>48</v>
      </c>
      <c r="B16" s="32">
        <f>SQRT(SUM(POWER(TrainData!G34-0.5,2), POWER(TrainData!H34-0.333,2), POWER(TrainData!I34-0.424,2)))</f>
        <v>0.22360679774997896</v>
      </c>
      <c r="C16" s="33"/>
      <c r="D16" s="1">
        <f t="shared" si="0"/>
        <v>20</v>
      </c>
      <c r="E16" s="1" t="s">
        <v>6</v>
      </c>
    </row>
    <row r="17" spans="1:5" x14ac:dyDescent="0.25">
      <c r="A17" s="1" t="s">
        <v>29</v>
      </c>
      <c r="B17" s="32">
        <f>SQRT(SUM(POWER(TrainData!G15-0.5,2), POWER(TrainData!H15-0.333,2), POWER(TrainData!I15-0.424,2)))</f>
        <v>0.23125743231299617</v>
      </c>
      <c r="C17" s="33"/>
      <c r="D17" s="1">
        <f t="shared" si="0"/>
        <v>18.69857890800299</v>
      </c>
      <c r="E17" s="1" t="s">
        <v>6</v>
      </c>
    </row>
    <row r="18" spans="1:5" x14ac:dyDescent="0.25">
      <c r="A18" s="1" t="s">
        <v>31</v>
      </c>
      <c r="B18" s="32">
        <f>SQRT(SUM(POWER(TrainData!G17-0.5,2), POWER(TrainData!H17-0.333,2), POWER(TrainData!I17-0.424,2)))</f>
        <v>0.24740250605036315</v>
      </c>
      <c r="C18" s="33"/>
      <c r="D18" s="1">
        <f t="shared" si="0"/>
        <v>16.337733629590907</v>
      </c>
      <c r="E18" s="1" t="s">
        <v>7</v>
      </c>
    </row>
    <row r="19" spans="1:5" x14ac:dyDescent="0.25">
      <c r="A19" s="1" t="s">
        <v>33</v>
      </c>
      <c r="B19" s="32">
        <f>SQRT(SUM(POWER(TrainData!G19-0.5,2), POWER(TrainData!H19-0.333,2), POWER(TrainData!I19-0.424,2)))</f>
        <v>0.25353062493075218</v>
      </c>
      <c r="C19" s="33"/>
      <c r="D19" s="1">
        <f t="shared" si="0"/>
        <v>15.557476231633544</v>
      </c>
      <c r="E19" s="1" t="s">
        <v>6</v>
      </c>
    </row>
    <row r="20" spans="1:5" x14ac:dyDescent="0.25">
      <c r="A20" s="1" t="s">
        <v>26</v>
      </c>
      <c r="B20" s="32">
        <f>SQRT(SUM(POWER(TrainData!G12-0.5,2), POWER(TrainData!H12-0.333,2), POWER(TrainData!I12-0.424,2)))</f>
        <v>0.25438946519067956</v>
      </c>
      <c r="C20" s="33"/>
      <c r="D20" s="1">
        <f t="shared" si="0"/>
        <v>15.452606854776409</v>
      </c>
      <c r="E20" s="1" t="s">
        <v>6</v>
      </c>
    </row>
    <row r="21" spans="1:5" x14ac:dyDescent="0.25">
      <c r="A21" s="1" t="s">
        <v>42</v>
      </c>
      <c r="B21" s="32">
        <f>SQRT(SUM(POWER(TrainData!G28-0.5,2), POWER(TrainData!H28-0.333,2), POWER(TrainData!I28-0.424,2)))</f>
        <v>0.25751504810398951</v>
      </c>
      <c r="C21" s="33"/>
      <c r="D21" s="1">
        <f t="shared" si="0"/>
        <v>15.079771993847448</v>
      </c>
      <c r="E21" s="1" t="s">
        <v>6</v>
      </c>
    </row>
    <row r="22" spans="1:5" x14ac:dyDescent="0.25">
      <c r="A22" s="1" t="s">
        <v>50</v>
      </c>
      <c r="B22" s="32">
        <f>SQRT(SUM(POWER(TrainData!G36-0.5,2), POWER(TrainData!H36-0.333,2), POWER(TrainData!I36-0.424,2)))</f>
        <v>0.27525281308482774</v>
      </c>
      <c r="C22" s="33"/>
      <c r="D22" s="1">
        <f t="shared" si="0"/>
        <v>13.198861378225104</v>
      </c>
      <c r="E22" s="1" t="s">
        <v>7</v>
      </c>
    </row>
    <row r="23" spans="1:5" x14ac:dyDescent="0.25">
      <c r="A23" s="1" t="s">
        <v>37</v>
      </c>
      <c r="B23" s="32">
        <f>SQRT(SUM(POWER(TrainData!G23-0.5,2), POWER(TrainData!H23-0.333,2), POWER(TrainData!I23-0.424,2)))</f>
        <v>0.28631470641780016</v>
      </c>
      <c r="C23" s="33"/>
      <c r="D23" s="1">
        <f t="shared" si="0"/>
        <v>12.198675765975185</v>
      </c>
      <c r="E23" s="1" t="s">
        <v>6</v>
      </c>
    </row>
    <row r="24" spans="1:5" x14ac:dyDescent="0.25">
      <c r="A24" s="1" t="s">
        <v>54</v>
      </c>
      <c r="B24" s="32">
        <f>SQRT(SUM(POWER(TrainData!G40-0.5,2), POWER(TrainData!H40-0.333,2), POWER(TrainData!I40-0.424,2)))</f>
        <v>0.2867102680019985</v>
      </c>
      <c r="C24" s="33"/>
      <c r="D24" s="1">
        <f t="shared" si="0"/>
        <v>12.165039029500216</v>
      </c>
      <c r="E24" s="1" t="s">
        <v>6</v>
      </c>
    </row>
    <row r="25" spans="1:5" x14ac:dyDescent="0.25">
      <c r="A25" s="1" t="s">
        <v>55</v>
      </c>
      <c r="B25" s="32">
        <f>SQRT(SUM(POWER(TrainData!G41-0.5,2), POWER(TrainData!H41-0.333,2), POWER(TrainData!I41-0.424,2)))</f>
        <v>0.28848762731027316</v>
      </c>
      <c r="C25" s="33"/>
      <c r="D25" s="1">
        <f t="shared" si="0"/>
        <v>12.01560426473848</v>
      </c>
      <c r="E25" s="1" t="s">
        <v>6</v>
      </c>
    </row>
    <row r="26" spans="1:5" x14ac:dyDescent="0.25">
      <c r="A26" s="1" t="s">
        <v>45</v>
      </c>
      <c r="B26" s="32">
        <f>SQRT(SUM(POWER(TrainData!G31-0.5,2), POWER(TrainData!H31-0.333,2), POWER(TrainData!I31-0.424,2)))</f>
        <v>0.29236582867663885</v>
      </c>
      <c r="C26" s="33"/>
      <c r="D26" s="1">
        <f t="shared" si="0"/>
        <v>11.698947094761477</v>
      </c>
      <c r="E26" s="1" t="s">
        <v>6</v>
      </c>
    </row>
    <row r="27" spans="1:5" x14ac:dyDescent="0.25">
      <c r="A27" s="1" t="s">
        <v>53</v>
      </c>
      <c r="B27" s="32">
        <f>SQRT(SUM(POWER(TrainData!G39-0.5,2), POWER(TrainData!H39-0.333,2), POWER(TrainData!I39-0.424,2)))</f>
        <v>0.3017830346457534</v>
      </c>
      <c r="C27" s="33"/>
      <c r="D27" s="1">
        <f t="shared" si="0"/>
        <v>10.980202694541742</v>
      </c>
      <c r="E27" s="1" t="s">
        <v>6</v>
      </c>
    </row>
    <row r="28" spans="1:5" x14ac:dyDescent="0.25">
      <c r="A28" s="1" t="s">
        <v>30</v>
      </c>
      <c r="B28" s="32">
        <f>SQRT(SUM(POWER(TrainData!G16-0.5,2), POWER(TrainData!H16-0.333,2), POWER(TrainData!I16-0.424,2)))</f>
        <v>0.30230687131529854</v>
      </c>
      <c r="C28" s="33"/>
      <c r="D28" s="1">
        <f t="shared" si="0"/>
        <v>10.942182722293479</v>
      </c>
      <c r="E28" s="1" t="s">
        <v>6</v>
      </c>
    </row>
    <row r="29" spans="1:5" x14ac:dyDescent="0.25">
      <c r="A29" s="1" t="s">
        <v>34</v>
      </c>
      <c r="B29" s="32">
        <f>SQRT(SUM(POWER(TrainData!G20-0.5,2), POWER(TrainData!H20-0.333,2), POWER(TrainData!I20-0.424,2)))</f>
        <v>0.31240589694249438</v>
      </c>
      <c r="C29" s="33"/>
      <c r="D29" s="1">
        <f t="shared" si="0"/>
        <v>10.246169924758961</v>
      </c>
      <c r="E29" s="1" t="s">
        <v>6</v>
      </c>
    </row>
    <row r="30" spans="1:5" x14ac:dyDescent="0.25">
      <c r="A30" s="1" t="s">
        <v>41</v>
      </c>
      <c r="B30" s="32">
        <f>SQRT(SUM(POWER(TrainData!G27-0.5,2), POWER(TrainData!H27-0.333,2), POWER(TrainData!I27-0.424,2)))</f>
        <v>0.3205169435632243</v>
      </c>
      <c r="C30" s="33"/>
      <c r="D30" s="1">
        <f t="shared" si="0"/>
        <v>9.7341495598001266</v>
      </c>
      <c r="E30" s="1" t="s">
        <v>6</v>
      </c>
    </row>
    <row r="31" spans="1:5" x14ac:dyDescent="0.25">
      <c r="A31" s="1" t="s">
        <v>16</v>
      </c>
      <c r="B31" s="32">
        <f>SQRT(SUM(POWER(TrainData!G2-0.5,2), POWER(TrainData!H2-0.333,2), POWER(TrainData!I2-0.424,2)))</f>
        <v>0.32386897213396521</v>
      </c>
      <c r="C31" s="33"/>
      <c r="D31" s="1">
        <f t="shared" si="0"/>
        <v>9.5336963199932185</v>
      </c>
      <c r="E31" s="1" t="s">
        <v>6</v>
      </c>
    </row>
    <row r="32" spans="1:5" x14ac:dyDescent="0.25">
      <c r="A32" s="1" t="s">
        <v>19</v>
      </c>
      <c r="B32" s="32">
        <f>SQRT(SUM(POWER(TrainData!G5-0.5,2), POWER(TrainData!H5-0.333,2), POWER(TrainData!I5-0.424,2)))</f>
        <v>0.32850587682887972</v>
      </c>
      <c r="C32" s="33"/>
      <c r="D32" s="1">
        <f t="shared" si="0"/>
        <v>9.2664569701774546</v>
      </c>
      <c r="E32" s="1" t="s">
        <v>7</v>
      </c>
    </row>
    <row r="33" spans="1:5" x14ac:dyDescent="0.25">
      <c r="A33" s="1" t="s">
        <v>36</v>
      </c>
      <c r="B33" s="32">
        <f>SQRT(SUM(POWER(TrainData!G22-0.5,2), POWER(TrainData!H22-0.333,2), POWER(TrainData!I22-0.424,2)))</f>
        <v>0.33080323120818783</v>
      </c>
      <c r="C33" s="33"/>
      <c r="D33" s="1">
        <f t="shared" si="0"/>
        <v>9.1381969525128515</v>
      </c>
      <c r="E33" s="1" t="s">
        <v>7</v>
      </c>
    </row>
    <row r="34" spans="1:5" x14ac:dyDescent="0.25">
      <c r="A34" s="1" t="s">
        <v>49</v>
      </c>
      <c r="B34" s="32">
        <f>SQRT(SUM(POWER(TrainData!G35-0.5,2), POWER(TrainData!H35-0.333,2), POWER(TrainData!I35-0.424,2)))</f>
        <v>0.33171289460080444</v>
      </c>
      <c r="C34" s="33"/>
      <c r="D34" s="1">
        <f t="shared" si="0"/>
        <v>9.0881459273493661</v>
      </c>
      <c r="E34" s="1" t="s">
        <v>6</v>
      </c>
    </row>
    <row r="35" spans="1:5" x14ac:dyDescent="0.25">
      <c r="A35" s="1" t="s">
        <v>51</v>
      </c>
      <c r="B35" s="32">
        <f>SQRT(SUM(POWER(TrainData!G37-0.5,2), POWER(TrainData!H37-0.333,2), POWER(TrainData!I37-0.424,2)))</f>
        <v>0.33173784830796743</v>
      </c>
      <c r="C35" s="33"/>
      <c r="D35" s="1">
        <f t="shared" si="0"/>
        <v>9.0867787369377542</v>
      </c>
      <c r="E35" s="1" t="s">
        <v>7</v>
      </c>
    </row>
    <row r="36" spans="1:5" x14ac:dyDescent="0.25">
      <c r="A36" s="1" t="s">
        <v>23</v>
      </c>
      <c r="B36" s="32">
        <f>SQRT(SUM(POWER(TrainData!G9-0.5,2), POWER(TrainData!H9-0.333,2), POWER(TrainData!I9-0.424,2)))</f>
        <v>0.33460839466124848</v>
      </c>
      <c r="C36" s="33"/>
      <c r="D36" s="1">
        <f t="shared" si="0"/>
        <v>8.9315397478328578</v>
      </c>
      <c r="E36" s="1" t="s">
        <v>6</v>
      </c>
    </row>
    <row r="37" spans="1:5" x14ac:dyDescent="0.25">
      <c r="A37" s="1" t="s">
        <v>25</v>
      </c>
      <c r="B37" s="32">
        <f>SQRT(SUM(POWER(TrainData!G11-0.5,2), POWER(TrainData!H11-0.333,2), POWER(TrainData!I11-0.424,2)))</f>
        <v>0.34765899639988868</v>
      </c>
      <c r="C37" s="33"/>
      <c r="D37" s="1">
        <f t="shared" si="0"/>
        <v>8.2735720963668893</v>
      </c>
      <c r="E37" s="1" t="s">
        <v>7</v>
      </c>
    </row>
    <row r="38" spans="1:5" x14ac:dyDescent="0.25">
      <c r="A38" s="1" t="s">
        <v>39</v>
      </c>
      <c r="B38" s="32">
        <f>SQRT(SUM(POWER(TrainData!G25-0.5,2), POWER(TrainData!H25-0.333,2), POWER(TrainData!I25-0.424,2)))</f>
        <v>0.34816343544056688</v>
      </c>
      <c r="C38" s="33"/>
      <c r="D38" s="1">
        <f t="shared" si="0"/>
        <v>8.2496150179658283</v>
      </c>
      <c r="E38" s="1" t="s">
        <v>7</v>
      </c>
    </row>
    <row r="39" spans="1:5" x14ac:dyDescent="0.25">
      <c r="A39" s="1" t="s">
        <v>22</v>
      </c>
      <c r="B39" s="32">
        <f>SQRT(SUM(POWER(TrainData!G8-0.5,2), POWER(TrainData!H8-0.333,2), POWER(TrainData!I8-0.424,2)))</f>
        <v>0.35651476516096464</v>
      </c>
      <c r="C39" s="33"/>
      <c r="D39" s="1">
        <f t="shared" si="0"/>
        <v>7.8676486657779146</v>
      </c>
      <c r="E39" s="1" t="s">
        <v>6</v>
      </c>
    </row>
    <row r="40" spans="1:5" x14ac:dyDescent="0.25">
      <c r="A40" s="1" t="s">
        <v>46</v>
      </c>
      <c r="B40" s="32">
        <f>SQRT(SUM(POWER(TrainData!G32-0.5,2), POWER(TrainData!H32-0.333,2), POWER(TrainData!I32-0.424,2)))</f>
        <v>0.36987565478144135</v>
      </c>
      <c r="C40" s="33"/>
      <c r="D40" s="1">
        <f t="shared" si="0"/>
        <v>7.3095140635050591</v>
      </c>
      <c r="E40" s="1" t="s">
        <v>7</v>
      </c>
    </row>
    <row r="41" spans="1:5" x14ac:dyDescent="0.25">
      <c r="A41" s="1" t="s">
        <v>44</v>
      </c>
      <c r="B41" s="32">
        <f>SQRT(SUM(POWER(TrainData!G30-0.5,2), POWER(TrainData!H30-0.333,2), POWER(TrainData!I30-0.424,2)))</f>
        <v>0.37146870662277864</v>
      </c>
      <c r="C41" s="33"/>
      <c r="D41" s="1">
        <f t="shared" si="0"/>
        <v>7.2469544673850814</v>
      </c>
      <c r="E41" s="1" t="s">
        <v>7</v>
      </c>
    </row>
    <row r="42" spans="1:5" x14ac:dyDescent="0.25">
      <c r="A42" s="1" t="s">
        <v>40</v>
      </c>
      <c r="B42" s="32">
        <f>SQRT(SUM(POWER(TrainData!G26-0.5,2), POWER(TrainData!H26-0.333,2), POWER(TrainData!I26-0.424,2)))</f>
        <v>0.37375229467894611</v>
      </c>
      <c r="C42" s="33"/>
      <c r="D42" s="1">
        <f t="shared" si="0"/>
        <v>7.1586687103340161</v>
      </c>
      <c r="E42" s="1" t="s">
        <v>6</v>
      </c>
    </row>
    <row r="43" spans="1:5" x14ac:dyDescent="0.25">
      <c r="A43" s="1" t="s">
        <v>27</v>
      </c>
      <c r="B43" s="32">
        <f>SQRT(SUM(POWER(TrainData!G13-0.5,2), POWER(TrainData!H13-0.333,2), POWER(TrainData!I13-0.424,2)))</f>
        <v>0.45794541159400209</v>
      </c>
      <c r="C43" s="33"/>
      <c r="D43" s="1">
        <f t="shared" si="0"/>
        <v>4.7683988670284299</v>
      </c>
      <c r="E43" s="1" t="s">
        <v>7</v>
      </c>
    </row>
    <row r="44" spans="1:5" x14ac:dyDescent="0.25">
      <c r="A44" s="1" t="s">
        <v>43</v>
      </c>
      <c r="B44" s="32">
        <f>SQRT(SUM(POWER(TrainData!G29-0.5,2), POWER(TrainData!H29-0.333,2), POWER(TrainData!I29-0.424,2)))</f>
        <v>0.48008853350189479</v>
      </c>
      <c r="C44" s="33"/>
      <c r="D44" s="1">
        <f t="shared" si="0"/>
        <v>4.3386771373408255</v>
      </c>
      <c r="E44" s="1" t="s">
        <v>6</v>
      </c>
    </row>
    <row r="45" spans="1:5" x14ac:dyDescent="0.25">
      <c r="A45" s="17"/>
      <c r="B45" s="17"/>
      <c r="C45" s="17"/>
      <c r="D45" s="17"/>
      <c r="E45" s="17"/>
    </row>
    <row r="46" spans="1:5" x14ac:dyDescent="0.25">
      <c r="A46" s="17"/>
      <c r="B46" s="17"/>
      <c r="C46" s="17"/>
      <c r="D46" s="17"/>
      <c r="E46" s="17"/>
    </row>
  </sheetData>
  <sortState xmlns:xlrd2="http://schemas.microsoft.com/office/spreadsheetml/2017/richdata2" ref="A5:E44">
    <sortCondition ref="B5:B44"/>
  </sortState>
  <mergeCells count="41">
    <mergeCell ref="B40:C40"/>
    <mergeCell ref="B41:C41"/>
    <mergeCell ref="B42:C42"/>
    <mergeCell ref="B43:C43"/>
    <mergeCell ref="B44:C44"/>
    <mergeCell ref="B39:C39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27:C27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15:C15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F39AD-1D86-47A6-816C-F7492FF1287B}">
  <dimension ref="A1:I46"/>
  <sheetViews>
    <sheetView workbookViewId="0">
      <selection activeCell="I2" sqref="I2"/>
    </sheetView>
  </sheetViews>
  <sheetFormatPr defaultRowHeight="15" x14ac:dyDescent="0.25"/>
  <cols>
    <col min="1" max="1" width="7.7109375" customWidth="1"/>
    <col min="2" max="2" width="14.7109375" customWidth="1"/>
    <col min="3" max="3" width="9.140625" customWidth="1"/>
    <col min="4" max="4" width="16.7109375" bestFit="1" customWidth="1"/>
    <col min="5" max="5" width="12.28515625" bestFit="1" customWidth="1"/>
    <col min="6" max="6" width="15.85546875" bestFit="1" customWidth="1"/>
    <col min="7" max="7" width="18.42578125" bestFit="1" customWidth="1"/>
    <col min="8" max="8" width="19.140625" bestFit="1" customWidth="1"/>
    <col min="9" max="9" width="15" bestFit="1" customWidth="1"/>
  </cols>
  <sheetData>
    <row r="1" spans="1:9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12</v>
      </c>
      <c r="G1" s="16" t="s">
        <v>13</v>
      </c>
      <c r="H1" s="16" t="s">
        <v>14</v>
      </c>
      <c r="I1" s="12" t="s">
        <v>60</v>
      </c>
    </row>
    <row r="2" spans="1:9" ht="15.75" x14ac:dyDescent="0.25">
      <c r="A2" s="2" t="s">
        <v>5</v>
      </c>
      <c r="B2" s="2">
        <v>39</v>
      </c>
      <c r="C2" s="2">
        <v>60.75</v>
      </c>
      <c r="D2" s="2">
        <v>137</v>
      </c>
      <c r="E2" s="2" t="s">
        <v>7</v>
      </c>
      <c r="F2" s="3">
        <f>(B2-25)/(65-25)</f>
        <v>0.35</v>
      </c>
      <c r="G2" s="3">
        <f>(C2-50)/(80-50)</f>
        <v>0.35833333333333334</v>
      </c>
      <c r="H2" s="3">
        <f>(D2-50)/(300-50)</f>
        <v>0.34799999999999998</v>
      </c>
      <c r="I2" s="26" t="s">
        <v>7</v>
      </c>
    </row>
    <row r="4" spans="1:9" x14ac:dyDescent="0.25">
      <c r="A4" s="21" t="s">
        <v>56</v>
      </c>
      <c r="B4" s="34" t="s">
        <v>57</v>
      </c>
      <c r="C4" s="35"/>
      <c r="D4" s="21" t="s">
        <v>58</v>
      </c>
      <c r="E4" s="21" t="s">
        <v>59</v>
      </c>
    </row>
    <row r="5" spans="1:9" x14ac:dyDescent="0.25">
      <c r="A5" s="24" t="s">
        <v>21</v>
      </c>
      <c r="B5" s="42">
        <f>SQRT(SUM(POWER(TrainData!G7-0.35,2), POWER(TrainData!H7-0.358,2), POWER(TrainData!I7-0.348,2)))</f>
        <v>0.11313315655063781</v>
      </c>
      <c r="C5" s="43"/>
      <c r="D5" s="24">
        <f t="shared" ref="D5:D44" si="0">1/POWER(B5,2)</f>
        <v>78.130425724008532</v>
      </c>
      <c r="E5" s="25" t="s">
        <v>7</v>
      </c>
    </row>
    <row r="6" spans="1:9" x14ac:dyDescent="0.25">
      <c r="A6" s="24" t="s">
        <v>55</v>
      </c>
      <c r="B6" s="42">
        <f>SQRT(SUM(POWER(TrainData!G41-0.35,2), POWER(TrainData!H41-0.358,2), POWER(TrainData!I41-0.348,2)))</f>
        <v>0.12697550069906308</v>
      </c>
      <c r="C6" s="43"/>
      <c r="D6" s="24">
        <f t="shared" si="0"/>
        <v>62.02405154887844</v>
      </c>
      <c r="E6" s="24" t="s">
        <v>6</v>
      </c>
    </row>
    <row r="7" spans="1:9" x14ac:dyDescent="0.25">
      <c r="A7" s="6" t="s">
        <v>54</v>
      </c>
      <c r="B7" s="40">
        <f>SQRT(SUM(POWER(TrainData!G40-0.35,2), POWER(TrainData!H40-0.358,2), POWER(TrainData!I40-0.348,2)))</f>
        <v>0.13099024560800104</v>
      </c>
      <c r="C7" s="41"/>
      <c r="D7" s="6">
        <f t="shared" si="0"/>
        <v>58.280341393288715</v>
      </c>
      <c r="E7" s="6" t="s">
        <v>6</v>
      </c>
    </row>
    <row r="8" spans="1:9" x14ac:dyDescent="0.25">
      <c r="A8" s="6" t="s">
        <v>47</v>
      </c>
      <c r="B8" s="40">
        <f>SQRT(SUM(POWER(TrainData!G33-0.35,2), POWER(TrainData!H33-0.358,2), POWER(TrainData!I33-0.348,2)))</f>
        <v>0.14863303057455893</v>
      </c>
      <c r="C8" s="41"/>
      <c r="D8" s="6">
        <f t="shared" si="0"/>
        <v>45.265709716033129</v>
      </c>
      <c r="E8" s="6" t="s">
        <v>6</v>
      </c>
    </row>
    <row r="9" spans="1:9" x14ac:dyDescent="0.25">
      <c r="A9" s="6" t="s">
        <v>28</v>
      </c>
      <c r="B9" s="40">
        <f>SQRT(SUM(POWER(TrainData!G14-0.35,2), POWER(TrainData!H14-0.358,2), POWER(TrainData!I14-0.348,2)))</f>
        <v>0.15283687745799807</v>
      </c>
      <c r="C9" s="41"/>
      <c r="D9" s="6">
        <f t="shared" si="0"/>
        <v>42.809848167738487</v>
      </c>
      <c r="E9" s="6" t="s">
        <v>7</v>
      </c>
    </row>
    <row r="10" spans="1:9" x14ac:dyDescent="0.25">
      <c r="A10" s="6" t="s">
        <v>18</v>
      </c>
      <c r="B10" s="40">
        <f>SQRT(SUM(POWER(TrainData!G4-0.35,2), POWER(TrainData!H4-0.358,2), POWER(TrainData!I4-0.348,2)))</f>
        <v>0.16421936548409877</v>
      </c>
      <c r="C10" s="41"/>
      <c r="D10" s="6">
        <f t="shared" si="0"/>
        <v>37.080984870958162</v>
      </c>
      <c r="E10" s="6" t="s">
        <v>6</v>
      </c>
    </row>
    <row r="11" spans="1:9" x14ac:dyDescent="0.25">
      <c r="A11" s="6" t="s">
        <v>19</v>
      </c>
      <c r="B11" s="40">
        <f>SQRT(SUM(POWER(TrainData!G5-0.35,2), POWER(TrainData!H5-0.358,2), POWER(TrainData!I5-0.348,2)))</f>
        <v>0.16685855620188547</v>
      </c>
      <c r="C11" s="41"/>
      <c r="D11" s="6">
        <f t="shared" si="0"/>
        <v>35.917246663686868</v>
      </c>
      <c r="E11" s="6" t="s">
        <v>7</v>
      </c>
    </row>
    <row r="12" spans="1:9" x14ac:dyDescent="0.25">
      <c r="A12" s="6" t="s">
        <v>51</v>
      </c>
      <c r="B12" s="40">
        <f>SQRT(SUM(POWER(TrainData!G37-0.35,2), POWER(TrainData!H37-0.358,2), POWER(TrainData!I37-0.348,2)))</f>
        <v>0.1694491074039636</v>
      </c>
      <c r="C12" s="41"/>
      <c r="D12" s="6">
        <f t="shared" si="0"/>
        <v>34.827430083934118</v>
      </c>
      <c r="E12" s="6" t="s">
        <v>7</v>
      </c>
    </row>
    <row r="13" spans="1:9" x14ac:dyDescent="0.25">
      <c r="A13" s="6" t="s">
        <v>36</v>
      </c>
      <c r="B13" s="40">
        <f>SQRT(SUM(POWER(TrainData!G22-0.35,2), POWER(TrainData!H22-0.358,2), POWER(TrainData!I22-0.348,2)))</f>
        <v>0.17067838501436292</v>
      </c>
      <c r="C13" s="41"/>
      <c r="D13" s="6">
        <f t="shared" si="0"/>
        <v>34.327561217484181</v>
      </c>
      <c r="E13" s="6" t="s">
        <v>7</v>
      </c>
    </row>
    <row r="14" spans="1:9" x14ac:dyDescent="0.25">
      <c r="A14" s="6" t="s">
        <v>35</v>
      </c>
      <c r="B14" s="40">
        <f>SQRT(SUM(POWER(TrainData!G21-0.35,2), POWER(TrainData!H21-0.358,2), POWER(TrainData!I21-0.348,2)))</f>
        <v>0.18063622129696039</v>
      </c>
      <c r="C14" s="41"/>
      <c r="D14" s="6">
        <f t="shared" si="0"/>
        <v>30.64716598845623</v>
      </c>
      <c r="E14" s="6" t="s">
        <v>7</v>
      </c>
    </row>
    <row r="15" spans="1:9" x14ac:dyDescent="0.25">
      <c r="A15" s="6" t="s">
        <v>46</v>
      </c>
      <c r="B15" s="40">
        <f>SQRT(SUM(POWER(TrainData!G32-0.35,2), POWER(TrainData!H32-0.358,2), POWER(TrainData!I32-0.348,2)))</f>
        <v>0.20392400545301181</v>
      </c>
      <c r="C15" s="41"/>
      <c r="D15" s="6">
        <f t="shared" si="0"/>
        <v>24.047132379463754</v>
      </c>
      <c r="E15" s="6" t="s">
        <v>7</v>
      </c>
    </row>
    <row r="16" spans="1:9" x14ac:dyDescent="0.25">
      <c r="A16" s="6" t="s">
        <v>37</v>
      </c>
      <c r="B16" s="40">
        <f>SQRT(SUM(POWER(TrainData!G23-0.35,2), POWER(TrainData!H23-0.358,2), POWER(TrainData!I23-0.348,2)))</f>
        <v>0.20847648415215675</v>
      </c>
      <c r="C16" s="41"/>
      <c r="D16" s="6">
        <f t="shared" si="0"/>
        <v>23.008369933684754</v>
      </c>
      <c r="E16" s="6" t="s">
        <v>6</v>
      </c>
    </row>
    <row r="17" spans="1:5" x14ac:dyDescent="0.25">
      <c r="A17" s="6" t="s">
        <v>44</v>
      </c>
      <c r="B17" s="40">
        <f>SQRT(SUM(POWER(TrainData!G30-0.35,2), POWER(TrainData!H30-0.358,2), POWER(TrainData!I30-0.348,2)))</f>
        <v>0.21283796653792761</v>
      </c>
      <c r="C17" s="41"/>
      <c r="D17" s="6">
        <f t="shared" si="0"/>
        <v>22.075055187637972</v>
      </c>
      <c r="E17" s="6" t="s">
        <v>7</v>
      </c>
    </row>
    <row r="18" spans="1:5" x14ac:dyDescent="0.25">
      <c r="A18" s="6" t="s">
        <v>17</v>
      </c>
      <c r="B18" s="40">
        <f>SQRT(SUM(POWER(TrainData!G3-0.35,2), POWER(TrainData!H3-0.358,2), POWER(TrainData!I3-0.348,2)))</f>
        <v>0.22876504200695619</v>
      </c>
      <c r="C18" s="41"/>
      <c r="D18" s="6">
        <f t="shared" si="0"/>
        <v>19.108239685266064</v>
      </c>
      <c r="E18" s="6" t="s">
        <v>7</v>
      </c>
    </row>
    <row r="19" spans="1:5" x14ac:dyDescent="0.25">
      <c r="A19" s="6" t="s">
        <v>42</v>
      </c>
      <c r="B19" s="40">
        <f>SQRT(SUM(POWER(TrainData!G28-0.35,2), POWER(TrainData!H28-0.358,2), POWER(TrainData!I28-0.348,2)))</f>
        <v>0.23661149591682992</v>
      </c>
      <c r="C19" s="41"/>
      <c r="D19" s="6">
        <f t="shared" si="0"/>
        <v>17.861927301955873</v>
      </c>
      <c r="E19" s="6" t="s">
        <v>6</v>
      </c>
    </row>
    <row r="20" spans="1:5" x14ac:dyDescent="0.25">
      <c r="A20" s="6" t="s">
        <v>24</v>
      </c>
      <c r="B20" s="40">
        <f>SQRT(SUM(POWER(TrainData!G10-0.35,2), POWER(TrainData!H10-0.358,2), POWER(TrainData!I10-0.348,2)))</f>
        <v>0.24096841655656412</v>
      </c>
      <c r="C20" s="41"/>
      <c r="D20" s="6">
        <f t="shared" si="0"/>
        <v>17.221848019104762</v>
      </c>
      <c r="E20" s="6" t="s">
        <v>7</v>
      </c>
    </row>
    <row r="21" spans="1:5" x14ac:dyDescent="0.25">
      <c r="A21" s="6" t="s">
        <v>34</v>
      </c>
      <c r="B21" s="40">
        <f>SQRT(SUM(POWER(TrainData!G20-0.35,2), POWER(TrainData!H20-0.358,2), POWER(TrainData!I20-0.348,2)))</f>
        <v>0.24956183825078529</v>
      </c>
      <c r="C21" s="41"/>
      <c r="D21" s="6">
        <f t="shared" si="0"/>
        <v>16.056232494246515</v>
      </c>
      <c r="E21" s="6" t="s">
        <v>6</v>
      </c>
    </row>
    <row r="22" spans="1:5" x14ac:dyDescent="0.25">
      <c r="A22" s="6" t="s">
        <v>20</v>
      </c>
      <c r="B22" s="40">
        <f>SQRT(SUM(POWER(TrainData!G6-0.35,2), POWER(TrainData!H6-0.358,2), POWER(TrainData!I6-0.348,2)))</f>
        <v>0.26637838584322948</v>
      </c>
      <c r="C22" s="41"/>
      <c r="D22" s="6">
        <f t="shared" si="0"/>
        <v>14.09295399276875</v>
      </c>
      <c r="E22" s="6" t="s">
        <v>6</v>
      </c>
    </row>
    <row r="23" spans="1:5" x14ac:dyDescent="0.25">
      <c r="A23" s="6" t="s">
        <v>25</v>
      </c>
      <c r="B23" s="40">
        <f>SQRT(SUM(POWER(TrainData!G11-0.35,2), POWER(TrainData!H11-0.358,2), POWER(TrainData!I11-0.348,2)))</f>
        <v>0.26934075897354354</v>
      </c>
      <c r="C23" s="41"/>
      <c r="D23" s="6">
        <f t="shared" si="0"/>
        <v>13.784653086230659</v>
      </c>
      <c r="E23" s="6" t="s">
        <v>7</v>
      </c>
    </row>
    <row r="24" spans="1:5" x14ac:dyDescent="0.25">
      <c r="A24" s="6" t="s">
        <v>22</v>
      </c>
      <c r="B24" s="40">
        <f>SQRT(SUM(POWER(TrainData!G8-0.35,2), POWER(TrainData!H8-0.358,2), POWER(TrainData!I8-0.348,2)))</f>
        <v>0.27418080004097867</v>
      </c>
      <c r="C24" s="41"/>
      <c r="D24" s="6">
        <f t="shared" si="0"/>
        <v>13.302274984628481</v>
      </c>
      <c r="E24" s="6" t="s">
        <v>6</v>
      </c>
    </row>
    <row r="25" spans="1:5" x14ac:dyDescent="0.25">
      <c r="A25" s="6" t="s">
        <v>49</v>
      </c>
      <c r="B25" s="40">
        <f>SQRT(SUM(POWER(TrainData!G35-0.35,2), POWER(TrainData!H35-0.358,2), POWER(TrainData!I35-0.348,2)))</f>
        <v>0.28598562512437187</v>
      </c>
      <c r="C25" s="41"/>
      <c r="D25" s="6">
        <f t="shared" si="0"/>
        <v>12.226765748753554</v>
      </c>
      <c r="E25" s="6" t="s">
        <v>6</v>
      </c>
    </row>
    <row r="26" spans="1:5" x14ac:dyDescent="0.25">
      <c r="A26" s="6" t="s">
        <v>52</v>
      </c>
      <c r="B26" s="40">
        <f>SQRT(SUM(POWER(TrainData!G38-0.35,2), POWER(TrainData!H38-0.358,2), POWER(TrainData!I38-0.348,2)))</f>
        <v>0.29210956848415642</v>
      </c>
      <c r="C26" s="41"/>
      <c r="D26" s="6">
        <f t="shared" si="0"/>
        <v>11.719482467654219</v>
      </c>
      <c r="E26" s="6" t="s">
        <v>6</v>
      </c>
    </row>
    <row r="27" spans="1:5" x14ac:dyDescent="0.25">
      <c r="A27" s="6" t="s">
        <v>48</v>
      </c>
      <c r="B27" s="40">
        <f>SQRT(SUM(POWER(TrainData!G34-0.35,2), POWER(TrainData!H34-0.358,2), POWER(TrainData!I34-0.348,2)))</f>
        <v>0.30131213052248662</v>
      </c>
      <c r="C27" s="41"/>
      <c r="D27" s="6">
        <f t="shared" si="0"/>
        <v>11.014550220841731</v>
      </c>
      <c r="E27" s="6" t="s">
        <v>6</v>
      </c>
    </row>
    <row r="28" spans="1:5" x14ac:dyDescent="0.25">
      <c r="A28" s="6" t="s">
        <v>31</v>
      </c>
      <c r="B28" s="40">
        <f>SQRT(SUM(POWER(TrainData!G17-0.35,2), POWER(TrainData!H17-0.358,2), POWER(TrainData!I17-0.348,2)))</f>
        <v>0.30196854140787582</v>
      </c>
      <c r="C28" s="41"/>
      <c r="D28" s="6">
        <f t="shared" si="0"/>
        <v>10.966716016888741</v>
      </c>
      <c r="E28" s="6" t="s">
        <v>7</v>
      </c>
    </row>
    <row r="29" spans="1:5" x14ac:dyDescent="0.25">
      <c r="A29" s="6" t="s">
        <v>33</v>
      </c>
      <c r="B29" s="40">
        <f>SQRT(SUM(POWER(TrainData!G19-0.35,2), POWER(TrainData!H19-0.358,2), POWER(TrainData!I19-0.348,2)))</f>
        <v>0.32347093292047807</v>
      </c>
      <c r="C29" s="41"/>
      <c r="D29" s="6">
        <f t="shared" si="0"/>
        <v>9.5571736676503498</v>
      </c>
      <c r="E29" s="6" t="s">
        <v>6</v>
      </c>
    </row>
    <row r="30" spans="1:5" x14ac:dyDescent="0.25">
      <c r="A30" s="6" t="s">
        <v>38</v>
      </c>
      <c r="B30" s="40">
        <f>SQRT(SUM(POWER(TrainData!G24-0.35,2), POWER(TrainData!H24-0.358,2), POWER(TrainData!I24-0.348,2)))</f>
        <v>0.32608809307370373</v>
      </c>
      <c r="C30" s="41"/>
      <c r="D30" s="6">
        <f t="shared" si="0"/>
        <v>9.4043788877963532</v>
      </c>
      <c r="E30" s="6" t="s">
        <v>6</v>
      </c>
    </row>
    <row r="31" spans="1:5" x14ac:dyDescent="0.25">
      <c r="A31" s="6" t="s">
        <v>32</v>
      </c>
      <c r="B31" s="40">
        <f>SQRT(SUM(POWER(TrainData!G18-0.35,2), POWER(TrainData!H18-0.358,2), POWER(TrainData!I18-0.348,2)))</f>
        <v>0.33285999726277987</v>
      </c>
      <c r="C31" s="41"/>
      <c r="D31" s="6">
        <f t="shared" si="0"/>
        <v>9.0256146945029947</v>
      </c>
      <c r="E31" s="6" t="s">
        <v>7</v>
      </c>
    </row>
    <row r="32" spans="1:5" x14ac:dyDescent="0.25">
      <c r="A32" s="6" t="s">
        <v>53</v>
      </c>
      <c r="B32" s="40">
        <f>SQRT(SUM(POWER(TrainData!G39-0.35,2), POWER(TrainData!H39-0.358,2), POWER(TrainData!I39-0.348,2)))</f>
        <v>0.35187781970451054</v>
      </c>
      <c r="C32" s="41"/>
      <c r="D32" s="6">
        <f t="shared" si="0"/>
        <v>8.0763701561969974</v>
      </c>
      <c r="E32" s="6" t="s">
        <v>6</v>
      </c>
    </row>
    <row r="33" spans="1:5" x14ac:dyDescent="0.25">
      <c r="A33" s="6" t="s">
        <v>27</v>
      </c>
      <c r="B33" s="40">
        <f>SQRT(SUM(POWER(TrainData!G13-0.35,2), POWER(TrainData!H13-0.358,2), POWER(TrainData!I13-0.348,2)))</f>
        <v>0.36658559709841304</v>
      </c>
      <c r="C33" s="41"/>
      <c r="D33" s="6">
        <f t="shared" si="0"/>
        <v>7.4413066934553704</v>
      </c>
      <c r="E33" s="6" t="s">
        <v>7</v>
      </c>
    </row>
    <row r="34" spans="1:5" x14ac:dyDescent="0.25">
      <c r="A34" s="6" t="s">
        <v>29</v>
      </c>
      <c r="B34" s="40">
        <f>SQRT(SUM(POWER(TrainData!G15-0.35,2), POWER(TrainData!H15-0.358,2), POWER(TrainData!I15-0.348,2)))</f>
        <v>0.36890242612376523</v>
      </c>
      <c r="C34" s="41"/>
      <c r="D34" s="6">
        <f t="shared" si="0"/>
        <v>7.3481324721322041</v>
      </c>
      <c r="E34" s="6" t="s">
        <v>6</v>
      </c>
    </row>
    <row r="35" spans="1:5" x14ac:dyDescent="0.25">
      <c r="A35" s="6" t="s">
        <v>26</v>
      </c>
      <c r="B35" s="40">
        <f>SQRT(SUM(POWER(TrainData!G12-0.35,2), POWER(TrainData!H12-0.358,2), POWER(TrainData!I12-0.348,2)))</f>
        <v>0.39016022349798807</v>
      </c>
      <c r="C35" s="41"/>
      <c r="D35" s="6">
        <f t="shared" si="0"/>
        <v>6.5692231893578583</v>
      </c>
      <c r="E35" s="6" t="s">
        <v>6</v>
      </c>
    </row>
    <row r="36" spans="1:5" x14ac:dyDescent="0.25">
      <c r="A36" s="6" t="s">
        <v>39</v>
      </c>
      <c r="B36" s="40">
        <f>SQRT(SUM(POWER(TrainData!G25-0.35,2), POWER(TrainData!H25-0.358,2), POWER(TrainData!I25-0.348,2)))</f>
        <v>0.3907686158215769</v>
      </c>
      <c r="C36" s="41"/>
      <c r="D36" s="6">
        <f t="shared" si="0"/>
        <v>6.5487837089545859</v>
      </c>
      <c r="E36" s="6" t="s">
        <v>7</v>
      </c>
    </row>
    <row r="37" spans="1:5" x14ac:dyDescent="0.25">
      <c r="A37" s="6" t="s">
        <v>45</v>
      </c>
      <c r="B37" s="40">
        <f>SQRT(SUM(POWER(TrainData!G31-0.35,2), POWER(TrainData!H31-0.358,2), POWER(TrainData!I31-0.348,2)))</f>
        <v>0.41307801254054233</v>
      </c>
      <c r="C37" s="41"/>
      <c r="D37" s="6">
        <f t="shared" si="0"/>
        <v>5.8605158165554361</v>
      </c>
      <c r="E37" s="6" t="s">
        <v>6</v>
      </c>
    </row>
    <row r="38" spans="1:5" x14ac:dyDescent="0.25">
      <c r="A38" s="6" t="s">
        <v>50</v>
      </c>
      <c r="B38" s="40">
        <f>SQRT(SUM(POWER(TrainData!G36-0.35,2), POWER(TrainData!H36-0.358,2), POWER(TrainData!I36-0.348,2)))</f>
        <v>0.43071542551640496</v>
      </c>
      <c r="C38" s="41"/>
      <c r="D38" s="6">
        <f t="shared" si="0"/>
        <v>5.3903770988032162</v>
      </c>
      <c r="E38" s="6" t="s">
        <v>7</v>
      </c>
    </row>
    <row r="39" spans="1:5" x14ac:dyDescent="0.25">
      <c r="A39" s="6" t="s">
        <v>40</v>
      </c>
      <c r="B39" s="40">
        <f>SQRT(SUM(POWER(TrainData!G26-0.35,2), POWER(TrainData!H26-0.358,2), POWER(TrainData!I26-0.348,2)))</f>
        <v>0.44761714791896784</v>
      </c>
      <c r="C39" s="41"/>
      <c r="D39" s="6">
        <f t="shared" si="0"/>
        <v>4.9909884929987518</v>
      </c>
      <c r="E39" s="6" t="s">
        <v>6</v>
      </c>
    </row>
    <row r="40" spans="1:5" x14ac:dyDescent="0.25">
      <c r="A40" s="6" t="s">
        <v>41</v>
      </c>
      <c r="B40" s="40">
        <f>SQRT(SUM(POWER(TrainData!G27-0.35,2), POWER(TrainData!H27-0.358,2), POWER(TrainData!I27-0.348,2)))</f>
        <v>0.45287685350925644</v>
      </c>
      <c r="C40" s="41"/>
      <c r="D40" s="6">
        <f t="shared" si="0"/>
        <v>4.875731156518011</v>
      </c>
      <c r="E40" s="6" t="s">
        <v>6</v>
      </c>
    </row>
    <row r="41" spans="1:5" x14ac:dyDescent="0.25">
      <c r="A41" s="6" t="s">
        <v>16</v>
      </c>
      <c r="B41" s="40">
        <f>SQRT(SUM(POWER(TrainData!G2-0.35,2), POWER(TrainData!H2-0.358,2), POWER(TrainData!I2-0.348,2)))</f>
        <v>0.45324766347378398</v>
      </c>
      <c r="C41" s="41"/>
      <c r="D41" s="6">
        <f t="shared" si="0"/>
        <v>4.8677565753926233</v>
      </c>
      <c r="E41" s="6" t="s">
        <v>6</v>
      </c>
    </row>
    <row r="42" spans="1:5" x14ac:dyDescent="0.25">
      <c r="A42" s="6" t="s">
        <v>30</v>
      </c>
      <c r="B42" s="40">
        <f>SQRT(SUM(POWER(TrainData!G16-0.35,2), POWER(TrainData!H16-0.358,2), POWER(TrainData!I16-0.348,2)))</f>
        <v>0.45938993361969871</v>
      </c>
      <c r="C42" s="41"/>
      <c r="D42" s="6">
        <f t="shared" si="0"/>
        <v>4.7384581688912837</v>
      </c>
      <c r="E42" s="6" t="s">
        <v>6</v>
      </c>
    </row>
    <row r="43" spans="1:5" x14ac:dyDescent="0.25">
      <c r="A43" s="6" t="s">
        <v>23</v>
      </c>
      <c r="B43" s="40">
        <f>SQRT(SUM(POWER(TrainData!G9-0.35,2), POWER(TrainData!H9-0.358,2), POWER(TrainData!I9-0.348,2)))</f>
        <v>0.46309010402344436</v>
      </c>
      <c r="C43" s="41"/>
      <c r="D43" s="6">
        <f t="shared" si="0"/>
        <v>4.6630384773210514</v>
      </c>
      <c r="E43" s="6" t="s">
        <v>6</v>
      </c>
    </row>
    <row r="44" spans="1:5" x14ac:dyDescent="0.25">
      <c r="A44" s="6" t="s">
        <v>43</v>
      </c>
      <c r="B44" s="40">
        <f>SQRT(SUM(POWER(TrainData!G29-0.35,2), POWER(TrainData!H29-0.358,2), POWER(TrainData!I29-0.348,2)))</f>
        <v>0.63632853149925628</v>
      </c>
      <c r="C44" s="41"/>
      <c r="D44" s="6">
        <f t="shared" si="0"/>
        <v>2.4696602241463621</v>
      </c>
      <c r="E44" s="6" t="s">
        <v>6</v>
      </c>
    </row>
    <row r="45" spans="1:5" x14ac:dyDescent="0.25">
      <c r="A45" s="18"/>
      <c r="B45" s="45"/>
      <c r="C45" s="45"/>
      <c r="D45" s="18"/>
      <c r="E45" s="18"/>
    </row>
    <row r="46" spans="1:5" x14ac:dyDescent="0.25">
      <c r="A46" s="18"/>
      <c r="B46" s="44"/>
      <c r="C46" s="44"/>
      <c r="D46" s="18"/>
      <c r="E46" s="18"/>
    </row>
  </sheetData>
  <sortState xmlns:xlrd2="http://schemas.microsoft.com/office/spreadsheetml/2017/richdata2" ref="A5:E44">
    <sortCondition ref="B5:B44"/>
  </sortState>
  <mergeCells count="43">
    <mergeCell ref="B46:C46"/>
    <mergeCell ref="B40:C40"/>
    <mergeCell ref="B41:C41"/>
    <mergeCell ref="B42:C42"/>
    <mergeCell ref="B43:C43"/>
    <mergeCell ref="B44:C44"/>
    <mergeCell ref="B45:C45"/>
    <mergeCell ref="B39:C39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27:C27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15:C15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7CFB7-19DC-4DBC-97A7-9A63BF64E12A}">
  <dimension ref="A1:I64"/>
  <sheetViews>
    <sheetView workbookViewId="0">
      <selection activeCell="I2" sqref="I2"/>
    </sheetView>
  </sheetViews>
  <sheetFormatPr defaultRowHeight="15" x14ac:dyDescent="0.25"/>
  <cols>
    <col min="1" max="1" width="7.7109375" customWidth="1"/>
    <col min="2" max="2" width="14.7109375" customWidth="1"/>
    <col min="3" max="3" width="9.140625" customWidth="1"/>
    <col min="4" max="4" width="16.7109375" bestFit="1" customWidth="1"/>
    <col min="5" max="5" width="12.28515625" bestFit="1" customWidth="1"/>
    <col min="6" max="6" width="15.85546875" bestFit="1" customWidth="1"/>
    <col min="7" max="7" width="18.42578125" bestFit="1" customWidth="1"/>
    <col min="8" max="8" width="19.140625" bestFit="1" customWidth="1"/>
    <col min="9" max="9" width="15" bestFit="1" customWidth="1"/>
  </cols>
  <sheetData>
    <row r="1" spans="1:9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12</v>
      </c>
      <c r="G1" s="16" t="s">
        <v>13</v>
      </c>
      <c r="H1" s="16" t="s">
        <v>14</v>
      </c>
      <c r="I1" s="12" t="s">
        <v>60</v>
      </c>
    </row>
    <row r="2" spans="1:9" ht="15.75" x14ac:dyDescent="0.25">
      <c r="A2" s="2" t="s">
        <v>8</v>
      </c>
      <c r="B2" s="2">
        <v>60</v>
      </c>
      <c r="C2" s="2">
        <v>67</v>
      </c>
      <c r="D2" s="2">
        <v>161</v>
      </c>
      <c r="E2" s="2" t="s">
        <v>7</v>
      </c>
      <c r="F2" s="3">
        <f>(B2-25)/(65-25)</f>
        <v>0.875</v>
      </c>
      <c r="G2" s="3">
        <f>(C2-50)/(80-50)</f>
        <v>0.56666666666666665</v>
      </c>
      <c r="H2" s="3">
        <f>(D2-50)/(300-50)</f>
        <v>0.44400000000000001</v>
      </c>
      <c r="I2" s="26" t="s">
        <v>6</v>
      </c>
    </row>
    <row r="4" spans="1:9" x14ac:dyDescent="0.25">
      <c r="A4" s="21" t="s">
        <v>56</v>
      </c>
      <c r="B4" s="38" t="s">
        <v>57</v>
      </c>
      <c r="C4" s="39"/>
      <c r="D4" s="21" t="s">
        <v>58</v>
      </c>
      <c r="E4" s="21" t="s">
        <v>59</v>
      </c>
    </row>
    <row r="5" spans="1:9" x14ac:dyDescent="0.25">
      <c r="A5" s="24" t="s">
        <v>23</v>
      </c>
      <c r="B5" s="42">
        <f>SQRT(SUM(POWER(TrainData!G9-0.875,2), POWER(TrainData!H9-0.566,2), POWER(TrainData!I9-0.444,2)))</f>
        <v>0.15016028473305149</v>
      </c>
      <c r="C5" s="43"/>
      <c r="D5" s="24">
        <f t="shared" ref="D5:D44" si="0">1/POWER(B5,2)</f>
        <v>44.349612926433878</v>
      </c>
      <c r="E5" s="25" t="s">
        <v>6</v>
      </c>
    </row>
    <row r="6" spans="1:9" x14ac:dyDescent="0.25">
      <c r="A6" s="24" t="s">
        <v>45</v>
      </c>
      <c r="B6" s="42">
        <f>SQRT(SUM(POWER(TrainData!G31-0.875,2), POWER(TrainData!H31-0.566,2), POWER(TrainData!I31-0.444,2)))</f>
        <v>0.17830622846976246</v>
      </c>
      <c r="C6" s="43"/>
      <c r="D6" s="24">
        <f t="shared" si="0"/>
        <v>31.453354675016936</v>
      </c>
      <c r="E6" s="24" t="s">
        <v>6</v>
      </c>
    </row>
    <row r="7" spans="1:9" x14ac:dyDescent="0.25">
      <c r="A7" s="6" t="s">
        <v>26</v>
      </c>
      <c r="B7" s="40">
        <f>SQRT(SUM(POWER(TrainData!G12-0.875,2), POWER(TrainData!H12-0.566,2), POWER(TrainData!I12-0.444,2)))</f>
        <v>0.19379370474811608</v>
      </c>
      <c r="C7" s="41"/>
      <c r="D7" s="6">
        <f t="shared" si="0"/>
        <v>26.626903823623394</v>
      </c>
      <c r="E7" s="6" t="s">
        <v>6</v>
      </c>
    </row>
    <row r="8" spans="1:9" x14ac:dyDescent="0.25">
      <c r="A8" s="6" t="s">
        <v>41</v>
      </c>
      <c r="B8" s="40">
        <f>SQRT(SUM(POWER(TrainData!G27-0.875,2), POWER(TrainData!H27-0.566,2), POWER(TrainData!I27-0.444,2)))</f>
        <v>0.20322346758624546</v>
      </c>
      <c r="C8" s="41"/>
      <c r="D8" s="6">
        <f t="shared" si="0"/>
        <v>24.213205344123466</v>
      </c>
      <c r="E8" s="6" t="s">
        <v>6</v>
      </c>
    </row>
    <row r="9" spans="1:9" x14ac:dyDescent="0.25">
      <c r="A9" s="6" t="s">
        <v>16</v>
      </c>
      <c r="B9" s="40">
        <f>SQRT(SUM(POWER(TrainData!G2-0.875,2), POWER(TrainData!H2-0.566,2), POWER(TrainData!I2-0.444,2)))</f>
        <v>0.20961817139212371</v>
      </c>
      <c r="C9" s="41"/>
      <c r="D9" s="6">
        <f t="shared" si="0"/>
        <v>22.758421880452552</v>
      </c>
      <c r="E9" s="6" t="s">
        <v>6</v>
      </c>
    </row>
    <row r="10" spans="1:9" x14ac:dyDescent="0.25">
      <c r="A10" s="6" t="s">
        <v>30</v>
      </c>
      <c r="B10" s="40">
        <f>SQRT(SUM(POWER(TrainData!G16-0.875,2), POWER(TrainData!H16-0.566,2), POWER(TrainData!I16-0.444,2)))</f>
        <v>0.21301356242685057</v>
      </c>
      <c r="C10" s="41"/>
      <c r="D10" s="6">
        <f t="shared" si="0"/>
        <v>22.038675426632032</v>
      </c>
      <c r="E10" s="6" t="s">
        <v>6</v>
      </c>
    </row>
    <row r="11" spans="1:9" x14ac:dyDescent="0.25">
      <c r="A11" s="6" t="s">
        <v>50</v>
      </c>
      <c r="B11" s="40">
        <f>SQRT(SUM(POWER(TrainData!G36-0.875,2), POWER(TrainData!H36-0.566,2), POWER(TrainData!I36-0.444,2)))</f>
        <v>0.24720324521422532</v>
      </c>
      <c r="C11" s="41"/>
      <c r="D11" s="6">
        <f t="shared" si="0"/>
        <v>16.364082656799741</v>
      </c>
      <c r="E11" s="6" t="s">
        <v>7</v>
      </c>
    </row>
    <row r="12" spans="1:9" x14ac:dyDescent="0.25">
      <c r="A12" s="6" t="s">
        <v>29</v>
      </c>
      <c r="B12" s="40">
        <f>SQRT(SUM(POWER(TrainData!G15-0.875,2), POWER(TrainData!H15-0.566,2), POWER(TrainData!I15-0.444,2)))</f>
        <v>0.25683068352515825</v>
      </c>
      <c r="C12" s="41"/>
      <c r="D12" s="6">
        <f t="shared" si="0"/>
        <v>15.160243776719931</v>
      </c>
      <c r="E12" s="6" t="s">
        <v>6</v>
      </c>
    </row>
    <row r="13" spans="1:9" x14ac:dyDescent="0.25">
      <c r="A13" s="6" t="s">
        <v>43</v>
      </c>
      <c r="B13" s="40">
        <f>SQRT(SUM(POWER(TrainData!G29-0.875,2), POWER(TrainData!H29-0.566,2), POWER(TrainData!I29-0.444,2)))</f>
        <v>0.26041697333315267</v>
      </c>
      <c r="C13" s="41"/>
      <c r="D13" s="6">
        <f t="shared" si="0"/>
        <v>14.745565271244685</v>
      </c>
      <c r="E13" s="6" t="s">
        <v>6</v>
      </c>
    </row>
    <row r="14" spans="1:9" x14ac:dyDescent="0.25">
      <c r="A14" s="6" t="s">
        <v>48</v>
      </c>
      <c r="B14" s="40">
        <f>SQRT(SUM(POWER(TrainData!G34-0.875,2), POWER(TrainData!H34-0.566,2), POWER(TrainData!I34-0.444,2)))</f>
        <v>0.28823948376306813</v>
      </c>
      <c r="C14" s="41"/>
      <c r="D14" s="6">
        <f t="shared" si="0"/>
        <v>12.036301485279601</v>
      </c>
      <c r="E14" s="6" t="s">
        <v>6</v>
      </c>
    </row>
    <row r="15" spans="1:9" x14ac:dyDescent="0.25">
      <c r="A15" s="6" t="s">
        <v>20</v>
      </c>
      <c r="B15" s="40">
        <f>SQRT(SUM(POWER(TrainData!G6-0.875,2), POWER(TrainData!H6-0.566,2), POWER(TrainData!I6-0.444,2)))</f>
        <v>0.31243843838071172</v>
      </c>
      <c r="C15" s="41"/>
      <c r="D15" s="6">
        <f t="shared" si="0"/>
        <v>10.244035694773263</v>
      </c>
      <c r="E15" s="6" t="s">
        <v>6</v>
      </c>
    </row>
    <row r="16" spans="1:9" x14ac:dyDescent="0.25">
      <c r="A16" s="6" t="s">
        <v>31</v>
      </c>
      <c r="B16" s="40">
        <f>SQRT(SUM(POWER(TrainData!G17-0.875,2), POWER(TrainData!H17-0.566,2), POWER(TrainData!I17-0.444,2)))</f>
        <v>0.32669557695199969</v>
      </c>
      <c r="C16" s="41"/>
      <c r="D16" s="6">
        <f t="shared" si="0"/>
        <v>9.3694368968425046</v>
      </c>
      <c r="E16" s="6" t="s">
        <v>7</v>
      </c>
    </row>
    <row r="17" spans="1:5" x14ac:dyDescent="0.25">
      <c r="A17" s="6" t="s">
        <v>38</v>
      </c>
      <c r="B17" s="40">
        <f>SQRT(SUM(POWER(TrainData!G24-0.875,2), POWER(TrainData!H24-0.566,2), POWER(TrainData!I24-0.444,2)))</f>
        <v>0.32810025568075651</v>
      </c>
      <c r="C17" s="41"/>
      <c r="D17" s="6">
        <f t="shared" si="0"/>
        <v>9.2893828546892792</v>
      </c>
      <c r="E17" s="6" t="s">
        <v>6</v>
      </c>
    </row>
    <row r="18" spans="1:5" x14ac:dyDescent="0.25">
      <c r="A18" s="6" t="s">
        <v>40</v>
      </c>
      <c r="B18" s="40">
        <f>SQRT(SUM(POWER(TrainData!G26-0.875,2), POWER(TrainData!H26-0.566,2), POWER(TrainData!I26-0.444,2)))</f>
        <v>0.34702945760330556</v>
      </c>
      <c r="C18" s="41"/>
      <c r="D18" s="6">
        <f t="shared" si="0"/>
        <v>8.3036171478920338</v>
      </c>
      <c r="E18" s="6" t="s">
        <v>6</v>
      </c>
    </row>
    <row r="19" spans="1:5" x14ac:dyDescent="0.25">
      <c r="A19" s="6" t="s">
        <v>32</v>
      </c>
      <c r="B19" s="40">
        <f>SQRT(SUM(POWER(TrainData!G18-0.875,2), POWER(TrainData!H18-0.566,2), POWER(TrainData!I18-0.444,2)))</f>
        <v>0.35818446520069941</v>
      </c>
      <c r="C19" s="41"/>
      <c r="D19" s="6">
        <f t="shared" si="0"/>
        <v>7.7944685255030715</v>
      </c>
      <c r="E19" s="6" t="s">
        <v>7</v>
      </c>
    </row>
    <row r="20" spans="1:5" x14ac:dyDescent="0.25">
      <c r="A20" s="6" t="s">
        <v>52</v>
      </c>
      <c r="B20" s="40">
        <f>SQRT(SUM(POWER(TrainData!G38-0.875,2), POWER(TrainData!H38-0.566,2), POWER(TrainData!I38-0.444,2)))</f>
        <v>0.3581857060241237</v>
      </c>
      <c r="C20" s="41"/>
      <c r="D20" s="6">
        <f t="shared" si="0"/>
        <v>7.79441452255314</v>
      </c>
      <c r="E20" s="6" t="s">
        <v>6</v>
      </c>
    </row>
    <row r="21" spans="1:5" x14ac:dyDescent="0.25">
      <c r="A21" s="6" t="s">
        <v>53</v>
      </c>
      <c r="B21" s="40">
        <f>SQRT(SUM(POWER(TrainData!G39-0.875,2), POWER(TrainData!H39-0.566,2), POWER(TrainData!I39-0.444,2)))</f>
        <v>0.35872691563360559</v>
      </c>
      <c r="C21" s="41"/>
      <c r="D21" s="6">
        <f t="shared" si="0"/>
        <v>7.7709134708785017</v>
      </c>
      <c r="E21" s="6" t="s">
        <v>6</v>
      </c>
    </row>
    <row r="22" spans="1:5" x14ac:dyDescent="0.25">
      <c r="A22" s="6" t="s">
        <v>33</v>
      </c>
      <c r="B22" s="40">
        <f>SQRT(SUM(POWER(TrainData!G19-0.875,2), POWER(TrainData!H19-0.566,2), POWER(TrainData!I19-0.444,2)))</f>
        <v>0.39571847456381293</v>
      </c>
      <c r="C22" s="41"/>
      <c r="D22" s="6">
        <f t="shared" si="0"/>
        <v>6.3859769622333342</v>
      </c>
      <c r="E22" s="6" t="s">
        <v>6</v>
      </c>
    </row>
    <row r="23" spans="1:5" x14ac:dyDescent="0.25">
      <c r="A23" s="6" t="s">
        <v>39</v>
      </c>
      <c r="B23" s="40">
        <f>SQRT(SUM(POWER(TrainData!G25-0.875,2), POWER(TrainData!H25-0.566,2), POWER(TrainData!I25-0.444,2)))</f>
        <v>0.39995805335615442</v>
      </c>
      <c r="C23" s="41"/>
      <c r="D23" s="6">
        <f t="shared" si="0"/>
        <v>6.2513110388428679</v>
      </c>
      <c r="E23" s="6" t="s">
        <v>7</v>
      </c>
    </row>
    <row r="24" spans="1:5" x14ac:dyDescent="0.25">
      <c r="A24" s="6" t="s">
        <v>17</v>
      </c>
      <c r="B24" s="40">
        <f>SQRT(SUM(POWER(TrainData!G3-0.875,2), POWER(TrainData!H3-0.566,2), POWER(TrainData!I3-0.444,2)))</f>
        <v>0.40172516863038482</v>
      </c>
      <c r="C24" s="41"/>
      <c r="D24" s="6">
        <f t="shared" si="0"/>
        <v>6.1964352596444074</v>
      </c>
      <c r="E24" s="6" t="s">
        <v>7</v>
      </c>
    </row>
    <row r="25" spans="1:5" x14ac:dyDescent="0.25">
      <c r="A25" s="6" t="s">
        <v>18</v>
      </c>
      <c r="B25" s="40">
        <f>SQRT(SUM(POWER(TrainData!G4-0.875,2), POWER(TrainData!H4-0.566,2), POWER(TrainData!I4-0.444,2)))</f>
        <v>0.41245242149852868</v>
      </c>
      <c r="C25" s="41"/>
      <c r="D25" s="6">
        <f t="shared" si="0"/>
        <v>5.8783072826348937</v>
      </c>
      <c r="E25" s="6" t="s">
        <v>6</v>
      </c>
    </row>
    <row r="26" spans="1:5" x14ac:dyDescent="0.25">
      <c r="A26" s="6" t="s">
        <v>35</v>
      </c>
      <c r="B26" s="40">
        <f>SQRT(SUM(POWER(TrainData!G21-0.875,2), POWER(TrainData!H21-0.566,2), POWER(TrainData!I21-0.444,2)))</f>
        <v>0.42925258039734343</v>
      </c>
      <c r="C26" s="41"/>
      <c r="D26" s="6">
        <f t="shared" si="0"/>
        <v>5.4271793140045341</v>
      </c>
      <c r="E26" s="6" t="s">
        <v>7</v>
      </c>
    </row>
    <row r="27" spans="1:5" x14ac:dyDescent="0.25">
      <c r="A27" s="6" t="s">
        <v>24</v>
      </c>
      <c r="B27" s="40">
        <f>SQRT(SUM(POWER(TrainData!G10-0.875,2), POWER(TrainData!H10-0.566,2), POWER(TrainData!I10-0.444,2)))</f>
        <v>0.43700813620699447</v>
      </c>
      <c r="C27" s="41"/>
      <c r="D27" s="6">
        <f t="shared" si="0"/>
        <v>5.2362570071300389</v>
      </c>
      <c r="E27" s="6" t="s">
        <v>7</v>
      </c>
    </row>
    <row r="28" spans="1:5" x14ac:dyDescent="0.25">
      <c r="A28" s="6" t="s">
        <v>28</v>
      </c>
      <c r="B28" s="40">
        <f>SQRT(SUM(POWER(TrainData!G14-0.875,2), POWER(TrainData!H14-0.566,2), POWER(TrainData!I14-0.444,2)))</f>
        <v>0.44241923305590791</v>
      </c>
      <c r="C28" s="41"/>
      <c r="D28" s="6">
        <f t="shared" si="0"/>
        <v>5.108954123294958</v>
      </c>
      <c r="E28" s="6" t="s">
        <v>7</v>
      </c>
    </row>
    <row r="29" spans="1:5" x14ac:dyDescent="0.25">
      <c r="A29" s="6" t="s">
        <v>21</v>
      </c>
      <c r="B29" s="40">
        <f>SQRT(SUM(POWER(TrainData!G7-0.875,2), POWER(TrainData!H7-0.566,2), POWER(TrainData!I7-0.444,2)))</f>
        <v>0.49397312117608627</v>
      </c>
      <c r="C29" s="41"/>
      <c r="D29" s="6">
        <f t="shared" si="0"/>
        <v>4.0982020276992923</v>
      </c>
      <c r="E29" s="6" t="s">
        <v>7</v>
      </c>
    </row>
    <row r="30" spans="1:5" x14ac:dyDescent="0.25">
      <c r="A30" s="6" t="s">
        <v>47</v>
      </c>
      <c r="B30" s="40">
        <f>SQRT(SUM(POWER(TrainData!G33-0.875,2), POWER(TrainData!H33-0.566,2), POWER(TrainData!I33-0.444,2)))</f>
        <v>0.49504354466158945</v>
      </c>
      <c r="C30" s="41"/>
      <c r="D30" s="6">
        <f t="shared" si="0"/>
        <v>4.0804982560403849</v>
      </c>
      <c r="E30" s="6" t="s">
        <v>6</v>
      </c>
    </row>
    <row r="31" spans="1:5" x14ac:dyDescent="0.25">
      <c r="A31" s="6" t="s">
        <v>42</v>
      </c>
      <c r="B31" s="40">
        <f>SQRT(SUM(POWER(TrainData!G28-0.875,2), POWER(TrainData!H28-0.566,2), POWER(TrainData!I28-0.444,2)))</f>
        <v>0.50185256799183564</v>
      </c>
      <c r="C31" s="41"/>
      <c r="D31" s="6">
        <f t="shared" si="0"/>
        <v>3.9705228384473665</v>
      </c>
      <c r="E31" s="6" t="s">
        <v>6</v>
      </c>
    </row>
    <row r="32" spans="1:5" x14ac:dyDescent="0.25">
      <c r="A32" s="6" t="s">
        <v>34</v>
      </c>
      <c r="B32" s="40">
        <f>SQRT(SUM(POWER(TrainData!G20-0.875,2), POWER(TrainData!H20-0.566,2), POWER(TrainData!I20-0.444,2)))</f>
        <v>0.55072931443475737</v>
      </c>
      <c r="C32" s="41"/>
      <c r="D32" s="6">
        <f t="shared" si="0"/>
        <v>3.2970354156554222</v>
      </c>
      <c r="E32" s="6" t="s">
        <v>6</v>
      </c>
    </row>
    <row r="33" spans="1:5" x14ac:dyDescent="0.25">
      <c r="A33" s="6" t="s">
        <v>37</v>
      </c>
      <c r="B33" s="40">
        <f>SQRT(SUM(POWER(TrainData!G23-0.875,2), POWER(TrainData!H23-0.566,2), POWER(TrainData!I23-0.444,2)))</f>
        <v>0.55181045457455569</v>
      </c>
      <c r="C33" s="41"/>
      <c r="D33" s="6">
        <f t="shared" si="0"/>
        <v>3.284128572903823</v>
      </c>
      <c r="E33" s="6" t="s">
        <v>6</v>
      </c>
    </row>
    <row r="34" spans="1:5" x14ac:dyDescent="0.25">
      <c r="A34" s="6" t="s">
        <v>49</v>
      </c>
      <c r="B34" s="40">
        <f>SQRT(SUM(POWER(TrainData!G35-0.875,2), POWER(TrainData!H35-0.566,2), POWER(TrainData!I35-0.444,2)))</f>
        <v>0.55307514056510543</v>
      </c>
      <c r="C34" s="41"/>
      <c r="D34" s="6">
        <f t="shared" si="0"/>
        <v>3.2691264785078542</v>
      </c>
      <c r="E34" s="6" t="s">
        <v>6</v>
      </c>
    </row>
    <row r="35" spans="1:5" x14ac:dyDescent="0.25">
      <c r="A35" s="6" t="s">
        <v>25</v>
      </c>
      <c r="B35" s="40">
        <f>SQRT(SUM(POWER(TrainData!G11-0.875,2), POWER(TrainData!H11-0.566,2), POWER(TrainData!I11-0.444,2)))</f>
        <v>0.57861222862216721</v>
      </c>
      <c r="C35" s="41"/>
      <c r="D35" s="6">
        <f t="shared" si="0"/>
        <v>2.9869282065255089</v>
      </c>
      <c r="E35" s="6" t="s">
        <v>7</v>
      </c>
    </row>
    <row r="36" spans="1:5" x14ac:dyDescent="0.25">
      <c r="A36" s="6" t="s">
        <v>22</v>
      </c>
      <c r="B36" s="40">
        <f>SQRT(SUM(POWER(TrainData!G8-0.875,2), POWER(TrainData!H8-0.566,2), POWER(TrainData!I8-0.444,2)))</f>
        <v>0.62570076270086528</v>
      </c>
      <c r="C36" s="41"/>
      <c r="D36" s="6">
        <f t="shared" si="0"/>
        <v>2.5542689923380442</v>
      </c>
      <c r="E36" s="6" t="s">
        <v>6</v>
      </c>
    </row>
    <row r="37" spans="1:5" x14ac:dyDescent="0.25">
      <c r="A37" s="6" t="s">
        <v>55</v>
      </c>
      <c r="B37" s="40">
        <f>SQRT(SUM(POWER(TrainData!G41-0.875,2), POWER(TrainData!H41-0.566,2), POWER(TrainData!I41-0.444,2)))</f>
        <v>0.64397239416332464</v>
      </c>
      <c r="C37" s="41"/>
      <c r="D37" s="6">
        <f t="shared" si="0"/>
        <v>2.4113791373907381</v>
      </c>
      <c r="E37" s="6" t="s">
        <v>6</v>
      </c>
    </row>
    <row r="38" spans="1:5" x14ac:dyDescent="0.25">
      <c r="A38" s="6" t="s">
        <v>36</v>
      </c>
      <c r="B38" s="40">
        <f>SQRT(SUM(POWER(TrainData!G22-0.875,2), POWER(TrainData!H22-0.566,2), POWER(TrainData!I22-0.444,2)))</f>
        <v>0.67317861258691547</v>
      </c>
      <c r="C38" s="41"/>
      <c r="D38" s="6">
        <f t="shared" si="0"/>
        <v>2.206680111069566</v>
      </c>
      <c r="E38" s="6" t="s">
        <v>7</v>
      </c>
    </row>
    <row r="39" spans="1:5" x14ac:dyDescent="0.25">
      <c r="A39" s="6" t="s">
        <v>54</v>
      </c>
      <c r="B39" s="40">
        <f>SQRT(SUM(POWER(TrainData!G40-0.875,2), POWER(TrainData!H40-0.566,2), POWER(TrainData!I40-0.444,2)))</f>
        <v>0.67725040502838474</v>
      </c>
      <c r="C39" s="41"/>
      <c r="D39" s="6">
        <f t="shared" si="0"/>
        <v>2.180225692118702</v>
      </c>
      <c r="E39" s="6" t="s">
        <v>6</v>
      </c>
    </row>
    <row r="40" spans="1:5" x14ac:dyDescent="0.25">
      <c r="A40" s="6" t="s">
        <v>19</v>
      </c>
      <c r="B40" s="40">
        <f>SQRT(SUM(POWER(TrainData!G5-0.875,2), POWER(TrainData!H5-0.566,2), POWER(TrainData!I5-0.444,2)))</f>
        <v>0.6779243648405362</v>
      </c>
      <c r="C40" s="41"/>
      <c r="D40" s="6">
        <f t="shared" si="0"/>
        <v>2.175892895782225</v>
      </c>
      <c r="E40" s="6" t="s">
        <v>7</v>
      </c>
    </row>
    <row r="41" spans="1:5" x14ac:dyDescent="0.25">
      <c r="A41" s="6" t="s">
        <v>51</v>
      </c>
      <c r="B41" s="40">
        <f>SQRT(SUM(POWER(TrainData!G37-0.875,2), POWER(TrainData!H37-0.566,2), POWER(TrainData!I37-0.444,2)))</f>
        <v>0.68033227176137978</v>
      </c>
      <c r="C41" s="41"/>
      <c r="D41" s="6">
        <f t="shared" si="0"/>
        <v>2.1605178329141932</v>
      </c>
      <c r="E41" s="6" t="s">
        <v>7</v>
      </c>
    </row>
    <row r="42" spans="1:5" x14ac:dyDescent="0.25">
      <c r="A42" s="6" t="s">
        <v>27</v>
      </c>
      <c r="B42" s="40">
        <f>SQRT(SUM(POWER(TrainData!G13-0.875,2), POWER(TrainData!H13-0.566,2), POWER(TrainData!I13-0.444,2)))</f>
        <v>0.70615579017664365</v>
      </c>
      <c r="C42" s="41"/>
      <c r="D42" s="6">
        <f t="shared" si="0"/>
        <v>2.0053904896361421</v>
      </c>
      <c r="E42" s="6" t="s">
        <v>7</v>
      </c>
    </row>
    <row r="43" spans="1:5" x14ac:dyDescent="0.25">
      <c r="A43" s="6" t="s">
        <v>46</v>
      </c>
      <c r="B43" s="40">
        <f>SQRT(SUM(POWER(TrainData!G32-0.875,2), POWER(TrainData!H32-0.566,2), POWER(TrainData!I32-0.444,2)))</f>
        <v>0.76126867793177988</v>
      </c>
      <c r="C43" s="41"/>
      <c r="D43" s="6">
        <f t="shared" si="0"/>
        <v>1.7255362103773748</v>
      </c>
      <c r="E43" s="6" t="s">
        <v>7</v>
      </c>
    </row>
    <row r="44" spans="1:5" x14ac:dyDescent="0.25">
      <c r="A44" s="6" t="s">
        <v>44</v>
      </c>
      <c r="B44" s="40">
        <f>SQRT(SUM(POWER(TrainData!G30-0.875,2), POWER(TrainData!H30-0.566,2), POWER(TrainData!I30-0.444,2)))</f>
        <v>0.78484457059980983</v>
      </c>
      <c r="C44" s="41"/>
      <c r="D44" s="6">
        <f t="shared" si="0"/>
        <v>1.6234266966026552</v>
      </c>
      <c r="E44" s="6" t="s">
        <v>7</v>
      </c>
    </row>
    <row r="45" spans="1:5" x14ac:dyDescent="0.25">
      <c r="A45" s="18"/>
      <c r="B45" s="18"/>
      <c r="C45" s="18"/>
      <c r="D45" s="18"/>
      <c r="E45" s="18"/>
    </row>
    <row r="46" spans="1:5" x14ac:dyDescent="0.25">
      <c r="A46" s="18"/>
      <c r="B46" s="18"/>
      <c r="C46" s="18"/>
      <c r="D46" s="18"/>
      <c r="E46" s="18"/>
    </row>
    <row r="47" spans="1:5" x14ac:dyDescent="0.25">
      <c r="A47" s="18"/>
      <c r="B47" s="18"/>
      <c r="C47" s="18"/>
      <c r="D47" s="18"/>
      <c r="E47" s="18"/>
    </row>
    <row r="48" spans="1:5" x14ac:dyDescent="0.25">
      <c r="A48" s="18"/>
      <c r="B48" s="18"/>
      <c r="C48" s="18"/>
      <c r="D48" s="18"/>
      <c r="E48" s="18"/>
    </row>
    <row r="49" spans="1:5" x14ac:dyDescent="0.25">
      <c r="A49" s="18"/>
      <c r="B49" s="18"/>
      <c r="C49" s="18"/>
      <c r="D49" s="18"/>
      <c r="E49" s="18"/>
    </row>
    <row r="50" spans="1:5" x14ac:dyDescent="0.25">
      <c r="A50" s="18"/>
      <c r="B50" s="18"/>
      <c r="C50" s="18"/>
      <c r="D50" s="18"/>
      <c r="E50" s="18"/>
    </row>
    <row r="51" spans="1:5" x14ac:dyDescent="0.25">
      <c r="A51" s="18"/>
      <c r="B51" s="18"/>
      <c r="C51" s="18"/>
      <c r="D51" s="18"/>
      <c r="E51" s="18"/>
    </row>
    <row r="52" spans="1:5" x14ac:dyDescent="0.25">
      <c r="A52" s="18"/>
      <c r="B52" s="18"/>
      <c r="C52" s="18"/>
      <c r="D52" s="18"/>
      <c r="E52" s="18"/>
    </row>
    <row r="53" spans="1:5" x14ac:dyDescent="0.25">
      <c r="A53" s="18"/>
      <c r="B53" s="18"/>
      <c r="C53" s="18"/>
      <c r="D53" s="18"/>
      <c r="E53" s="18"/>
    </row>
    <row r="54" spans="1:5" x14ac:dyDescent="0.25">
      <c r="A54" s="18"/>
      <c r="B54" s="18"/>
      <c r="C54" s="18"/>
      <c r="D54" s="18"/>
      <c r="E54" s="18"/>
    </row>
    <row r="55" spans="1:5" x14ac:dyDescent="0.25">
      <c r="A55" s="18"/>
      <c r="B55" s="18"/>
      <c r="C55" s="18"/>
      <c r="D55" s="18"/>
      <c r="E55" s="18"/>
    </row>
    <row r="56" spans="1:5" x14ac:dyDescent="0.25">
      <c r="A56" s="18"/>
      <c r="B56" s="18"/>
      <c r="C56" s="18"/>
      <c r="D56" s="18"/>
      <c r="E56" s="18"/>
    </row>
    <row r="57" spans="1:5" x14ac:dyDescent="0.25">
      <c r="A57" s="18"/>
      <c r="B57" s="18"/>
      <c r="C57" s="18"/>
      <c r="D57" s="18"/>
      <c r="E57" s="18"/>
    </row>
    <row r="58" spans="1:5" x14ac:dyDescent="0.25">
      <c r="A58" s="18"/>
      <c r="B58" s="18"/>
      <c r="C58" s="18"/>
      <c r="D58" s="18"/>
      <c r="E58" s="18"/>
    </row>
    <row r="59" spans="1:5" x14ac:dyDescent="0.25">
      <c r="A59" s="18"/>
      <c r="B59" s="18"/>
      <c r="C59" s="18"/>
      <c r="D59" s="18"/>
      <c r="E59" s="18"/>
    </row>
    <row r="60" spans="1:5" x14ac:dyDescent="0.25">
      <c r="A60" s="18"/>
      <c r="B60" s="18"/>
      <c r="C60" s="18"/>
      <c r="D60" s="18"/>
      <c r="E60" s="18"/>
    </row>
    <row r="61" spans="1:5" x14ac:dyDescent="0.25">
      <c r="A61" s="18"/>
      <c r="B61" s="18"/>
      <c r="C61" s="18"/>
      <c r="D61" s="18"/>
      <c r="E61" s="18"/>
    </row>
    <row r="62" spans="1:5" x14ac:dyDescent="0.25">
      <c r="A62" s="18"/>
      <c r="B62" s="18"/>
      <c r="C62" s="18"/>
      <c r="D62" s="18"/>
      <c r="E62" s="18"/>
    </row>
    <row r="63" spans="1:5" x14ac:dyDescent="0.25">
      <c r="A63" s="18"/>
      <c r="B63" s="18"/>
      <c r="C63" s="18"/>
      <c r="D63" s="18"/>
      <c r="E63" s="18"/>
    </row>
    <row r="64" spans="1:5" x14ac:dyDescent="0.25">
      <c r="A64" s="18"/>
      <c r="B64" s="18"/>
      <c r="C64" s="18"/>
      <c r="D64" s="18"/>
      <c r="E64" s="18"/>
    </row>
  </sheetData>
  <sortState xmlns:xlrd2="http://schemas.microsoft.com/office/spreadsheetml/2017/richdata2" ref="A5:E44">
    <sortCondition ref="B5:B44"/>
  </sortState>
  <mergeCells count="41">
    <mergeCell ref="B40:C40"/>
    <mergeCell ref="B41:C41"/>
    <mergeCell ref="B42:C42"/>
    <mergeCell ref="B43:C43"/>
    <mergeCell ref="B44:C44"/>
    <mergeCell ref="B39:C39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27:C27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15:C15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F1419-9BC1-4C3A-8E24-C0A140E8B7AE}">
  <dimension ref="A1:I46"/>
  <sheetViews>
    <sheetView workbookViewId="0">
      <selection activeCell="H14" sqref="H14"/>
    </sheetView>
  </sheetViews>
  <sheetFormatPr defaultRowHeight="15" x14ac:dyDescent="0.25"/>
  <cols>
    <col min="1" max="1" width="7.7109375" customWidth="1"/>
    <col min="2" max="2" width="14.7109375" customWidth="1"/>
    <col min="3" max="3" width="9.140625" customWidth="1"/>
    <col min="4" max="4" width="16.7109375" bestFit="1" customWidth="1"/>
    <col min="5" max="5" width="12.28515625" bestFit="1" customWidth="1"/>
    <col min="6" max="6" width="15.85546875" bestFit="1" customWidth="1"/>
    <col min="7" max="7" width="18.42578125" bestFit="1" customWidth="1"/>
    <col min="8" max="8" width="19.140625" bestFit="1" customWidth="1"/>
    <col min="9" max="9" width="15" bestFit="1" customWidth="1"/>
  </cols>
  <sheetData>
    <row r="1" spans="1:9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12</v>
      </c>
      <c r="G1" s="16" t="s">
        <v>13</v>
      </c>
      <c r="H1" s="16" t="s">
        <v>14</v>
      </c>
      <c r="I1" s="12" t="s">
        <v>60</v>
      </c>
    </row>
    <row r="2" spans="1:9" ht="15.75" x14ac:dyDescent="0.25">
      <c r="A2" s="2" t="s">
        <v>5</v>
      </c>
      <c r="B2" s="2">
        <v>49</v>
      </c>
      <c r="C2" s="2">
        <v>56.5</v>
      </c>
      <c r="D2" s="2">
        <v>130</v>
      </c>
      <c r="E2" s="2" t="s">
        <v>7</v>
      </c>
      <c r="F2" s="3">
        <f>(B2-25)/(65-25)</f>
        <v>0.6</v>
      </c>
      <c r="G2" s="3">
        <f>(C2-50)/(80-50)</f>
        <v>0.21666666666666667</v>
      </c>
      <c r="H2" s="3">
        <f>(D2-50)/(300-50)</f>
        <v>0.32</v>
      </c>
      <c r="I2" s="26" t="s">
        <v>7</v>
      </c>
    </row>
    <row r="4" spans="1:9" x14ac:dyDescent="0.25">
      <c r="A4" s="21" t="s">
        <v>56</v>
      </c>
      <c r="B4" s="34" t="s">
        <v>57</v>
      </c>
      <c r="C4" s="35"/>
      <c r="D4" s="21" t="s">
        <v>58</v>
      </c>
      <c r="E4" s="21" t="s">
        <v>59</v>
      </c>
    </row>
    <row r="5" spans="1:9" x14ac:dyDescent="0.25">
      <c r="A5" s="24" t="s">
        <v>17</v>
      </c>
      <c r="B5" s="42">
        <f>SQRT(SUM(POWER(TrainData!G3-0.6,2), POWER(TrainData!H3-0.216,2), POWER(TrainData!I3-0.32,2)))</f>
        <v>0.10743732022801841</v>
      </c>
      <c r="C5" s="43"/>
      <c r="D5" s="24">
        <f t="shared" ref="D5:D44" si="0">1/POWER(B5,2)</f>
        <v>86.634259036434543</v>
      </c>
      <c r="E5" s="25" t="s">
        <v>7</v>
      </c>
    </row>
    <row r="6" spans="1:9" x14ac:dyDescent="0.25">
      <c r="A6" s="24" t="s">
        <v>32</v>
      </c>
      <c r="B6" s="42">
        <f>SQRT(SUM(POWER(TrainData!G18-0.6,2), POWER(TrainData!H18-0.216,2), POWER(TrainData!I18-0.32,2)))</f>
        <v>0.1213525625788119</v>
      </c>
      <c r="C6" s="43"/>
      <c r="D6" s="24">
        <f t="shared" si="0"/>
        <v>67.905053644992307</v>
      </c>
      <c r="E6" s="24" t="s">
        <v>7</v>
      </c>
    </row>
    <row r="7" spans="1:9" x14ac:dyDescent="0.25">
      <c r="A7" s="6" t="s">
        <v>28</v>
      </c>
      <c r="B7" s="40">
        <f>SQRT(SUM(POWER(TrainData!G14-0.6,2), POWER(TrainData!H14-0.216,2), POWER(TrainData!I14-0.32,2)))</f>
        <v>0.1808326420877725</v>
      </c>
      <c r="C7" s="41"/>
      <c r="D7" s="6">
        <f t="shared" si="0"/>
        <v>30.580624116559765</v>
      </c>
      <c r="E7" s="6" t="s">
        <v>7</v>
      </c>
    </row>
    <row r="8" spans="1:9" x14ac:dyDescent="0.25">
      <c r="A8" s="6" t="s">
        <v>24</v>
      </c>
      <c r="B8" s="40">
        <f>SQRT(SUM(POWER(TrainData!G10-0.6,2), POWER(TrainData!H10-0.216,2), POWER(TrainData!I10-0.32,2)))</f>
        <v>0.20326446921300448</v>
      </c>
      <c r="C8" s="41"/>
      <c r="D8" s="6">
        <f t="shared" si="0"/>
        <v>24.203437963899226</v>
      </c>
      <c r="E8" s="6" t="s">
        <v>7</v>
      </c>
    </row>
    <row r="9" spans="1:9" x14ac:dyDescent="0.25">
      <c r="A9" s="6" t="s">
        <v>18</v>
      </c>
      <c r="B9" s="40">
        <f>SQRT(SUM(POWER(TrainData!G4-0.6,2), POWER(TrainData!H4-0.216,2), POWER(TrainData!I4-0.32,2)))</f>
        <v>0.22417850030723288</v>
      </c>
      <c r="C9" s="41"/>
      <c r="D9" s="6">
        <f t="shared" si="0"/>
        <v>19.898121617319319</v>
      </c>
      <c r="E9" s="6" t="s">
        <v>6</v>
      </c>
    </row>
    <row r="10" spans="1:9" x14ac:dyDescent="0.25">
      <c r="A10" s="6" t="s">
        <v>50</v>
      </c>
      <c r="B10" s="40">
        <f>SQRT(SUM(POWER(TrainData!G36-0.6,2), POWER(TrainData!H36-0.216,2), POWER(TrainData!I36-0.32,2)))</f>
        <v>0.23586672319577243</v>
      </c>
      <c r="C10" s="41"/>
      <c r="D10" s="6">
        <f t="shared" si="0"/>
        <v>17.974907029786412</v>
      </c>
      <c r="E10" s="6" t="s">
        <v>7</v>
      </c>
    </row>
    <row r="11" spans="1:9" x14ac:dyDescent="0.25">
      <c r="A11" s="6" t="s">
        <v>16</v>
      </c>
      <c r="B11" s="40">
        <f>SQRT(SUM(POWER(TrainData!G2-0.6,2), POWER(TrainData!H2-0.216,2), POWER(TrainData!I2-0.32,2)))</f>
        <v>0.27758982530184917</v>
      </c>
      <c r="C11" s="41"/>
      <c r="D11" s="6">
        <f t="shared" si="0"/>
        <v>12.977556037807942</v>
      </c>
      <c r="E11" s="6" t="s">
        <v>6</v>
      </c>
    </row>
    <row r="12" spans="1:9" x14ac:dyDescent="0.25">
      <c r="A12" s="6" t="s">
        <v>30</v>
      </c>
      <c r="B12" s="40">
        <f>SQRT(SUM(POWER(TrainData!G16-0.6,2), POWER(TrainData!H16-0.216,2), POWER(TrainData!I16-0.32,2)))</f>
        <v>0.27766966785092762</v>
      </c>
      <c r="C12" s="41"/>
      <c r="D12" s="6">
        <f t="shared" si="0"/>
        <v>12.970093845834578</v>
      </c>
      <c r="E12" s="6" t="s">
        <v>6</v>
      </c>
    </row>
    <row r="13" spans="1:9" x14ac:dyDescent="0.25">
      <c r="A13" s="6" t="s">
        <v>41</v>
      </c>
      <c r="B13" s="40">
        <f>SQRT(SUM(POWER(TrainData!G27-0.6,2), POWER(TrainData!H27-0.216,2), POWER(TrainData!I27-0.32,2)))</f>
        <v>0.27819437649081108</v>
      </c>
      <c r="C13" s="41"/>
      <c r="D13" s="6">
        <f t="shared" si="0"/>
        <v>12.921213617810597</v>
      </c>
      <c r="E13" s="6" t="s">
        <v>6</v>
      </c>
    </row>
    <row r="14" spans="1:9" x14ac:dyDescent="0.25">
      <c r="A14" s="6" t="s">
        <v>26</v>
      </c>
      <c r="B14" s="40">
        <f>SQRT(SUM(POWER(TrainData!G12-0.6,2), POWER(TrainData!H12-0.216,2), POWER(TrainData!I12-0.32,2)))</f>
        <v>0.27827504379660062</v>
      </c>
      <c r="C14" s="41"/>
      <c r="D14" s="6">
        <f t="shared" si="0"/>
        <v>12.913723413871923</v>
      </c>
      <c r="E14" s="6" t="s">
        <v>6</v>
      </c>
    </row>
    <row r="15" spans="1:9" x14ac:dyDescent="0.25">
      <c r="A15" s="6" t="s">
        <v>20</v>
      </c>
      <c r="B15" s="40">
        <f>SQRT(SUM(POWER(TrainData!G6-0.6,2), POWER(TrainData!H6-0.216,2), POWER(TrainData!I6-0.32,2)))</f>
        <v>0.28514577168723915</v>
      </c>
      <c r="C15" s="41"/>
      <c r="D15" s="6">
        <f t="shared" si="0"/>
        <v>12.298895969105173</v>
      </c>
      <c r="E15" s="6" t="s">
        <v>6</v>
      </c>
    </row>
    <row r="16" spans="1:9" x14ac:dyDescent="0.25">
      <c r="A16" s="6" t="s">
        <v>35</v>
      </c>
      <c r="B16" s="40">
        <f>SQRT(SUM(POWER(TrainData!G21-0.6,2), POWER(TrainData!H21-0.216,2), POWER(TrainData!I21-0.32,2)))</f>
        <v>0.29522213858569468</v>
      </c>
      <c r="C16" s="41"/>
      <c r="D16" s="6">
        <f t="shared" si="0"/>
        <v>11.473664752264455</v>
      </c>
      <c r="E16" s="6" t="s">
        <v>7</v>
      </c>
    </row>
    <row r="17" spans="1:5" x14ac:dyDescent="0.25">
      <c r="A17" s="6" t="s">
        <v>47</v>
      </c>
      <c r="B17" s="40">
        <f>SQRT(SUM(POWER(TrainData!G33-0.6,2), POWER(TrainData!H33-0.216,2), POWER(TrainData!I33-0.32,2)))</f>
        <v>0.30340475349678425</v>
      </c>
      <c r="C17" s="41"/>
      <c r="D17" s="6">
        <f t="shared" si="0"/>
        <v>10.863136549626432</v>
      </c>
      <c r="E17" s="6" t="s">
        <v>6</v>
      </c>
    </row>
    <row r="18" spans="1:5" x14ac:dyDescent="0.25">
      <c r="A18" s="6" t="s">
        <v>21</v>
      </c>
      <c r="B18" s="40">
        <f>SQRT(SUM(POWER(TrainData!G7-0.6,2), POWER(TrainData!H7-0.216,2), POWER(TrainData!I7-0.32,2)))</f>
        <v>0.31056364529316333</v>
      </c>
      <c r="C18" s="41"/>
      <c r="D18" s="6">
        <f t="shared" si="0"/>
        <v>10.368090243857482</v>
      </c>
      <c r="E18" s="6" t="s">
        <v>7</v>
      </c>
    </row>
    <row r="19" spans="1:5" x14ac:dyDescent="0.25">
      <c r="A19" s="6" t="s">
        <v>48</v>
      </c>
      <c r="B19" s="40">
        <f>SQRT(SUM(POWER(TrainData!G34-0.6,2), POWER(TrainData!H34-0.216,2), POWER(TrainData!I34-0.32,2)))</f>
        <v>0.31270593214712133</v>
      </c>
      <c r="C19" s="41"/>
      <c r="D19" s="6">
        <f t="shared" si="0"/>
        <v>10.226517359513212</v>
      </c>
      <c r="E19" s="6" t="s">
        <v>6</v>
      </c>
    </row>
    <row r="20" spans="1:5" x14ac:dyDescent="0.25">
      <c r="A20" s="6" t="s">
        <v>23</v>
      </c>
      <c r="B20" s="40">
        <f>SQRT(SUM(POWER(TrainData!G9-0.6,2), POWER(TrainData!H9-0.216,2), POWER(TrainData!I9-0.32,2)))</f>
        <v>0.32316215399978049</v>
      </c>
      <c r="C20" s="41"/>
      <c r="D20" s="6">
        <f t="shared" si="0"/>
        <v>9.5754460029960455</v>
      </c>
      <c r="E20" s="6" t="s">
        <v>6</v>
      </c>
    </row>
    <row r="21" spans="1:5" x14ac:dyDescent="0.25">
      <c r="A21" s="6" t="s">
        <v>52</v>
      </c>
      <c r="B21" s="40">
        <f>SQRT(SUM(POWER(TrainData!G38-0.6,2), POWER(TrainData!H38-0.216,2), POWER(TrainData!I38-0.32,2)))</f>
        <v>0.32504768880888851</v>
      </c>
      <c r="C21" s="41"/>
      <c r="D21" s="6">
        <f t="shared" si="0"/>
        <v>9.4646778223669248</v>
      </c>
      <c r="E21" s="6" t="s">
        <v>6</v>
      </c>
    </row>
    <row r="22" spans="1:5" x14ac:dyDescent="0.25">
      <c r="A22" s="6" t="s">
        <v>29</v>
      </c>
      <c r="B22" s="40">
        <f>SQRT(SUM(POWER(TrainData!G15-0.6,2), POWER(TrainData!H15-0.216,2), POWER(TrainData!I15-0.32,2)))</f>
        <v>0.33592409856990019</v>
      </c>
      <c r="C22" s="41"/>
      <c r="D22" s="6">
        <f t="shared" si="0"/>
        <v>8.8617129691169296</v>
      </c>
      <c r="E22" s="6" t="s">
        <v>6</v>
      </c>
    </row>
    <row r="23" spans="1:5" x14ac:dyDescent="0.25">
      <c r="A23" s="6" t="s">
        <v>38</v>
      </c>
      <c r="B23" s="40">
        <f>SQRT(SUM(POWER(TrainData!G24-0.6,2), POWER(TrainData!H24-0.216,2), POWER(TrainData!I24-0.32,2)))</f>
        <v>0.35224439117054956</v>
      </c>
      <c r="C23" s="41"/>
      <c r="D23" s="6">
        <f t="shared" si="0"/>
        <v>8.0595691712524111</v>
      </c>
      <c r="E23" s="6" t="s">
        <v>6</v>
      </c>
    </row>
    <row r="24" spans="1:5" x14ac:dyDescent="0.25">
      <c r="A24" s="6" t="s">
        <v>45</v>
      </c>
      <c r="B24" s="40">
        <f>SQRT(SUM(POWER(TrainData!G31-0.6,2), POWER(TrainData!H31-0.216,2), POWER(TrainData!I31-0.32,2)))</f>
        <v>0.3714334096143988</v>
      </c>
      <c r="C24" s="41"/>
      <c r="D24" s="6">
        <f t="shared" si="0"/>
        <v>7.2483318769555405</v>
      </c>
      <c r="E24" s="6" t="s">
        <v>6</v>
      </c>
    </row>
    <row r="25" spans="1:5" x14ac:dyDescent="0.25">
      <c r="A25" s="6" t="s">
        <v>31</v>
      </c>
      <c r="B25" s="40">
        <f>SQRT(SUM(POWER(TrainData!G17-0.6,2), POWER(TrainData!H17-0.216,2), POWER(TrainData!I17-0.32,2)))</f>
        <v>0.37395855385323118</v>
      </c>
      <c r="C25" s="41"/>
      <c r="D25" s="6">
        <f t="shared" si="0"/>
        <v>7.1507740712932177</v>
      </c>
      <c r="E25" s="6" t="s">
        <v>7</v>
      </c>
    </row>
    <row r="26" spans="1:5" x14ac:dyDescent="0.25">
      <c r="A26" s="6" t="s">
        <v>55</v>
      </c>
      <c r="B26" s="40">
        <f>SQRT(SUM(POWER(TrainData!G41-0.6,2), POWER(TrainData!H41-0.216,2), POWER(TrainData!I41-0.32,2)))</f>
        <v>0.38604159246266595</v>
      </c>
      <c r="C26" s="41"/>
      <c r="D26" s="6">
        <f t="shared" si="0"/>
        <v>6.7101434255878667</v>
      </c>
      <c r="E26" s="6" t="s">
        <v>6</v>
      </c>
    </row>
    <row r="27" spans="1:5" x14ac:dyDescent="0.25">
      <c r="A27" s="6" t="s">
        <v>19</v>
      </c>
      <c r="B27" s="40">
        <f>SQRT(SUM(POWER(TrainData!G5-0.6,2), POWER(TrainData!H5-0.216,2), POWER(TrainData!I5-0.32,2)))</f>
        <v>0.41380081091161613</v>
      </c>
      <c r="C27" s="41"/>
      <c r="D27" s="6">
        <f t="shared" si="0"/>
        <v>5.8400602175097989</v>
      </c>
      <c r="E27" s="6" t="s">
        <v>7</v>
      </c>
    </row>
    <row r="28" spans="1:5" x14ac:dyDescent="0.25">
      <c r="A28" s="6" t="s">
        <v>54</v>
      </c>
      <c r="B28" s="40">
        <f>SQRT(SUM(POWER(TrainData!G40-0.6,2), POWER(TrainData!H40-0.216,2), POWER(TrainData!I40-0.32,2)))</f>
        <v>0.41687861276129023</v>
      </c>
      <c r="C28" s="41"/>
      <c r="D28" s="6">
        <f t="shared" si="0"/>
        <v>5.7541445824728754</v>
      </c>
      <c r="E28" s="6" t="s">
        <v>6</v>
      </c>
    </row>
    <row r="29" spans="1:5" x14ac:dyDescent="0.25">
      <c r="A29" s="6" t="s">
        <v>36</v>
      </c>
      <c r="B29" s="40">
        <f>SQRT(SUM(POWER(TrainData!G22-0.6,2), POWER(TrainData!H22-0.216,2), POWER(TrainData!I22-0.32,2)))</f>
        <v>0.42128111490758491</v>
      </c>
      <c r="C29" s="41"/>
      <c r="D29" s="6">
        <f t="shared" si="0"/>
        <v>5.6345082326425846</v>
      </c>
      <c r="E29" s="6" t="s">
        <v>7</v>
      </c>
    </row>
    <row r="30" spans="1:5" x14ac:dyDescent="0.25">
      <c r="A30" s="6" t="s">
        <v>33</v>
      </c>
      <c r="B30" s="40">
        <f>SQRT(SUM(POWER(TrainData!G19-0.6,2), POWER(TrainData!H19-0.216,2), POWER(TrainData!I19-0.32,2)))</f>
        <v>0.4213819855876349</v>
      </c>
      <c r="C30" s="41"/>
      <c r="D30" s="6">
        <f t="shared" si="0"/>
        <v>5.6318109713935307</v>
      </c>
      <c r="E30" s="6" t="s">
        <v>6</v>
      </c>
    </row>
    <row r="31" spans="1:5" x14ac:dyDescent="0.25">
      <c r="A31" s="6" t="s">
        <v>42</v>
      </c>
      <c r="B31" s="40">
        <f>SQRT(SUM(POWER(TrainData!G28-0.6,2), POWER(TrainData!H28-0.216,2), POWER(TrainData!I28-0.32,2)))</f>
        <v>0.43482985178113059</v>
      </c>
      <c r="C31" s="41"/>
      <c r="D31" s="6">
        <f t="shared" si="0"/>
        <v>5.28885057410473</v>
      </c>
      <c r="E31" s="6" t="s">
        <v>6</v>
      </c>
    </row>
    <row r="32" spans="1:5" x14ac:dyDescent="0.25">
      <c r="A32" s="6" t="s">
        <v>51</v>
      </c>
      <c r="B32" s="40">
        <f>SQRT(SUM(POWER(TrainData!G37-0.6,2), POWER(TrainData!H37-0.216,2), POWER(TrainData!I37-0.32,2)))</f>
        <v>0.44382541612665671</v>
      </c>
      <c r="C32" s="41"/>
      <c r="D32" s="6">
        <f t="shared" si="0"/>
        <v>5.0766317563622891</v>
      </c>
      <c r="E32" s="6" t="s">
        <v>7</v>
      </c>
    </row>
    <row r="33" spans="1:5" x14ac:dyDescent="0.25">
      <c r="A33" s="6" t="s">
        <v>37</v>
      </c>
      <c r="B33" s="40">
        <f>SQRT(SUM(POWER(TrainData!G23-0.6,2), POWER(TrainData!H23-0.216,2), POWER(TrainData!I23-0.32,2)))</f>
        <v>0.44633744085737542</v>
      </c>
      <c r="C33" s="41"/>
      <c r="D33" s="6">
        <f t="shared" si="0"/>
        <v>5.0196491376800525</v>
      </c>
      <c r="E33" s="6" t="s">
        <v>6</v>
      </c>
    </row>
    <row r="34" spans="1:5" x14ac:dyDescent="0.25">
      <c r="A34" s="6" t="s">
        <v>53</v>
      </c>
      <c r="B34" s="40">
        <f>SQRT(SUM(POWER(TrainData!G39-0.6,2), POWER(TrainData!H39-0.216,2), POWER(TrainData!I39-0.32,2)))</f>
        <v>0.4515329445345046</v>
      </c>
      <c r="C34" s="41"/>
      <c r="D34" s="6">
        <f t="shared" si="0"/>
        <v>4.9047978732796418</v>
      </c>
      <c r="E34" s="6" t="s">
        <v>6</v>
      </c>
    </row>
    <row r="35" spans="1:5" x14ac:dyDescent="0.25">
      <c r="A35" s="6" t="s">
        <v>44</v>
      </c>
      <c r="B35" s="40">
        <f>SQRT(SUM(POWER(TrainData!G30-0.6,2), POWER(TrainData!H30-0.216,2), POWER(TrainData!I30-0.32,2)))</f>
        <v>0.45805239874931336</v>
      </c>
      <c r="C35" s="41"/>
      <c r="D35" s="6">
        <f t="shared" si="0"/>
        <v>4.7661716203077047</v>
      </c>
      <c r="E35" s="6" t="s">
        <v>7</v>
      </c>
    </row>
    <row r="36" spans="1:5" x14ac:dyDescent="0.25">
      <c r="A36" s="6" t="s">
        <v>46</v>
      </c>
      <c r="B36" s="40">
        <f>SQRT(SUM(POWER(TrainData!G32-0.6,2), POWER(TrainData!H32-0.216,2), POWER(TrainData!I32-0.32,2)))</f>
        <v>0.47733112196880684</v>
      </c>
      <c r="C36" s="41"/>
      <c r="D36" s="6">
        <f t="shared" si="0"/>
        <v>4.3889486273563181</v>
      </c>
      <c r="E36" s="6" t="s">
        <v>7</v>
      </c>
    </row>
    <row r="37" spans="1:5" x14ac:dyDescent="0.25">
      <c r="A37" s="6" t="s">
        <v>34</v>
      </c>
      <c r="B37" s="40">
        <f>SQRT(SUM(POWER(TrainData!G20-0.6,2), POWER(TrainData!H20-0.216,2), POWER(TrainData!I20-0.32,2)))</f>
        <v>0.47884699481613591</v>
      </c>
      <c r="C37" s="41"/>
      <c r="D37" s="6">
        <f t="shared" si="0"/>
        <v>4.3612046616432041</v>
      </c>
      <c r="E37" s="6" t="s">
        <v>6</v>
      </c>
    </row>
    <row r="38" spans="1:5" x14ac:dyDescent="0.25">
      <c r="A38" s="6" t="s">
        <v>49</v>
      </c>
      <c r="B38" s="40">
        <f>SQRT(SUM(POWER(TrainData!G35-0.6,2), POWER(TrainData!H35-0.216,2), POWER(TrainData!I35-0.32,2)))</f>
        <v>0.5064054151018178</v>
      </c>
      <c r="C38" s="41"/>
      <c r="D38" s="6">
        <f t="shared" si="0"/>
        <v>3.8994496576716475</v>
      </c>
      <c r="E38" s="6" t="s">
        <v>6</v>
      </c>
    </row>
    <row r="39" spans="1:5" x14ac:dyDescent="0.25">
      <c r="A39" s="6" t="s">
        <v>25</v>
      </c>
      <c r="B39" s="40">
        <f>SQRT(SUM(POWER(TrainData!G11-0.6,2), POWER(TrainData!H11-0.216,2), POWER(TrainData!I11-0.32,2)))</f>
        <v>0.50753303121843985</v>
      </c>
      <c r="C39" s="41"/>
      <c r="D39" s="6">
        <f t="shared" si="0"/>
        <v>3.882141630879071</v>
      </c>
      <c r="E39" s="6" t="s">
        <v>7</v>
      </c>
    </row>
    <row r="40" spans="1:5" x14ac:dyDescent="0.25">
      <c r="A40" s="6" t="s">
        <v>39</v>
      </c>
      <c r="B40" s="40">
        <f>SQRT(SUM(POWER(TrainData!G25-0.6,2), POWER(TrainData!H25-0.216,2), POWER(TrainData!I25-0.32,2)))</f>
        <v>0.50758524188334897</v>
      </c>
      <c r="C40" s="41"/>
      <c r="D40" s="6">
        <f t="shared" si="0"/>
        <v>3.881343030940771</v>
      </c>
      <c r="E40" s="6" t="s">
        <v>7</v>
      </c>
    </row>
    <row r="41" spans="1:5" x14ac:dyDescent="0.25">
      <c r="A41" s="6" t="s">
        <v>40</v>
      </c>
      <c r="B41" s="40">
        <f>SQRT(SUM(POWER(TrainData!G26-0.6,2), POWER(TrainData!H26-0.216,2), POWER(TrainData!I26-0.32,2)))</f>
        <v>0.51987284770199127</v>
      </c>
      <c r="C41" s="41"/>
      <c r="D41" s="6">
        <f t="shared" si="0"/>
        <v>3.7000341225369073</v>
      </c>
      <c r="E41" s="6" t="s">
        <v>6</v>
      </c>
    </row>
    <row r="42" spans="1:5" x14ac:dyDescent="0.25">
      <c r="A42" s="6" t="s">
        <v>43</v>
      </c>
      <c r="B42" s="40">
        <f>SQRT(SUM(POWER(TrainData!G29-0.6,2), POWER(TrainData!H29-0.216,2), POWER(TrainData!I29-0.32,2)))</f>
        <v>0.52738031817655084</v>
      </c>
      <c r="C42" s="41"/>
      <c r="D42" s="6">
        <f t="shared" si="0"/>
        <v>3.5954409808362997</v>
      </c>
      <c r="E42" s="6" t="s">
        <v>6</v>
      </c>
    </row>
    <row r="43" spans="1:5" x14ac:dyDescent="0.25">
      <c r="A43" s="6" t="s">
        <v>22</v>
      </c>
      <c r="B43" s="40">
        <f>SQRT(SUM(POWER(TrainData!G8-0.6,2), POWER(TrainData!H8-0.216,2), POWER(TrainData!I8-0.32,2)))</f>
        <v>0.52852415060976898</v>
      </c>
      <c r="C43" s="41"/>
      <c r="D43" s="6">
        <f t="shared" si="0"/>
        <v>3.57989530795055</v>
      </c>
      <c r="E43" s="6" t="s">
        <v>6</v>
      </c>
    </row>
    <row r="44" spans="1:5" x14ac:dyDescent="0.25">
      <c r="A44" s="6" t="s">
        <v>27</v>
      </c>
      <c r="B44" s="40">
        <f>SQRT(SUM(POWER(TrainData!G13-0.6,2), POWER(TrainData!H13-0.216,2), POWER(TrainData!I13-0.32,2)))</f>
        <v>0.62918757139663839</v>
      </c>
      <c r="C44" s="41"/>
      <c r="D44" s="6">
        <f t="shared" si="0"/>
        <v>2.5260371276937033</v>
      </c>
      <c r="E44" s="6" t="s">
        <v>7</v>
      </c>
    </row>
    <row r="45" spans="1:5" x14ac:dyDescent="0.25">
      <c r="A45" s="18"/>
      <c r="B45" s="18"/>
      <c r="C45" s="18"/>
      <c r="D45" s="18"/>
      <c r="E45" s="18"/>
    </row>
    <row r="46" spans="1:5" x14ac:dyDescent="0.25">
      <c r="A46" s="18"/>
      <c r="B46" s="18"/>
      <c r="C46" s="18"/>
      <c r="D46" s="18"/>
      <c r="E46" s="18"/>
    </row>
  </sheetData>
  <sortState xmlns:xlrd2="http://schemas.microsoft.com/office/spreadsheetml/2017/richdata2" ref="A5:E44">
    <sortCondition ref="B5:B44"/>
  </sortState>
  <mergeCells count="41">
    <mergeCell ref="B40:C40"/>
    <mergeCell ref="B41:C41"/>
    <mergeCell ref="B42:C42"/>
    <mergeCell ref="B43:C43"/>
    <mergeCell ref="B44:C44"/>
    <mergeCell ref="B39:C39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27:C27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15:C15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TrainData</vt:lpstr>
      <vt:lpstr>TestRecord1</vt:lpstr>
      <vt:lpstr>TestRecord2</vt:lpstr>
      <vt:lpstr>TestRecord3</vt:lpstr>
      <vt:lpstr>TestRecord4</vt:lpstr>
      <vt:lpstr>TestRecord5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Owais</dc:creator>
  <cp:lastModifiedBy>Muhammad Owais</cp:lastModifiedBy>
  <dcterms:created xsi:type="dcterms:W3CDTF">2023-11-06T03:06:09Z</dcterms:created>
  <dcterms:modified xsi:type="dcterms:W3CDTF">2023-11-08T18:57:08Z</dcterms:modified>
</cp:coreProperties>
</file>