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evens\KnowledgeDiscoveryAndDataMining\KnowledgeDiscoveryAndDataMining_Stevens\FinalExam\MuhammadOwais_Imran_FinalExam\"/>
    </mc:Choice>
  </mc:AlternateContent>
  <xr:revisionPtr revIDLastSave="0" documentId="13_ncr:1_{2791AD32-28CF-449D-89C7-D51C46905A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N72" i="1"/>
  <c r="N71" i="1"/>
  <c r="N70" i="1"/>
  <c r="N69" i="1"/>
  <c r="N68" i="1"/>
  <c r="N65" i="1"/>
  <c r="N64" i="1"/>
  <c r="N63" i="1"/>
  <c r="N62" i="1"/>
  <c r="N61" i="1"/>
  <c r="I34" i="1"/>
  <c r="L34" i="1" s="1"/>
  <c r="G19" i="1" s="1"/>
  <c r="I36" i="1"/>
  <c r="L36" i="1" s="1"/>
  <c r="G27" i="1" s="1"/>
  <c r="I39" i="1" s="1"/>
  <c r="L39" i="1" s="1"/>
  <c r="N23" i="1" s="1"/>
  <c r="O34" i="1" s="1"/>
  <c r="O44" i="1" l="1"/>
  <c r="Q44" i="1" s="1"/>
  <c r="S61" i="1" s="1"/>
  <c r="O45" i="1"/>
  <c r="Q45" i="1" s="1"/>
  <c r="O46" i="1"/>
  <c r="Q46" i="1" s="1"/>
  <c r="O35" i="1"/>
  <c r="O36" i="1"/>
  <c r="O58" i="1" l="1"/>
  <c r="Q58" i="1" s="1"/>
  <c r="O72" i="1" s="1"/>
  <c r="O56" i="1"/>
  <c r="Q56" i="1" s="1"/>
  <c r="O70" i="1" s="1"/>
  <c r="O54" i="1"/>
  <c r="Q54" i="1" s="1"/>
  <c r="O68" i="1" s="1"/>
  <c r="O55" i="1"/>
  <c r="Q55" i="1" s="1"/>
  <c r="O69" i="1" s="1"/>
  <c r="O57" i="1"/>
  <c r="Q57" i="1" s="1"/>
  <c r="O71" i="1" s="1"/>
  <c r="O52" i="1"/>
  <c r="Q52" i="1" s="1"/>
  <c r="O65" i="1" s="1"/>
  <c r="O51" i="1"/>
  <c r="Q51" i="1" s="1"/>
  <c r="O64" i="1" s="1"/>
  <c r="O50" i="1"/>
  <c r="Q50" i="1" s="1"/>
  <c r="O63" i="1" s="1"/>
  <c r="O49" i="1"/>
  <c r="Q49" i="1" s="1"/>
  <c r="O62" i="1" s="1"/>
  <c r="O48" i="1"/>
  <c r="Q48" i="1" s="1"/>
  <c r="O61" i="1" s="1"/>
  <c r="O66" i="1" l="1"/>
  <c r="P66" i="1" s="1"/>
  <c r="S66" i="1" s="1"/>
  <c r="O73" i="1"/>
  <c r="P73" i="1" s="1"/>
  <c r="S73" i="1" s="1"/>
  <c r="S74" i="1" s="1"/>
  <c r="T74" i="1" s="1"/>
</calcChain>
</file>

<file path=xl/sharedStrings.xml><?xml version="1.0" encoding="utf-8"?>
<sst xmlns="http://schemas.openxmlformats.org/spreadsheetml/2006/main" count="45" uniqueCount="37">
  <si>
    <t>Net_A</t>
  </si>
  <si>
    <t>Net_B</t>
  </si>
  <si>
    <t>y=</t>
  </si>
  <si>
    <t>Node</t>
  </si>
  <si>
    <t>Z</t>
  </si>
  <si>
    <t>A</t>
  </si>
  <si>
    <t>B</t>
  </si>
  <si>
    <t>Net_Z</t>
  </si>
  <si>
    <t>Predicted</t>
  </si>
  <si>
    <t>Actual</t>
  </si>
  <si>
    <t>delta</t>
  </si>
  <si>
    <t>eta</t>
  </si>
  <si>
    <t>Arc</t>
  </si>
  <si>
    <t>DELTA</t>
  </si>
  <si>
    <t>xx_z</t>
  </si>
  <si>
    <t>A_Z</t>
  </si>
  <si>
    <t>B_Z</t>
  </si>
  <si>
    <t>X_A</t>
  </si>
  <si>
    <t>1_A</t>
  </si>
  <si>
    <t>2_A</t>
  </si>
  <si>
    <t>3_A</t>
  </si>
  <si>
    <t>4_A</t>
  </si>
  <si>
    <t>X_B</t>
  </si>
  <si>
    <t>1_B</t>
  </si>
  <si>
    <t>2_B</t>
  </si>
  <si>
    <t>3_B</t>
  </si>
  <si>
    <t>4_B</t>
  </si>
  <si>
    <t>New_W</t>
  </si>
  <si>
    <t>Adjusting-XX -&gt;</t>
  </si>
  <si>
    <t>Weights Adjustment Backward Pass (Node-Weight*CurrentNewWeight)</t>
  </si>
  <si>
    <t>Adjusting Node1</t>
  </si>
  <si>
    <t>Adjusting Node2</t>
  </si>
  <si>
    <t>Adjusting Node3</t>
  </si>
  <si>
    <t>Adjusting Node4</t>
  </si>
  <si>
    <t>Adjusting X</t>
  </si>
  <si>
    <t>Adjusting A</t>
  </si>
  <si>
    <t>Adjusting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</si>
</sst>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top"/>
    </xf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5" fontId="0" fillId="2" borderId="1" xfId="0" applyNumberFormat="1" applyFill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600075</xdr:colOff>
          <xdr:row>2</xdr:row>
          <xdr:rowOff>28575</xdr:rowOff>
        </xdr:from>
        <xdr:to>
          <xdr:col>6</xdr:col>
          <xdr:colOff>0</xdr:colOff>
          <xdr:row>5</xdr:row>
          <xdr:rowOff>180975</xdr:rowOff>
        </xdr:to>
        <xdr:sp macro="" textlink="">
          <xdr:nvSpPr>
            <xdr:cNvPr id="1025" name="Object 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</xdr:colOff>
          <xdr:row>2</xdr:row>
          <xdr:rowOff>19050</xdr:rowOff>
        </xdr:from>
        <xdr:to>
          <xdr:col>15</xdr:col>
          <xdr:colOff>114300</xdr:colOff>
          <xdr:row>11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590550</xdr:colOff>
      <xdr:row>15</xdr:row>
      <xdr:rowOff>76200</xdr:rowOff>
    </xdr:from>
    <xdr:to>
      <xdr:col>3</xdr:col>
      <xdr:colOff>238125</xdr:colOff>
      <xdr:row>17</xdr:row>
      <xdr:rowOff>123825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00150" y="2933700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Node 1</a:t>
          </a:r>
        </a:p>
      </xdr:txBody>
    </xdr:sp>
    <xdr:clientData/>
  </xdr:twoCellAnchor>
  <xdr:twoCellAnchor>
    <xdr:from>
      <xdr:col>1</xdr:col>
      <xdr:colOff>600075</xdr:colOff>
      <xdr:row>20</xdr:row>
      <xdr:rowOff>85725</xdr:rowOff>
    </xdr:from>
    <xdr:to>
      <xdr:col>3</xdr:col>
      <xdr:colOff>247650</xdr:colOff>
      <xdr:row>22</xdr:row>
      <xdr:rowOff>133350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09675" y="3895725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Node 2</a:t>
          </a:r>
        </a:p>
      </xdr:txBody>
    </xdr:sp>
    <xdr:clientData/>
  </xdr:twoCellAnchor>
  <xdr:twoCellAnchor>
    <xdr:from>
      <xdr:col>2</xdr:col>
      <xdr:colOff>9525</xdr:colOff>
      <xdr:row>25</xdr:row>
      <xdr:rowOff>95250</xdr:rowOff>
    </xdr:from>
    <xdr:to>
      <xdr:col>3</xdr:col>
      <xdr:colOff>266700</xdr:colOff>
      <xdr:row>27</xdr:row>
      <xdr:rowOff>142875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28725" y="4857750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Node 3</a:t>
          </a:r>
        </a:p>
      </xdr:txBody>
    </xdr:sp>
    <xdr:clientData/>
  </xdr:twoCellAnchor>
  <xdr:twoCellAnchor>
    <xdr:from>
      <xdr:col>1</xdr:col>
      <xdr:colOff>590550</xdr:colOff>
      <xdr:row>30</xdr:row>
      <xdr:rowOff>95250</xdr:rowOff>
    </xdr:from>
    <xdr:to>
      <xdr:col>3</xdr:col>
      <xdr:colOff>238125</xdr:colOff>
      <xdr:row>32</xdr:row>
      <xdr:rowOff>142875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0150" y="5810250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Node 4</a:t>
          </a:r>
        </a:p>
      </xdr:txBody>
    </xdr:sp>
    <xdr:clientData/>
  </xdr:twoCellAnchor>
  <xdr:twoCellAnchor>
    <xdr:from>
      <xdr:col>2</xdr:col>
      <xdr:colOff>9525</xdr:colOff>
      <xdr:row>11</xdr:row>
      <xdr:rowOff>85725</xdr:rowOff>
    </xdr:from>
    <xdr:to>
      <xdr:col>3</xdr:col>
      <xdr:colOff>266700</xdr:colOff>
      <xdr:row>13</xdr:row>
      <xdr:rowOff>133350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28725" y="2181225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6</xdr:col>
      <xdr:colOff>28575</xdr:colOff>
      <xdr:row>19</xdr:row>
      <xdr:rowOff>66675</xdr:rowOff>
    </xdr:from>
    <xdr:to>
      <xdr:col>7</xdr:col>
      <xdr:colOff>285750</xdr:colOff>
      <xdr:row>21</xdr:row>
      <xdr:rowOff>114300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86175" y="3686175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6</xdr:col>
      <xdr:colOff>47625</xdr:colOff>
      <xdr:row>23</xdr:row>
      <xdr:rowOff>114300</xdr:rowOff>
    </xdr:from>
    <xdr:to>
      <xdr:col>7</xdr:col>
      <xdr:colOff>304800</xdr:colOff>
      <xdr:row>25</xdr:row>
      <xdr:rowOff>161925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05225" y="4495800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257175</xdr:colOff>
      <xdr:row>16</xdr:row>
      <xdr:rowOff>161925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57600" y="2781300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XX</a:t>
          </a:r>
        </a:p>
      </xdr:txBody>
    </xdr:sp>
    <xdr:clientData/>
  </xdr:twoCellAnchor>
  <xdr:twoCellAnchor>
    <xdr:from>
      <xdr:col>11</xdr:col>
      <xdr:colOff>9525</xdr:colOff>
      <xdr:row>18</xdr:row>
      <xdr:rowOff>142875</xdr:rowOff>
    </xdr:from>
    <xdr:to>
      <xdr:col>12</xdr:col>
      <xdr:colOff>266700</xdr:colOff>
      <xdr:row>21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715125" y="3571875"/>
          <a:ext cx="866775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Z</a:t>
          </a:r>
        </a:p>
      </xdr:txBody>
    </xdr:sp>
    <xdr:clientData/>
  </xdr:twoCellAnchor>
  <xdr:twoCellAnchor>
    <xdr:from>
      <xdr:col>3</xdr:col>
      <xdr:colOff>266700</xdr:colOff>
      <xdr:row>12</xdr:row>
      <xdr:rowOff>109538</xdr:rowOff>
    </xdr:from>
    <xdr:to>
      <xdr:col>6</xdr:col>
      <xdr:colOff>47625</xdr:colOff>
      <xdr:row>24</xdr:row>
      <xdr:rowOff>138113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6" idx="6"/>
          <a:endCxn id="8" idx="2"/>
        </xdr:cNvCxnSpPr>
      </xdr:nvCxnSpPr>
      <xdr:spPr>
        <a:xfrm>
          <a:off x="2095500" y="2395538"/>
          <a:ext cx="1609725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12</xdr:row>
      <xdr:rowOff>109538</xdr:rowOff>
    </xdr:from>
    <xdr:to>
      <xdr:col>6</xdr:col>
      <xdr:colOff>28575</xdr:colOff>
      <xdr:row>20</xdr:row>
      <xdr:rowOff>90488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6"/>
          <a:endCxn id="7" idx="2"/>
        </xdr:cNvCxnSpPr>
      </xdr:nvCxnSpPr>
      <xdr:spPr>
        <a:xfrm>
          <a:off x="2095500" y="2395538"/>
          <a:ext cx="1590675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16</xdr:row>
      <xdr:rowOff>100013</xdr:rowOff>
    </xdr:from>
    <xdr:to>
      <xdr:col>6</xdr:col>
      <xdr:colOff>28575</xdr:colOff>
      <xdr:row>20</xdr:row>
      <xdr:rowOff>90488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" idx="6"/>
          <a:endCxn id="7" idx="2"/>
        </xdr:cNvCxnSpPr>
      </xdr:nvCxnSpPr>
      <xdr:spPr>
        <a:xfrm>
          <a:off x="2066925" y="3148013"/>
          <a:ext cx="16192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16</xdr:row>
      <xdr:rowOff>100013</xdr:rowOff>
    </xdr:from>
    <xdr:to>
      <xdr:col>6</xdr:col>
      <xdr:colOff>47625</xdr:colOff>
      <xdr:row>24</xdr:row>
      <xdr:rowOff>138113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8" idx="2"/>
        </xdr:cNvCxnSpPr>
      </xdr:nvCxnSpPr>
      <xdr:spPr>
        <a:xfrm>
          <a:off x="2066925" y="3148013"/>
          <a:ext cx="16383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20</xdr:row>
      <xdr:rowOff>90488</xdr:rowOff>
    </xdr:from>
    <xdr:to>
      <xdr:col>6</xdr:col>
      <xdr:colOff>28575</xdr:colOff>
      <xdr:row>21</xdr:row>
      <xdr:rowOff>109538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3" idx="6"/>
          <a:endCxn id="7" idx="2"/>
        </xdr:cNvCxnSpPr>
      </xdr:nvCxnSpPr>
      <xdr:spPr>
        <a:xfrm flipV="1">
          <a:off x="2076450" y="3900488"/>
          <a:ext cx="1609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21</xdr:row>
      <xdr:rowOff>109538</xdr:rowOff>
    </xdr:from>
    <xdr:to>
      <xdr:col>6</xdr:col>
      <xdr:colOff>47625</xdr:colOff>
      <xdr:row>24</xdr:row>
      <xdr:rowOff>138113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3" idx="6"/>
          <a:endCxn id="8" idx="2"/>
        </xdr:cNvCxnSpPr>
      </xdr:nvCxnSpPr>
      <xdr:spPr>
        <a:xfrm>
          <a:off x="2076450" y="4110038"/>
          <a:ext cx="16287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20</xdr:row>
      <xdr:rowOff>90488</xdr:rowOff>
    </xdr:from>
    <xdr:to>
      <xdr:col>6</xdr:col>
      <xdr:colOff>28575</xdr:colOff>
      <xdr:row>26</xdr:row>
      <xdr:rowOff>119063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2095500" y="3900488"/>
          <a:ext cx="15906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24</xdr:row>
      <xdr:rowOff>138113</xdr:rowOff>
    </xdr:from>
    <xdr:to>
      <xdr:col>6</xdr:col>
      <xdr:colOff>47625</xdr:colOff>
      <xdr:row>26</xdr:row>
      <xdr:rowOff>119063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4" idx="6"/>
          <a:endCxn id="8" idx="2"/>
        </xdr:cNvCxnSpPr>
      </xdr:nvCxnSpPr>
      <xdr:spPr>
        <a:xfrm flipV="1">
          <a:off x="2095500" y="4710113"/>
          <a:ext cx="16097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20</xdr:row>
      <xdr:rowOff>90488</xdr:rowOff>
    </xdr:from>
    <xdr:to>
      <xdr:col>6</xdr:col>
      <xdr:colOff>28575</xdr:colOff>
      <xdr:row>31</xdr:row>
      <xdr:rowOff>119063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2066925" y="3900488"/>
          <a:ext cx="1619250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24</xdr:row>
      <xdr:rowOff>138113</xdr:rowOff>
    </xdr:from>
    <xdr:to>
      <xdr:col>6</xdr:col>
      <xdr:colOff>47625</xdr:colOff>
      <xdr:row>31</xdr:row>
      <xdr:rowOff>119063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5" idx="6"/>
          <a:endCxn id="8" idx="2"/>
        </xdr:cNvCxnSpPr>
      </xdr:nvCxnSpPr>
      <xdr:spPr>
        <a:xfrm flipV="1">
          <a:off x="2066925" y="4710113"/>
          <a:ext cx="163830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19</xdr:row>
      <xdr:rowOff>166688</xdr:rowOff>
    </xdr:from>
    <xdr:to>
      <xdr:col>11</xdr:col>
      <xdr:colOff>9525</xdr:colOff>
      <xdr:row>24</xdr:row>
      <xdr:rowOff>138113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8" idx="6"/>
          <a:endCxn id="10" idx="2"/>
        </xdr:cNvCxnSpPr>
      </xdr:nvCxnSpPr>
      <xdr:spPr>
        <a:xfrm flipV="1">
          <a:off x="4572000" y="3786188"/>
          <a:ext cx="21431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19</xdr:row>
      <xdr:rowOff>166688</xdr:rowOff>
    </xdr:from>
    <xdr:to>
      <xdr:col>11</xdr:col>
      <xdr:colOff>9525</xdr:colOff>
      <xdr:row>20</xdr:row>
      <xdr:rowOff>90488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7" idx="6"/>
          <a:endCxn id="10" idx="2"/>
        </xdr:cNvCxnSpPr>
      </xdr:nvCxnSpPr>
      <xdr:spPr>
        <a:xfrm flipV="1">
          <a:off x="4552950" y="3786188"/>
          <a:ext cx="21621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15</xdr:row>
      <xdr:rowOff>138113</xdr:rowOff>
    </xdr:from>
    <xdr:to>
      <xdr:col>10</xdr:col>
      <xdr:colOff>600075</xdr:colOff>
      <xdr:row>19</xdr:row>
      <xdr:rowOff>166688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9" idx="6"/>
        </xdr:cNvCxnSpPr>
      </xdr:nvCxnSpPr>
      <xdr:spPr>
        <a:xfrm>
          <a:off x="4524375" y="2995613"/>
          <a:ext cx="21717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T74"/>
  <sheetViews>
    <sheetView tabSelected="1" topLeftCell="F65" workbookViewId="0">
      <selection activeCell="R74" sqref="R74"/>
    </sheetView>
  </sheetViews>
  <sheetFormatPr defaultRowHeight="15" x14ac:dyDescent="0.25"/>
  <cols>
    <col min="9" max="9" width="11.5703125" bestFit="1" customWidth="1"/>
    <col min="12" max="12" width="11.5703125" bestFit="1" customWidth="1"/>
    <col min="14" max="14" width="11.5703125" bestFit="1" customWidth="1"/>
    <col min="15" max="15" width="24.28515625" customWidth="1"/>
    <col min="16" max="16" width="11.5703125" bestFit="1" customWidth="1"/>
    <col min="17" max="17" width="12" bestFit="1" customWidth="1"/>
    <col min="18" max="18" width="11.140625" bestFit="1" customWidth="1"/>
    <col min="19" max="19" width="11.5703125" bestFit="1" customWidth="1"/>
  </cols>
  <sheetData>
    <row r="13" spans="2:8" x14ac:dyDescent="0.25">
      <c r="B13" s="9">
        <v>1</v>
      </c>
    </row>
    <row r="15" spans="2:8" x14ac:dyDescent="0.25">
      <c r="E15" s="4">
        <v>0.5</v>
      </c>
      <c r="H15" s="10">
        <v>1</v>
      </c>
    </row>
    <row r="17" spans="2:14" x14ac:dyDescent="0.25">
      <c r="B17" s="9">
        <v>0.4</v>
      </c>
      <c r="D17" s="3">
        <v>0.6</v>
      </c>
      <c r="E17" s="5">
        <v>0.7</v>
      </c>
    </row>
    <row r="18" spans="2:14" x14ac:dyDescent="0.25">
      <c r="J18">
        <v>0.5</v>
      </c>
    </row>
    <row r="19" spans="2:14" x14ac:dyDescent="0.25">
      <c r="G19" s="8">
        <f>L34</f>
        <v>0.85320966019861766</v>
      </c>
    </row>
    <row r="20" spans="2:14" x14ac:dyDescent="0.25">
      <c r="E20" s="6">
        <v>0.9</v>
      </c>
      <c r="I20">
        <v>0.9</v>
      </c>
    </row>
    <row r="21" spans="2:14" x14ac:dyDescent="0.25">
      <c r="E21" s="2">
        <v>0.8</v>
      </c>
    </row>
    <row r="22" spans="2:14" x14ac:dyDescent="0.25">
      <c r="B22" s="9">
        <v>0.7</v>
      </c>
    </row>
    <row r="23" spans="2:14" x14ac:dyDescent="0.25">
      <c r="E23" s="6">
        <v>0.8</v>
      </c>
      <c r="I23">
        <v>0.9</v>
      </c>
      <c r="M23" t="s">
        <v>8</v>
      </c>
      <c r="N23" s="11">
        <f>L39</f>
        <v>0.88643230033488507</v>
      </c>
    </row>
    <row r="24" spans="2:14" x14ac:dyDescent="0.25">
      <c r="M24" t="s">
        <v>9</v>
      </c>
      <c r="N24" s="11">
        <v>0.85</v>
      </c>
    </row>
    <row r="26" spans="2:14" x14ac:dyDescent="0.25">
      <c r="D26" s="1">
        <v>0.6</v>
      </c>
      <c r="E26" s="5">
        <v>0.4</v>
      </c>
    </row>
    <row r="27" spans="2:14" x14ac:dyDescent="0.25">
      <c r="B27" s="9">
        <v>0.7</v>
      </c>
      <c r="G27" s="8">
        <f>L36</f>
        <v>0.8743521434846544</v>
      </c>
      <c r="H27" s="7"/>
    </row>
    <row r="28" spans="2:14" x14ac:dyDescent="0.25">
      <c r="F28" s="5">
        <v>0.2</v>
      </c>
    </row>
    <row r="30" spans="2:14" x14ac:dyDescent="0.25">
      <c r="D30" s="1">
        <v>0.2</v>
      </c>
    </row>
    <row r="32" spans="2:14" x14ac:dyDescent="0.25">
      <c r="B32" s="9">
        <v>0.2</v>
      </c>
    </row>
    <row r="33" spans="7:20" x14ac:dyDescent="0.25">
      <c r="G33" s="12"/>
      <c r="H33" s="12"/>
      <c r="I33" s="12"/>
      <c r="J33" s="12"/>
      <c r="K33" s="12"/>
      <c r="L33" s="12"/>
      <c r="M33" s="12"/>
      <c r="N33" s="12" t="s">
        <v>3</v>
      </c>
      <c r="O33" s="12" t="s">
        <v>10</v>
      </c>
      <c r="P33" s="12"/>
      <c r="Q33" s="12"/>
      <c r="R33" s="12"/>
      <c r="S33" s="12"/>
      <c r="T33" s="12"/>
    </row>
    <row r="34" spans="7:20" x14ac:dyDescent="0.25">
      <c r="G34" s="12"/>
      <c r="H34" s="12" t="s">
        <v>0</v>
      </c>
      <c r="I34" s="13">
        <f>SUM(B13*E15,B17*D17,B22*E21,B27*D26,B32*D30)</f>
        <v>1.7599999999999998</v>
      </c>
      <c r="J34" s="12"/>
      <c r="K34" s="12" t="s">
        <v>2</v>
      </c>
      <c r="L34" s="13">
        <f>1/(1+EXP(-I34))</f>
        <v>0.85320966019861766</v>
      </c>
      <c r="M34" s="12"/>
      <c r="N34" s="12" t="s">
        <v>4</v>
      </c>
      <c r="O34" s="13">
        <f>N23*(1-N23)*(N24-N23)</f>
        <v>-3.6676424893955042E-3</v>
      </c>
      <c r="P34" s="12"/>
      <c r="Q34" s="12"/>
      <c r="R34" s="12"/>
      <c r="S34" s="12"/>
      <c r="T34" s="12"/>
    </row>
    <row r="35" spans="7:20" x14ac:dyDescent="0.25">
      <c r="G35" s="12"/>
      <c r="H35" s="12"/>
      <c r="I35" s="14"/>
      <c r="J35" s="12"/>
      <c r="K35" s="12"/>
      <c r="L35" s="14"/>
      <c r="M35" s="12"/>
      <c r="N35" s="12" t="s">
        <v>5</v>
      </c>
      <c r="O35" s="13">
        <f>G19*(1-G19)*I20*O34</f>
        <v>-4.1341168202301123E-4</v>
      </c>
      <c r="P35" s="12"/>
      <c r="Q35" s="12"/>
      <c r="R35" s="12"/>
      <c r="S35" s="12"/>
      <c r="T35" s="12"/>
    </row>
    <row r="36" spans="7:20" x14ac:dyDescent="0.25">
      <c r="G36" s="12"/>
      <c r="H36" s="12" t="s">
        <v>1</v>
      </c>
      <c r="I36" s="13">
        <f>SUM(B13*E17,B17*E20,B22*E23,B27*E26,B32*F28)</f>
        <v>1.9400000000000002</v>
      </c>
      <c r="J36" s="12"/>
      <c r="K36" s="12" t="s">
        <v>2</v>
      </c>
      <c r="L36" s="13">
        <f>1/(1+EXP(-I36))</f>
        <v>0.8743521434846544</v>
      </c>
      <c r="M36" s="12"/>
      <c r="N36" s="12" t="s">
        <v>6</v>
      </c>
      <c r="O36" s="13">
        <f>G27*(1-G27)*I23*O34</f>
        <v>-3.6263604371747523E-4</v>
      </c>
      <c r="P36" s="12"/>
      <c r="Q36" s="12"/>
      <c r="R36" s="12"/>
      <c r="S36" s="12"/>
      <c r="T36" s="12"/>
    </row>
    <row r="37" spans="7:20" x14ac:dyDescent="0.25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7:20" x14ac:dyDescent="0.25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7:20" x14ac:dyDescent="0.25">
      <c r="G39" s="12"/>
      <c r="H39" s="12" t="s">
        <v>7</v>
      </c>
      <c r="I39" s="13">
        <f>SUM(G27*I23,G19*I20,H15*J18)</f>
        <v>2.054805623314945</v>
      </c>
      <c r="J39" s="12"/>
      <c r="K39" s="12" t="s">
        <v>2</v>
      </c>
      <c r="L39" s="13">
        <f>1/(1+EXP(-I39))</f>
        <v>0.88643230033488507</v>
      </c>
      <c r="M39" s="12"/>
      <c r="N39" s="12"/>
      <c r="O39" s="12"/>
      <c r="P39" s="12"/>
      <c r="Q39" s="12"/>
      <c r="R39" s="12"/>
      <c r="S39" s="12"/>
      <c r="T39" s="12"/>
    </row>
    <row r="40" spans="7:20" x14ac:dyDescent="0.25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7:20" x14ac:dyDescent="0.25">
      <c r="G41" s="12"/>
      <c r="H41" s="12"/>
      <c r="I41" s="12"/>
      <c r="J41" s="12"/>
      <c r="K41" s="12"/>
      <c r="L41" s="12"/>
      <c r="M41" s="12"/>
      <c r="N41" s="12" t="s">
        <v>11</v>
      </c>
      <c r="O41" s="12">
        <v>0.1</v>
      </c>
      <c r="P41" s="12"/>
      <c r="Q41" s="12"/>
      <c r="R41" s="12"/>
      <c r="S41" s="12"/>
      <c r="T41" s="12"/>
    </row>
    <row r="42" spans="7:20" x14ac:dyDescent="0.25"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7:20" x14ac:dyDescent="0.25">
      <c r="G43" s="12"/>
      <c r="H43" s="17" t="s">
        <v>11</v>
      </c>
      <c r="I43" s="17">
        <f>O41</f>
        <v>0.1</v>
      </c>
      <c r="J43" s="12"/>
      <c r="K43" s="12"/>
      <c r="L43" s="12"/>
      <c r="M43" s="12"/>
      <c r="N43" s="12" t="s">
        <v>12</v>
      </c>
      <c r="O43" s="12" t="s">
        <v>13</v>
      </c>
      <c r="P43" s="12"/>
      <c r="Q43" s="12" t="s">
        <v>27</v>
      </c>
      <c r="R43" s="12"/>
      <c r="S43" s="12"/>
      <c r="T43" s="12"/>
    </row>
    <row r="44" spans="7:20" x14ac:dyDescent="0.25">
      <c r="G44" s="12"/>
      <c r="H44" s="12"/>
      <c r="I44" s="12"/>
      <c r="J44" s="12"/>
      <c r="K44" s="12"/>
      <c r="L44" s="12"/>
      <c r="M44" s="12"/>
      <c r="N44" s="12" t="s">
        <v>14</v>
      </c>
      <c r="O44" s="13">
        <f>O34*I43*H15</f>
        <v>-3.6676424893955045E-4</v>
      </c>
      <c r="P44" s="12"/>
      <c r="Q44" s="13">
        <f>O44+J18</f>
        <v>0.49963323575106044</v>
      </c>
      <c r="R44" s="12"/>
      <c r="S44" s="12"/>
      <c r="T44" s="12"/>
    </row>
    <row r="45" spans="7:20" x14ac:dyDescent="0.25">
      <c r="G45" s="12"/>
      <c r="H45" s="12"/>
      <c r="I45" s="12"/>
      <c r="J45" s="12"/>
      <c r="K45" s="12"/>
      <c r="L45" s="12"/>
      <c r="M45" s="12"/>
      <c r="N45" s="12" t="s">
        <v>15</v>
      </c>
      <c r="O45" s="13">
        <f>I43*O34*G19</f>
        <v>-3.1292680021071507E-4</v>
      </c>
      <c r="P45" s="12"/>
      <c r="Q45" s="13">
        <f>O45+I20</f>
        <v>0.89968707319978936</v>
      </c>
      <c r="R45" s="12"/>
      <c r="S45" s="12"/>
      <c r="T45" s="12"/>
    </row>
    <row r="46" spans="7:20" x14ac:dyDescent="0.25">
      <c r="G46" s="12"/>
      <c r="H46" s="12"/>
      <c r="I46" s="12"/>
      <c r="J46" s="12"/>
      <c r="K46" s="12"/>
      <c r="L46" s="12"/>
      <c r="M46" s="12"/>
      <c r="N46" s="12" t="s">
        <v>16</v>
      </c>
      <c r="O46" s="13">
        <f>O34*I43*G27</f>
        <v>-3.2068110721383532E-4</v>
      </c>
      <c r="P46" s="12"/>
      <c r="Q46" s="13">
        <f>O46+I23</f>
        <v>0.89967931889278618</v>
      </c>
      <c r="R46" s="12"/>
      <c r="S46" s="12"/>
      <c r="T46" s="12"/>
    </row>
    <row r="47" spans="7:20" x14ac:dyDescent="0.25"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5"/>
      <c r="R47" s="12"/>
      <c r="S47" s="12"/>
      <c r="T47" s="12"/>
    </row>
    <row r="48" spans="7:20" x14ac:dyDescent="0.25">
      <c r="G48" s="12"/>
      <c r="H48" s="12"/>
      <c r="I48" s="12"/>
      <c r="J48" s="12"/>
      <c r="K48" s="12"/>
      <c r="L48" s="12"/>
      <c r="M48" s="12"/>
      <c r="N48" s="12" t="s">
        <v>17</v>
      </c>
      <c r="O48" s="13">
        <f>O35*I43*B13</f>
        <v>-4.1341168202301123E-5</v>
      </c>
      <c r="P48" s="12"/>
      <c r="Q48" s="13">
        <f>O48+E15</f>
        <v>0.49995865883179769</v>
      </c>
      <c r="R48" s="12"/>
      <c r="S48" s="12"/>
      <c r="T48" s="12"/>
    </row>
    <row r="49" spans="7:20" x14ac:dyDescent="0.25">
      <c r="G49" s="12"/>
      <c r="H49" s="12"/>
      <c r="I49" s="12"/>
      <c r="J49" s="12"/>
      <c r="K49" s="12"/>
      <c r="L49" s="12"/>
      <c r="M49" s="12"/>
      <c r="N49" s="12" t="s">
        <v>18</v>
      </c>
      <c r="O49" s="13">
        <f>O35*I43*B17</f>
        <v>-1.6536467280920449E-5</v>
      </c>
      <c r="P49" s="12"/>
      <c r="Q49" s="13">
        <f>O49+D17</f>
        <v>0.59998346353271903</v>
      </c>
      <c r="R49" s="12"/>
      <c r="S49" s="12"/>
      <c r="T49" s="12"/>
    </row>
    <row r="50" spans="7:20" x14ac:dyDescent="0.25">
      <c r="G50" s="12"/>
      <c r="H50" s="12"/>
      <c r="I50" s="12"/>
      <c r="J50" s="12"/>
      <c r="K50" s="12"/>
      <c r="L50" s="12"/>
      <c r="M50" s="12"/>
      <c r="N50" s="12" t="s">
        <v>19</v>
      </c>
      <c r="O50" s="13">
        <f>O35*I43*B22</f>
        <v>-2.8938817741610784E-5</v>
      </c>
      <c r="P50" s="12"/>
      <c r="Q50" s="13">
        <f>O50+E21</f>
        <v>0.79997106118225847</v>
      </c>
      <c r="R50" s="12"/>
      <c r="S50" s="12"/>
      <c r="T50" s="12"/>
    </row>
    <row r="51" spans="7:20" x14ac:dyDescent="0.25">
      <c r="G51" s="12"/>
      <c r="H51" s="12"/>
      <c r="I51" s="12"/>
      <c r="J51" s="12"/>
      <c r="K51" s="12"/>
      <c r="L51" s="12"/>
      <c r="M51" s="12"/>
      <c r="N51" s="12" t="s">
        <v>20</v>
      </c>
      <c r="O51" s="13">
        <f>O35*I43*B27</f>
        <v>-2.8938817741610784E-5</v>
      </c>
      <c r="P51" s="12"/>
      <c r="Q51" s="13">
        <f>O51+D26</f>
        <v>0.5999710611822584</v>
      </c>
      <c r="R51" s="12"/>
      <c r="S51" s="12"/>
      <c r="T51" s="12"/>
    </row>
    <row r="52" spans="7:20" x14ac:dyDescent="0.25">
      <c r="G52" s="12"/>
      <c r="H52" s="12"/>
      <c r="I52" s="12"/>
      <c r="J52" s="12"/>
      <c r="K52" s="12"/>
      <c r="L52" s="12"/>
      <c r="M52" s="12"/>
      <c r="N52" s="12" t="s">
        <v>21</v>
      </c>
      <c r="O52" s="13">
        <f>O35*I43*B32</f>
        <v>-8.2682336404602243E-6</v>
      </c>
      <c r="P52" s="12"/>
      <c r="Q52" s="13">
        <f>O52+D30</f>
        <v>0.19999173176635954</v>
      </c>
      <c r="R52" s="12"/>
      <c r="S52" s="12"/>
      <c r="T52" s="12"/>
    </row>
    <row r="53" spans="7:20" x14ac:dyDescent="0.25"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5"/>
      <c r="R53" s="12"/>
      <c r="S53" s="12"/>
      <c r="T53" s="12"/>
    </row>
    <row r="54" spans="7:20" x14ac:dyDescent="0.25">
      <c r="G54" s="12"/>
      <c r="H54" s="12"/>
      <c r="I54" s="12"/>
      <c r="J54" s="12"/>
      <c r="K54" s="12"/>
      <c r="L54" s="12"/>
      <c r="M54" s="12"/>
      <c r="N54" s="12" t="s">
        <v>22</v>
      </c>
      <c r="O54" s="13">
        <f>O36*I43*B13</f>
        <v>-3.6263604371747521E-5</v>
      </c>
      <c r="P54" s="12"/>
      <c r="Q54" s="13">
        <f>O54+E17</f>
        <v>0.69996373639562826</v>
      </c>
      <c r="R54" s="12"/>
      <c r="S54" s="12"/>
      <c r="T54" s="12"/>
    </row>
    <row r="55" spans="7:20" x14ac:dyDescent="0.25">
      <c r="G55" s="12"/>
      <c r="H55" s="12"/>
      <c r="I55" s="12"/>
      <c r="J55" s="12"/>
      <c r="K55" s="12"/>
      <c r="L55" s="12"/>
      <c r="M55" s="12"/>
      <c r="N55" s="12" t="s">
        <v>23</v>
      </c>
      <c r="O55" s="13">
        <f>O36*I43*B17</f>
        <v>-1.4505441748699009E-5</v>
      </c>
      <c r="P55" s="12"/>
      <c r="Q55" s="13">
        <f>O55+E20</f>
        <v>0.89998549455825128</v>
      </c>
      <c r="R55" s="12"/>
      <c r="S55" s="12"/>
      <c r="T55" s="12"/>
    </row>
    <row r="56" spans="7:20" x14ac:dyDescent="0.25">
      <c r="G56" s="12"/>
      <c r="H56" s="12"/>
      <c r="I56" s="12"/>
      <c r="J56" s="12"/>
      <c r="K56" s="12"/>
      <c r="L56" s="12"/>
      <c r="M56" s="12"/>
      <c r="N56" s="12" t="s">
        <v>24</v>
      </c>
      <c r="O56" s="13">
        <f>O36*I43*B22</f>
        <v>-2.5384523060223264E-5</v>
      </c>
      <c r="P56" s="12"/>
      <c r="Q56" s="13">
        <f>O56+E23</f>
        <v>0.79997461547693982</v>
      </c>
      <c r="R56" s="12"/>
      <c r="S56" s="12"/>
      <c r="T56" s="12"/>
    </row>
    <row r="57" spans="7:20" x14ac:dyDescent="0.25">
      <c r="G57" s="12"/>
      <c r="H57" s="12"/>
      <c r="I57" s="12"/>
      <c r="J57" s="12"/>
      <c r="K57" s="12"/>
      <c r="L57" s="12"/>
      <c r="M57" s="12"/>
      <c r="N57" s="12" t="s">
        <v>25</v>
      </c>
      <c r="O57" s="13">
        <f>O36*I43*B27</f>
        <v>-2.5384523060223264E-5</v>
      </c>
      <c r="P57" s="12"/>
      <c r="Q57" s="13">
        <f>O57+E26</f>
        <v>0.3999746154769398</v>
      </c>
      <c r="R57" s="12"/>
      <c r="S57" s="12"/>
      <c r="T57" s="12"/>
    </row>
    <row r="58" spans="7:20" x14ac:dyDescent="0.25">
      <c r="G58" s="12"/>
      <c r="H58" s="12"/>
      <c r="I58" s="12"/>
      <c r="J58" s="12"/>
      <c r="K58" s="12"/>
      <c r="L58" s="12"/>
      <c r="M58" s="12"/>
      <c r="N58" s="12" t="s">
        <v>26</v>
      </c>
      <c r="O58" s="13">
        <f>O36*I43*B32</f>
        <v>-7.2527208743495046E-6</v>
      </c>
      <c r="P58" s="12"/>
      <c r="Q58" s="13">
        <f>O58+F28</f>
        <v>0.19999274727912567</v>
      </c>
      <c r="R58" s="12"/>
      <c r="S58" s="12"/>
      <c r="T58" s="12"/>
    </row>
    <row r="59" spans="7:20" x14ac:dyDescent="0.25"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7:20" x14ac:dyDescent="0.25">
      <c r="G60" s="18" t="s">
        <v>29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20"/>
    </row>
    <row r="61" spans="7:20" ht="27.75" customHeight="1" x14ac:dyDescent="0.25">
      <c r="G61" s="12"/>
      <c r="H61" s="12"/>
      <c r="I61" s="12"/>
      <c r="J61" s="12"/>
      <c r="K61" s="12"/>
      <c r="L61" s="12"/>
      <c r="M61" s="22" t="s">
        <v>34</v>
      </c>
      <c r="N61" s="23">
        <f>B13</f>
        <v>1</v>
      </c>
      <c r="O61" s="24">
        <f>N61*Q48</f>
        <v>0.49995865883179769</v>
      </c>
      <c r="P61" s="12"/>
      <c r="Q61" s="12" t="s">
        <v>28</v>
      </c>
      <c r="R61" s="12"/>
      <c r="S61" s="13">
        <f>Q44*H15</f>
        <v>0.49963323575106044</v>
      </c>
      <c r="T61" s="13"/>
    </row>
    <row r="62" spans="7:20" ht="36.75" customHeight="1" x14ac:dyDescent="0.25">
      <c r="G62" s="12"/>
      <c r="H62" s="12"/>
      <c r="I62" s="12"/>
      <c r="J62" s="12"/>
      <c r="K62" s="12"/>
      <c r="L62" s="12"/>
      <c r="M62" s="22" t="s">
        <v>30</v>
      </c>
      <c r="N62" s="23">
        <f>B17</f>
        <v>0.4</v>
      </c>
      <c r="O62" s="24">
        <f>N62*Q49</f>
        <v>0.23999338541308762</v>
      </c>
      <c r="P62" s="12"/>
      <c r="Q62" s="12"/>
      <c r="R62" s="12"/>
      <c r="S62" s="12"/>
      <c r="T62" s="12"/>
    </row>
    <row r="63" spans="7:20" ht="41.25" customHeight="1" x14ac:dyDescent="0.25">
      <c r="G63" s="12"/>
      <c r="H63" s="12"/>
      <c r="I63" s="12"/>
      <c r="J63" s="12"/>
      <c r="K63" s="12"/>
      <c r="L63" s="12"/>
      <c r="M63" s="22" t="s">
        <v>31</v>
      </c>
      <c r="N63" s="23">
        <f>B22</f>
        <v>0.7</v>
      </c>
      <c r="O63" s="24">
        <f>N63*Q50</f>
        <v>0.5599797428275809</v>
      </c>
      <c r="P63" s="12"/>
      <c r="Q63" s="12"/>
      <c r="R63" s="12"/>
      <c r="S63" s="12"/>
      <c r="T63" s="12"/>
    </row>
    <row r="64" spans="7:20" ht="36.75" customHeight="1" x14ac:dyDescent="0.25">
      <c r="G64" s="12"/>
      <c r="H64" s="12"/>
      <c r="I64" s="12"/>
      <c r="J64" s="12"/>
      <c r="K64" s="12"/>
      <c r="L64" s="12"/>
      <c r="M64" s="22" t="s">
        <v>32</v>
      </c>
      <c r="N64" s="23">
        <f>B27</f>
        <v>0.7</v>
      </c>
      <c r="O64" s="24">
        <f>N64*Q51</f>
        <v>0.41997974282758088</v>
      </c>
      <c r="P64" s="12"/>
      <c r="Q64" s="12"/>
      <c r="R64" s="12"/>
      <c r="S64" s="12"/>
      <c r="T64" s="12"/>
    </row>
    <row r="65" spans="7:20" ht="37.5" customHeight="1" x14ac:dyDescent="0.25">
      <c r="G65" s="12"/>
      <c r="H65" s="12"/>
      <c r="I65" s="12"/>
      <c r="J65" s="12"/>
      <c r="K65" s="12"/>
      <c r="L65" s="12"/>
      <c r="M65" s="22" t="s">
        <v>33</v>
      </c>
      <c r="N65" s="23">
        <f>B32</f>
        <v>0.2</v>
      </c>
      <c r="O65" s="24">
        <f>N65*Q52</f>
        <v>3.9998346353271909E-2</v>
      </c>
      <c r="P65" s="12"/>
      <c r="Q65" s="12"/>
      <c r="R65" s="12"/>
      <c r="S65" s="12"/>
      <c r="T65" s="12"/>
    </row>
    <row r="66" spans="7:20" x14ac:dyDescent="0.25">
      <c r="G66" s="12"/>
      <c r="H66" s="12"/>
      <c r="I66" s="12"/>
      <c r="J66" s="12"/>
      <c r="K66" s="12"/>
      <c r="L66" s="12"/>
      <c r="M66" s="12"/>
      <c r="N66" s="12"/>
      <c r="O66" s="16">
        <f>SUM(O61:O65)</f>
        <v>1.759909876253319</v>
      </c>
      <c r="P66" s="13">
        <f>1/(1+EXP(-O66))</f>
        <v>0.85319837247667552</v>
      </c>
      <c r="Q66" s="12"/>
      <c r="R66" s="12" t="s">
        <v>35</v>
      </c>
      <c r="S66" s="12">
        <f>P66*Q45</f>
        <v>0.76761154659236386</v>
      </c>
      <c r="T66" s="12"/>
    </row>
    <row r="67" spans="7:20" x14ac:dyDescent="0.25"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7:20" ht="31.5" customHeight="1" x14ac:dyDescent="0.25">
      <c r="G68" s="12"/>
      <c r="H68" s="12"/>
      <c r="I68" s="12"/>
      <c r="J68" s="12"/>
      <c r="K68" s="12"/>
      <c r="L68" s="12"/>
      <c r="M68" s="21" t="s">
        <v>34</v>
      </c>
      <c r="N68" s="12">
        <f>N61</f>
        <v>1</v>
      </c>
      <c r="O68" s="13">
        <f>N68*Q54</f>
        <v>0.69996373639562826</v>
      </c>
      <c r="P68" s="12"/>
      <c r="Q68" s="12"/>
      <c r="R68" s="12"/>
      <c r="S68" s="12"/>
      <c r="T68" s="12"/>
    </row>
    <row r="69" spans="7:20" ht="31.5" customHeight="1" x14ac:dyDescent="0.25">
      <c r="G69" s="12"/>
      <c r="H69" s="12"/>
      <c r="I69" s="12"/>
      <c r="J69" s="12"/>
      <c r="K69" s="12"/>
      <c r="L69" s="12"/>
      <c r="M69" s="21" t="s">
        <v>30</v>
      </c>
      <c r="N69" s="12">
        <f>N62</f>
        <v>0.4</v>
      </c>
      <c r="O69" s="13">
        <f>N69*Q55</f>
        <v>0.35999419782330055</v>
      </c>
      <c r="P69" s="12"/>
      <c r="Q69" s="12"/>
      <c r="R69" s="12"/>
      <c r="S69" s="12"/>
      <c r="T69" s="12"/>
    </row>
    <row r="70" spans="7:20" ht="31.5" customHeight="1" x14ac:dyDescent="0.25">
      <c r="G70" s="12"/>
      <c r="H70" s="12"/>
      <c r="I70" s="12"/>
      <c r="J70" s="12"/>
      <c r="K70" s="12"/>
      <c r="L70" s="12"/>
      <c r="M70" s="21" t="s">
        <v>31</v>
      </c>
      <c r="N70" s="12">
        <f>N63</f>
        <v>0.7</v>
      </c>
      <c r="O70" s="13">
        <f>N70*Q56</f>
        <v>0.55998223083385779</v>
      </c>
      <c r="P70" s="12"/>
      <c r="Q70" s="12"/>
      <c r="R70" s="12"/>
      <c r="S70" s="12"/>
      <c r="T70" s="12"/>
    </row>
    <row r="71" spans="7:20" ht="31.5" customHeight="1" x14ac:dyDescent="0.25">
      <c r="G71" s="12"/>
      <c r="H71" s="12"/>
      <c r="I71" s="12"/>
      <c r="J71" s="12"/>
      <c r="K71" s="12"/>
      <c r="L71" s="12"/>
      <c r="M71" s="21" t="s">
        <v>32</v>
      </c>
      <c r="N71" s="12">
        <f>N64</f>
        <v>0.7</v>
      </c>
      <c r="O71" s="13">
        <f>N71*Q57</f>
        <v>0.27998223083385781</v>
      </c>
      <c r="P71" s="12"/>
      <c r="Q71" s="12"/>
      <c r="R71" s="12"/>
      <c r="S71" s="12"/>
      <c r="T71" s="12"/>
    </row>
    <row r="72" spans="7:20" ht="31.5" customHeight="1" x14ac:dyDescent="0.25">
      <c r="G72" s="12"/>
      <c r="H72" s="12"/>
      <c r="I72" s="12"/>
      <c r="J72" s="12"/>
      <c r="K72" s="12"/>
      <c r="L72" s="12"/>
      <c r="M72" s="21" t="s">
        <v>33</v>
      </c>
      <c r="N72" s="12">
        <f>N65</f>
        <v>0.2</v>
      </c>
      <c r="O72" s="13">
        <f>N72*Q58</f>
        <v>3.9998549455825136E-2</v>
      </c>
      <c r="P72" s="12"/>
      <c r="Q72" s="12"/>
      <c r="R72" s="12"/>
      <c r="S72" s="12"/>
      <c r="T72" s="12"/>
    </row>
    <row r="73" spans="7:20" x14ac:dyDescent="0.25">
      <c r="G73" s="12"/>
      <c r="H73" s="12"/>
      <c r="I73" s="12"/>
      <c r="J73" s="12"/>
      <c r="K73" s="12"/>
      <c r="L73" s="12"/>
      <c r="M73" s="12"/>
      <c r="N73" s="12"/>
      <c r="O73" s="16">
        <f>SUM(O68:O72)</f>
        <v>1.9399209453424693</v>
      </c>
      <c r="P73" s="13">
        <f>1/(1+EXP(-O73))</f>
        <v>0.87434345824558246</v>
      </c>
      <c r="Q73" s="12"/>
      <c r="R73" s="12" t="s">
        <v>36</v>
      </c>
      <c r="S73" s="12">
        <f>P73*Q46</f>
        <v>0.78662872699274888</v>
      </c>
      <c r="T73" s="12"/>
    </row>
    <row r="74" spans="7:20" x14ac:dyDescent="0.25"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6">
        <f>SUM(S73,S66,S61)</f>
        <v>2.0538735093361735</v>
      </c>
      <c r="T74" s="12">
        <f>1/(1+EXP(-S74))</f>
        <v>0.88633843054362527</v>
      </c>
    </row>
  </sheetData>
  <mergeCells count="1">
    <mergeCell ref="G60:T6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 sizeWithCells="1">
              <from>
                <xdr:col>0</xdr:col>
                <xdr:colOff>600075</xdr:colOff>
                <xdr:row>2</xdr:row>
                <xdr:rowOff>28575</xdr:rowOff>
              </from>
              <to>
                <xdr:col>6</xdr:col>
                <xdr:colOff>0</xdr:colOff>
                <xdr:row>5</xdr:row>
                <xdr:rowOff>180975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autoPict="0" r:id="rId6">
            <anchor moveWithCells="1" sizeWithCells="1">
              <from>
                <xdr:col>7</xdr:col>
                <xdr:colOff>57150</xdr:colOff>
                <xdr:row>2</xdr:row>
                <xdr:rowOff>19050</xdr:rowOff>
              </from>
              <to>
                <xdr:col>15</xdr:col>
                <xdr:colOff>114300</xdr:colOff>
                <xdr:row>11</xdr:row>
                <xdr:rowOff>28575</xdr:rowOff>
              </to>
            </anchor>
          </objectPr>
        </oleObject>
      </mc:Choice>
      <mc:Fallback>
        <oleObject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Owais</dc:creator>
  <cp:lastModifiedBy>Muhammad Owais</cp:lastModifiedBy>
  <dcterms:created xsi:type="dcterms:W3CDTF">2015-06-05T18:17:20Z</dcterms:created>
  <dcterms:modified xsi:type="dcterms:W3CDTF">2023-12-17T10:38:38Z</dcterms:modified>
</cp:coreProperties>
</file>