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40C94120-FA0E-44B8-AECC-C9BBAB46563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1" sheetId="16" r:id="rId4"/>
    <sheet name="Лист2" sheetId="17" r:id="rId5"/>
    <sheet name="Лист2 (2)" sheetId="18" r:id="rId6"/>
    <sheet name="Лист3" sheetId="13" state="hidden" r:id="rId7"/>
  </sheets>
  <definedNames>
    <definedName name="_xlnm.Print_Titles" localSheetId="0">Станки!$5:$5</definedName>
  </definedNames>
  <calcPr calcId="181029"/>
  <pivotCaches>
    <pivotCache cacheId="1" r:id="rId8"/>
    <pivotCache cacheId="7" r:id="rId9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8" l="1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E4" i="18" l="1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H180" i="18" l="1"/>
  <c r="F180" i="18"/>
  <c r="K115" i="12"/>
  <c r="K122" i="12"/>
  <c r="K60" i="12"/>
  <c r="K77" i="12"/>
  <c r="K100" i="12"/>
  <c r="K95" i="12"/>
  <c r="K81" i="12"/>
  <c r="K125" i="12"/>
  <c r="K126" i="12"/>
  <c r="K42" i="12"/>
  <c r="K25" i="12"/>
  <c r="K83" i="12"/>
  <c r="K50" i="12"/>
  <c r="K108" i="12"/>
  <c r="K175" i="12"/>
  <c r="K19" i="12"/>
  <c r="K158" i="12"/>
  <c r="K167" i="12"/>
  <c r="K170" i="12"/>
  <c r="K164" i="12"/>
  <c r="K207" i="12"/>
  <c r="K118" i="12"/>
  <c r="K80" i="12"/>
  <c r="K35" i="12"/>
  <c r="K36" i="12"/>
  <c r="K120" i="12"/>
  <c r="K116" i="12"/>
  <c r="K139" i="12"/>
  <c r="K141" i="12"/>
  <c r="K145" i="12"/>
  <c r="K148" i="12"/>
  <c r="K154" i="12"/>
  <c r="K187" i="12"/>
  <c r="K176" i="12"/>
  <c r="K119" i="12"/>
  <c r="K174" i="12"/>
  <c r="K85" i="12"/>
  <c r="K49" i="12"/>
  <c r="K192" i="12"/>
  <c r="K84" i="12"/>
  <c r="K224" i="12"/>
  <c r="K86" i="12"/>
  <c r="K133" i="12"/>
  <c r="K168" i="12"/>
  <c r="K142" i="12"/>
  <c r="K200" i="12"/>
  <c r="K134" i="12"/>
  <c r="K160" i="12"/>
  <c r="K188" i="12"/>
  <c r="K10" i="12"/>
  <c r="K146" i="12"/>
  <c r="K195" i="12"/>
  <c r="K179" i="12"/>
  <c r="K225" i="12"/>
  <c r="K220" i="12"/>
  <c r="K219" i="12"/>
  <c r="K29" i="12"/>
  <c r="K62" i="12"/>
  <c r="K57" i="12"/>
  <c r="K98" i="12"/>
  <c r="K215" i="12"/>
  <c r="K63" i="12"/>
  <c r="K39" i="12"/>
  <c r="K24" i="12"/>
  <c r="K178" i="12"/>
  <c r="K106" i="12"/>
  <c r="K203" i="12"/>
  <c r="K61" i="12"/>
  <c r="K189" i="12"/>
  <c r="K182" i="12"/>
  <c r="K92" i="12"/>
  <c r="K186" i="12"/>
  <c r="K121" i="12"/>
  <c r="K214" i="12"/>
  <c r="K56" i="12"/>
  <c r="K54" i="12"/>
  <c r="K109" i="12"/>
  <c r="K64" i="12"/>
  <c r="K223" i="12"/>
  <c r="K205" i="12"/>
  <c r="K65" i="12"/>
  <c r="K217" i="12"/>
  <c r="K76" i="12"/>
  <c r="K221" i="12"/>
  <c r="K45" i="12"/>
  <c r="K136" i="12"/>
  <c r="K131" i="12"/>
  <c r="K129" i="12"/>
  <c r="K104" i="12"/>
  <c r="K89" i="12"/>
  <c r="K79" i="12"/>
  <c r="K222" i="12"/>
  <c r="K59" i="12"/>
  <c r="K194" i="12"/>
  <c r="K173" i="12"/>
  <c r="K111" i="12"/>
  <c r="K199" i="12"/>
  <c r="K159" i="12"/>
  <c r="K213" i="12"/>
  <c r="K218" i="12"/>
  <c r="K204" i="12"/>
  <c r="K208" i="12"/>
  <c r="K2" i="12"/>
  <c r="K6" i="12"/>
  <c r="K212" i="12"/>
  <c r="K38" i="12"/>
  <c r="K52" i="12"/>
  <c r="K31" i="12"/>
  <c r="K28" i="12"/>
  <c r="K172" i="12"/>
  <c r="K43" i="12"/>
  <c r="K32" i="12"/>
  <c r="K23" i="12"/>
  <c r="K8" i="12"/>
  <c r="K12" i="12"/>
  <c r="K15" i="12"/>
  <c r="K17" i="12"/>
  <c r="K20" i="12"/>
  <c r="K66" i="12"/>
  <c r="K67" i="12"/>
  <c r="K53" i="12"/>
  <c r="K22" i="12"/>
  <c r="K71" i="12"/>
  <c r="K9" i="12"/>
  <c r="K5" i="12"/>
  <c r="K14" i="12"/>
  <c r="K11" i="12"/>
  <c r="K87" i="12"/>
  <c r="K30" i="12"/>
  <c r="K94" i="12"/>
  <c r="K21" i="12"/>
  <c r="K16" i="12"/>
  <c r="K7" i="12"/>
  <c r="K191" i="12"/>
  <c r="K68" i="12"/>
  <c r="K69" i="12"/>
  <c r="K209" i="12"/>
  <c r="K130" i="12"/>
  <c r="K150" i="12"/>
  <c r="K132" i="12"/>
  <c r="K152" i="12"/>
  <c r="K153" i="12"/>
  <c r="K78" i="12"/>
  <c r="K88" i="12"/>
  <c r="K211" i="12"/>
  <c r="K44" i="12"/>
  <c r="K13" i="12"/>
  <c r="K127" i="12"/>
  <c r="K128" i="12"/>
  <c r="K165" i="12"/>
  <c r="K163" i="12"/>
  <c r="K151" i="12"/>
  <c r="K210" i="12"/>
  <c r="K70" i="12"/>
  <c r="K156" i="12"/>
  <c r="K155" i="12"/>
  <c r="K18" i="12"/>
  <c r="K135" i="12"/>
  <c r="K138" i="12"/>
  <c r="K140" i="12"/>
  <c r="K143" i="12"/>
  <c r="K149" i="12"/>
  <c r="K90" i="12"/>
  <c r="K74" i="12"/>
  <c r="K107" i="12"/>
  <c r="K75" i="12"/>
  <c r="K110" i="12"/>
  <c r="K202" i="12"/>
  <c r="K91" i="12"/>
  <c r="K201" i="12"/>
  <c r="K197" i="12"/>
  <c r="K198" i="12"/>
  <c r="K190" i="12"/>
  <c r="K96" i="12"/>
  <c r="K117" i="12"/>
  <c r="K99" i="12"/>
  <c r="K37" i="12"/>
  <c r="K33" i="12"/>
  <c r="K103" i="12"/>
  <c r="K216" i="12"/>
  <c r="K73" i="12"/>
  <c r="K47" i="12"/>
  <c r="K157" i="12"/>
  <c r="K162" i="12"/>
  <c r="K166" i="12"/>
  <c r="K171" i="12"/>
  <c r="K169" i="12"/>
  <c r="K27" i="12"/>
  <c r="K40" i="12"/>
  <c r="K185" i="12"/>
  <c r="K93" i="12"/>
  <c r="K48" i="12"/>
  <c r="K82" i="12"/>
  <c r="K97" i="12"/>
  <c r="K46" i="12"/>
  <c r="K41" i="12"/>
  <c r="K51" i="12"/>
  <c r="K144" i="12"/>
  <c r="K147" i="12"/>
  <c r="K123" i="12"/>
  <c r="K34" i="12"/>
  <c r="K112" i="12"/>
  <c r="K55" i="12"/>
  <c r="K180" i="12"/>
  <c r="K124" i="12"/>
  <c r="K137" i="12"/>
  <c r="K4" i="12"/>
  <c r="K177" i="12"/>
  <c r="K58" i="12"/>
  <c r="K101" i="12"/>
  <c r="K102" i="12"/>
  <c r="K105" i="12"/>
  <c r="K206" i="12"/>
  <c r="K161" i="12"/>
  <c r="K113" i="12"/>
  <c r="K181" i="12"/>
  <c r="K196" i="12"/>
  <c r="K26" i="12"/>
  <c r="K114" i="12"/>
  <c r="K183" i="12"/>
  <c r="K72" i="12"/>
  <c r="K193" i="12"/>
  <c r="K184" i="12"/>
  <c r="K3" i="12"/>
  <c r="D14" i="11" l="1"/>
  <c r="C14" i="11"/>
  <c r="B14" i="11"/>
  <c r="D13" i="11"/>
  <c r="D12" i="11"/>
  <c r="D11" i="11"/>
  <c r="D10" i="11"/>
  <c r="D9" i="11"/>
  <c r="D8" i="11"/>
  <c r="D7" i="11"/>
  <c r="D6" i="11"/>
  <c r="D5" i="11"/>
  <c r="D4" i="11"/>
  <c r="I226" i="12"/>
  <c r="F226" i="12"/>
  <c r="E226" i="12"/>
  <c r="I228" i="12" l="1"/>
</calcChain>
</file>

<file path=xl/sharedStrings.xml><?xml version="1.0" encoding="utf-8"?>
<sst xmlns="http://schemas.openxmlformats.org/spreadsheetml/2006/main" count="4823" uniqueCount="965">
  <si>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</si>
  <si>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</si>
  <si>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</si>
  <si>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</si>
  <si>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</si>
  <si>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</si>
  <si>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</si>
  <si>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</si>
  <si>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</si>
  <si>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</si>
  <si>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</si>
  <si>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</si>
  <si>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</si>
  <si>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</si>
  <si>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</si>
  <si>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</si>
  <si>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</si>
  <si>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</si>
  <si>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</si>
  <si>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</si>
  <si>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</si>
  <si>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</si>
  <si>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</si>
  <si>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</si>
  <si>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</si>
  <si>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</si>
  <si>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</si>
  <si>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</si>
  <si>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</si>
  <si>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</si>
  <si>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</si>
  <si>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</si>
  <si>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</si>
  <si>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</si>
  <si>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</si>
  <si>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</si>
  <si>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</si>
  <si>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</si>
  <si>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</si>
  <si>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</si>
  <si>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</si>
  <si>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</si>
  <si>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</si>
  <si>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</si>
  <si>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</si>
  <si>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</si>
  <si>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</si>
  <si>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</si>
  <si>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</si>
  <si>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</si>
  <si>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</si>
  <si>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</si>
  <si>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</si>
  <si>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</si>
  <si>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</si>
  <si>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</si>
  <si>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</si>
  <si>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</si>
  <si>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</si>
  <si>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</si>
  <si>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</si>
  <si>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</si>
  <si>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</si>
  <si>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</si>
  <si>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</si>
  <si>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</si>
  <si>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</si>
  <si>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</si>
  <si>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</si>
  <si>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</si>
  <si>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</si>
  <si>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</si>
  <si>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</si>
  <si>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</si>
  <si>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</si>
  <si>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</si>
  <si>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</si>
  <si>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</si>
  <si>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</si>
  <si>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</si>
  <si>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</si>
  <si>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</si>
  <si>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</si>
  <si>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</si>
  <si>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</si>
  <si>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</si>
  <si>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</si>
  <si>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</si>
  <si>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</si>
  <si>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</si>
  <si>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</si>
  <si>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</si>
  <si>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</si>
  <si>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</si>
  <si>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</si>
  <si>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</si>
  <si>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</si>
  <si>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</si>
  <si>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</si>
  <si>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</si>
  <si>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</si>
  <si>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</si>
  <si>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</si>
  <si>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</si>
  <si>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</si>
  <si>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</si>
  <si>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</si>
  <si>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</si>
  <si>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</si>
  <si>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</si>
  <si>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</si>
  <si>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</si>
  <si>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</si>
  <si>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</si>
  <si>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</si>
  <si>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</si>
  <si>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</si>
  <si>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</si>
  <si>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</si>
  <si>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</si>
  <si>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</si>
  <si>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</si>
  <si>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</si>
  <si>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</si>
  <si>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</si>
  <si>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</si>
  <si>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</si>
  <si>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</si>
  <si>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</si>
  <si>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</si>
  <si>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</si>
  <si>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</si>
  <si>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</si>
  <si>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</si>
  <si>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</si>
  <si>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</si>
  <si>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</si>
  <si>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</si>
  <si>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</si>
  <si>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Дубрівсько-Радченківська №1</t>
  </si>
  <si>
    <t>Клубанівсько-Зубренківське №10</t>
  </si>
  <si>
    <t>UKRISTGAZ</t>
  </si>
  <si>
    <t>Макіївське №22</t>
  </si>
  <si>
    <t>PARI</t>
  </si>
  <si>
    <t>Нікловицьке №36</t>
  </si>
  <si>
    <t>Нікловицьке №41</t>
  </si>
  <si>
    <t>UKRGAZVYDOBUTOK</t>
  </si>
  <si>
    <t>RTS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</si>
  <si>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</si>
  <si>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</si>
  <si>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</si>
  <si>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</si>
  <si>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</si>
  <si>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</si>
  <si>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</si>
  <si>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</si>
  <si>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</si>
  <si>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</si>
  <si>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</si>
  <si>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</si>
  <si>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</si>
  <si>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</si>
  <si>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</si>
  <si>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</si>
  <si>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</si>
  <si>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</si>
  <si>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</si>
  <si>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</si>
  <si>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</si>
  <si>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</si>
  <si>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</si>
  <si>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</si>
  <si>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</si>
  <si>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</si>
  <si>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</si>
  <si>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</si>
  <si>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</si>
  <si>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</si>
  <si>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</si>
  <si>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</si>
  <si>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</si>
  <si>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</si>
  <si>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</si>
  <si>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</si>
  <si>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</si>
  <si>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</si>
  <si>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</si>
  <si>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</si>
  <si>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</si>
  <si>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</si>
  <si>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</si>
  <si>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</si>
  <si>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</si>
  <si>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</si>
  <si>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</si>
  <si>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</si>
  <si>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</si>
  <si>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</si>
  <si>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</si>
  <si>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</si>
  <si>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</si>
  <si>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</si>
  <si>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</si>
  <si>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</si>
  <si>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</si>
  <si>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</si>
  <si>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</si>
  <si>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</si>
  <si>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</si>
  <si>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</si>
  <si>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</si>
  <si>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</si>
  <si>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</si>
  <si>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</si>
  <si>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</si>
  <si>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</si>
  <si>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</si>
  <si>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</si>
  <si>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</si>
  <si>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</si>
  <si>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</si>
  <si>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</si>
  <si>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</si>
  <si>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</si>
  <si>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</si>
  <si>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</si>
  <si>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</si>
  <si>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</si>
  <si>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</si>
  <si>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</si>
  <si>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</si>
  <si>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</si>
  <si>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</si>
  <si>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</si>
  <si>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</si>
  <si>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</si>
  <si>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</si>
  <si>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</si>
  <si>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</si>
  <si>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</si>
  <si>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</si>
  <si>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</si>
  <si>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</si>
  <si>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</si>
  <si>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</si>
  <si>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</si>
  <si>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</si>
  <si>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</si>
  <si>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</si>
  <si>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</si>
  <si>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</si>
  <si>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</si>
  <si>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2410</t>
  </si>
  <si>
    <t>04/07 ДУ1</t>
  </si>
  <si>
    <t>04/07</t>
  </si>
  <si>
    <t>0512</t>
  </si>
  <si>
    <t>231116/1КРС</t>
  </si>
  <si>
    <t>01-0916МЛ</t>
  </si>
  <si>
    <t>1002-15МЛ</t>
  </si>
  <si>
    <t>2803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</si>
  <si>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</si>
  <si>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</si>
  <si>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</si>
  <si>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</si>
  <si>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</si>
  <si>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</si>
  <si>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</si>
  <si>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</si>
  <si>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</si>
  <si>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</si>
  <si>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</si>
  <si>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</si>
  <si>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</si>
  <si>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</si>
  <si>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</si>
  <si>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</si>
  <si>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</si>
  <si>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</si>
  <si>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</si>
  <si>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</si>
  <si>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</si>
  <si>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</si>
  <si>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</si>
  <si>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</si>
  <si>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</si>
  <si>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</si>
  <si>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</si>
  <si>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</si>
  <si>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</si>
  <si>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</si>
  <si>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</si>
  <si>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</si>
  <si>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</si>
  <si>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</si>
  <si>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</si>
  <si>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</si>
  <si>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</si>
  <si>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</si>
  <si>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</si>
  <si>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</si>
  <si>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</si>
  <si>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</si>
  <si>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</si>
  <si>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</si>
  <si>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</si>
  <si>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</si>
  <si>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</si>
  <si>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</si>
  <si>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</si>
  <si>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</si>
  <si>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</si>
  <si>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</si>
  <si>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</si>
  <si>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</si>
  <si>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</si>
  <si>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</si>
  <si>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</si>
  <si>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</si>
  <si>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</si>
  <si>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</si>
  <si>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</si>
  <si>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</si>
  <si>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</si>
  <si>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</si>
  <si>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</si>
  <si>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</si>
  <si>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</si>
  <si>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</si>
  <si>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</si>
  <si>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</si>
  <si>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</si>
  <si>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</si>
  <si>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</si>
  <si>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</si>
  <si>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</si>
  <si>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</si>
  <si>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</si>
  <si>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</si>
  <si>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</si>
  <si>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</si>
  <si>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</si>
  <si>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</si>
  <si>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</si>
  <si>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</si>
  <si>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</si>
  <si>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</si>
  <si>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</si>
  <si>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</si>
  <si>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</si>
  <si>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</si>
  <si>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</si>
  <si>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</si>
  <si>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</si>
  <si>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</si>
  <si>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</si>
  <si>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</si>
  <si>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</si>
  <si>
    <t>ID_PROJECT</t>
  </si>
  <si>
    <t>ID_PROJECTCYCLE</t>
  </si>
  <si>
    <t>COLUMN</t>
  </si>
  <si>
    <t>ID_PHASE</t>
  </si>
  <si>
    <t>План, суток</t>
  </si>
  <si>
    <t>Факт, суток</t>
  </si>
  <si>
    <t>29</t>
  </si>
  <si>
    <t>Направлення</t>
  </si>
  <si>
    <t>41</t>
  </si>
  <si>
    <t>42</t>
  </si>
  <si>
    <t>Технічна колона "кондуктор"</t>
  </si>
  <si>
    <t>43</t>
  </si>
  <si>
    <t>44</t>
  </si>
  <si>
    <t>Перша технічна колона</t>
  </si>
  <si>
    <t>45</t>
  </si>
  <si>
    <t>46</t>
  </si>
  <si>
    <t>Технічна колона "хвостовик"</t>
  </si>
  <si>
    <t>47</t>
  </si>
  <si>
    <t>48</t>
  </si>
  <si>
    <t>Експлуатаційна колона "хвостовик"</t>
  </si>
  <si>
    <t>49</t>
  </si>
  <si>
    <t>50</t>
  </si>
  <si>
    <t>27</t>
  </si>
  <si>
    <t>51</t>
  </si>
  <si>
    <t>52</t>
  </si>
  <si>
    <t>53</t>
  </si>
  <si>
    <t>28</t>
  </si>
  <si>
    <t>54</t>
  </si>
  <si>
    <t>30</t>
  </si>
  <si>
    <t>56</t>
  </si>
  <si>
    <t>58</t>
  </si>
  <si>
    <t>31</t>
  </si>
  <si>
    <t>59</t>
  </si>
  <si>
    <t>33</t>
  </si>
  <si>
    <t>63</t>
  </si>
  <si>
    <t>64</t>
  </si>
  <si>
    <t>34</t>
  </si>
  <si>
    <t>65</t>
  </si>
  <si>
    <t>66</t>
  </si>
  <si>
    <t>35</t>
  </si>
  <si>
    <t>Друга технічна колона</t>
  </si>
  <si>
    <t>67</t>
  </si>
  <si>
    <t>68</t>
  </si>
  <si>
    <t>36</t>
  </si>
  <si>
    <t>Експлуатаційна колона</t>
  </si>
  <si>
    <t>69</t>
  </si>
  <si>
    <t>70</t>
  </si>
  <si>
    <t>1</t>
  </si>
  <si>
    <t>112</t>
  </si>
  <si>
    <t>220</t>
  </si>
  <si>
    <t>113</t>
  </si>
  <si>
    <t>221</t>
  </si>
  <si>
    <t>2</t>
  </si>
  <si>
    <t>3</t>
  </si>
  <si>
    <t>4</t>
  </si>
  <si>
    <t>5</t>
  </si>
  <si>
    <t>6</t>
  </si>
  <si>
    <t>96</t>
  </si>
  <si>
    <t>7</t>
  </si>
  <si>
    <t>8</t>
  </si>
  <si>
    <t>95</t>
  </si>
  <si>
    <t>10</t>
  </si>
  <si>
    <t>9</t>
  </si>
  <si>
    <t>94</t>
  </si>
  <si>
    <t>11</t>
  </si>
  <si>
    <t>12</t>
  </si>
  <si>
    <t>93</t>
  </si>
  <si>
    <t>350</t>
  </si>
  <si>
    <t>518</t>
  </si>
  <si>
    <t>351</t>
  </si>
  <si>
    <t>521</t>
  </si>
  <si>
    <t>522</t>
  </si>
  <si>
    <t>352</t>
  </si>
  <si>
    <t>523</t>
  </si>
  <si>
    <t>524</t>
  </si>
  <si>
    <t>353</t>
  </si>
  <si>
    <t>525</t>
  </si>
  <si>
    <t>526</t>
  </si>
  <si>
    <t>354</t>
  </si>
  <si>
    <t>527</t>
  </si>
  <si>
    <t>528</t>
  </si>
  <si>
    <t>355</t>
  </si>
  <si>
    <t>529</t>
  </si>
  <si>
    <t>530</t>
  </si>
  <si>
    <t>356</t>
  </si>
  <si>
    <t>520</t>
  </si>
  <si>
    <t>39</t>
  </si>
  <si>
    <t>72</t>
  </si>
  <si>
    <t>40</t>
  </si>
  <si>
    <t>74</t>
  </si>
  <si>
    <t>75</t>
  </si>
  <si>
    <t>76</t>
  </si>
  <si>
    <t>77</t>
  </si>
  <si>
    <t>79</t>
  </si>
  <si>
    <t>80</t>
  </si>
  <si>
    <t>83</t>
  </si>
  <si>
    <t>84</t>
  </si>
  <si>
    <t>87</t>
  </si>
  <si>
    <t>88</t>
  </si>
  <si>
    <t>91</t>
  </si>
  <si>
    <t>92</t>
  </si>
  <si>
    <t>55</t>
  </si>
  <si>
    <t>247</t>
  </si>
  <si>
    <t>396</t>
  </si>
  <si>
    <t>248</t>
  </si>
  <si>
    <t>397</t>
  </si>
  <si>
    <t>398</t>
  </si>
  <si>
    <t>249</t>
  </si>
  <si>
    <t>399</t>
  </si>
  <si>
    <t>400</t>
  </si>
  <si>
    <t>250</t>
  </si>
  <si>
    <t>401</t>
  </si>
  <si>
    <t>402</t>
  </si>
  <si>
    <t>251</t>
  </si>
  <si>
    <t>403</t>
  </si>
  <si>
    <t>404</t>
  </si>
  <si>
    <t>252</t>
  </si>
  <si>
    <t>405</t>
  </si>
  <si>
    <t>406</t>
  </si>
  <si>
    <t>253</t>
  </si>
  <si>
    <t>407</t>
  </si>
  <si>
    <t>97</t>
  </si>
  <si>
    <t>100</t>
  </si>
  <si>
    <t>99</t>
  </si>
  <si>
    <t>101</t>
  </si>
  <si>
    <t>102</t>
  </si>
  <si>
    <t>105</t>
  </si>
  <si>
    <t>106</t>
  </si>
  <si>
    <t>109</t>
  </si>
  <si>
    <t>110</t>
  </si>
  <si>
    <t>114</t>
  </si>
  <si>
    <t>117</t>
  </si>
  <si>
    <t>254</t>
  </si>
  <si>
    <t>408</t>
  </si>
  <si>
    <t>255</t>
  </si>
  <si>
    <t>409</t>
  </si>
  <si>
    <t>410</t>
  </si>
  <si>
    <t>256</t>
  </si>
  <si>
    <t>411</t>
  </si>
  <si>
    <t>412</t>
  </si>
  <si>
    <t>257</t>
  </si>
  <si>
    <t>413</t>
  </si>
  <si>
    <t>414</t>
  </si>
  <si>
    <t>258</t>
  </si>
  <si>
    <t>415</t>
  </si>
  <si>
    <t>416</t>
  </si>
  <si>
    <t>259</t>
  </si>
  <si>
    <t>417</t>
  </si>
  <si>
    <t>418</t>
  </si>
  <si>
    <t>260</t>
  </si>
  <si>
    <t>419</t>
  </si>
  <si>
    <t>379</t>
  </si>
  <si>
    <t>553</t>
  </si>
  <si>
    <t>443</t>
  </si>
  <si>
    <t>629</t>
  </si>
  <si>
    <t>444</t>
  </si>
  <si>
    <t>630</t>
  </si>
  <si>
    <t>631</t>
  </si>
  <si>
    <t>580</t>
  </si>
  <si>
    <t>796</t>
  </si>
  <si>
    <t>797</t>
  </si>
  <si>
    <t>581</t>
  </si>
  <si>
    <t>798</t>
  </si>
  <si>
    <t>799</t>
  </si>
  <si>
    <t>582</t>
  </si>
  <si>
    <t>Хвостовик</t>
  </si>
  <si>
    <t>800</t>
  </si>
  <si>
    <t>801</t>
  </si>
  <si>
    <t>583</t>
  </si>
  <si>
    <t>802</t>
  </si>
  <si>
    <t>803</t>
  </si>
  <si>
    <t>632</t>
  </si>
  <si>
    <t>860</t>
  </si>
  <si>
    <t>731</t>
  </si>
  <si>
    <t>732</t>
  </si>
  <si>
    <t>733</t>
  </si>
  <si>
    <t>Технічна колона</t>
  </si>
  <si>
    <t>734</t>
  </si>
  <si>
    <t>735</t>
  </si>
  <si>
    <t>736</t>
  </si>
  <si>
    <t>737</t>
  </si>
  <si>
    <t>560</t>
  </si>
  <si>
    <t>771</t>
  </si>
  <si>
    <t>566</t>
  </si>
  <si>
    <t>778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</si>
  <si>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</si>
  <si>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</si>
  <si>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</si>
  <si>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</si>
  <si>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</si>
  <si>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</si>
  <si>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</si>
  <si>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</si>
  <si>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</si>
  <si>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</si>
  <si>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</si>
  <si>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</si>
  <si>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</t>
  </si>
  <si>
    <t>586</t>
  </si>
  <si>
    <t>587</t>
  </si>
  <si>
    <t>588</t>
  </si>
  <si>
    <t>589</t>
  </si>
  <si>
    <t>590</t>
  </si>
  <si>
    <t>591</t>
  </si>
  <si>
    <t>592</t>
  </si>
  <si>
    <t>593</t>
  </si>
  <si>
    <t>485</t>
  </si>
  <si>
    <t>679</t>
  </si>
  <si>
    <t>278</t>
  </si>
  <si>
    <t>642</t>
  </si>
  <si>
    <t>875</t>
  </si>
  <si>
    <t>643</t>
  </si>
  <si>
    <t>876</t>
  </si>
  <si>
    <t>877</t>
  </si>
  <si>
    <t>644</t>
  </si>
  <si>
    <t>878</t>
  </si>
  <si>
    <t>879</t>
  </si>
  <si>
    <t>645</t>
  </si>
  <si>
    <t>880</t>
  </si>
  <si>
    <t>652</t>
  </si>
  <si>
    <t>887</t>
  </si>
  <si>
    <t>60</t>
  </si>
  <si>
    <t>131</t>
  </si>
  <si>
    <t>132</t>
  </si>
  <si>
    <t>133</t>
  </si>
  <si>
    <t>134</t>
  </si>
  <si>
    <t>135</t>
  </si>
  <si>
    <t>136</t>
  </si>
  <si>
    <t>137</t>
  </si>
  <si>
    <t>138</t>
  </si>
  <si>
    <t>61</t>
  </si>
  <si>
    <t>139</t>
  </si>
  <si>
    <t>140</t>
  </si>
  <si>
    <t>141</t>
  </si>
  <si>
    <t>62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</si>
  <si>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</si>
  <si>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</si>
  <si>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</si>
  <si>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</si>
  <si>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</si>
  <si>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</si>
  <si>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</si>
  <si>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</si>
  <si>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</si>
  <si>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</si>
  <si>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</si>
  <si>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</si>
  <si>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71</t>
  </si>
  <si>
    <t>161</t>
  </si>
  <si>
    <t>162</t>
  </si>
  <si>
    <t>500</t>
  </si>
  <si>
    <t>695</t>
  </si>
  <si>
    <t>501</t>
  </si>
  <si>
    <t>696</t>
  </si>
  <si>
    <t>697</t>
  </si>
  <si>
    <t>502</t>
  </si>
  <si>
    <t>698</t>
  </si>
  <si>
    <t>699</t>
  </si>
  <si>
    <t>503</t>
  </si>
  <si>
    <t>700</t>
  </si>
  <si>
    <t>701</t>
  </si>
  <si>
    <t>738</t>
  </si>
  <si>
    <t>537</t>
  </si>
  <si>
    <t>745</t>
  </si>
  <si>
    <t>104</t>
  </si>
  <si>
    <t>269</t>
  </si>
  <si>
    <t>428</t>
  </si>
  <si>
    <t>270</t>
  </si>
  <si>
    <t>429</t>
  </si>
  <si>
    <t>430</t>
  </si>
  <si>
    <t>271</t>
  </si>
  <si>
    <t>431</t>
  </si>
  <si>
    <t>432</t>
  </si>
  <si>
    <t>272</t>
  </si>
  <si>
    <t>433</t>
  </si>
  <si>
    <t>434</t>
  </si>
  <si>
    <t>273</t>
  </si>
  <si>
    <t>435</t>
  </si>
  <si>
    <t>182</t>
  </si>
  <si>
    <t>184</t>
  </si>
  <si>
    <t>185</t>
  </si>
  <si>
    <t>186</t>
  </si>
  <si>
    <t>187</t>
  </si>
  <si>
    <t>189</t>
  </si>
  <si>
    <t>190</t>
  </si>
  <si>
    <t>193</t>
  </si>
  <si>
    <t>194</t>
  </si>
  <si>
    <t>196</t>
  </si>
  <si>
    <t>298</t>
  </si>
  <si>
    <t>459</t>
  </si>
  <si>
    <t>299</t>
  </si>
  <si>
    <t>460</t>
  </si>
  <si>
    <t>461</t>
  </si>
  <si>
    <t>300</t>
  </si>
  <si>
    <t>462</t>
  </si>
  <si>
    <t>463</t>
  </si>
  <si>
    <t>301</t>
  </si>
  <si>
    <t>464</t>
  </si>
  <si>
    <t>465</t>
  </si>
  <si>
    <t>302</t>
  </si>
  <si>
    <t>466</t>
  </si>
  <si>
    <t>303</t>
  </si>
  <si>
    <t>470</t>
  </si>
  <si>
    <t>306</t>
  </si>
  <si>
    <t>468</t>
  </si>
  <si>
    <t>469</t>
  </si>
  <si>
    <t>375</t>
  </si>
  <si>
    <t>549</t>
  </si>
  <si>
    <t>202</t>
  </si>
  <si>
    <t>203</t>
  </si>
  <si>
    <t>204</t>
  </si>
  <si>
    <t>205</t>
  </si>
  <si>
    <t>206</t>
  </si>
  <si>
    <t>207</t>
  </si>
  <si>
    <t>103</t>
  </si>
  <si>
    <t>208</t>
  </si>
  <si>
    <t>209</t>
  </si>
  <si>
    <t>210</t>
  </si>
  <si>
    <t>98</t>
  </si>
  <si>
    <t>198</t>
  </si>
  <si>
    <t>322</t>
  </si>
  <si>
    <t>486</t>
  </si>
  <si>
    <t>323</t>
  </si>
  <si>
    <t>487</t>
  </si>
  <si>
    <t>488</t>
  </si>
  <si>
    <t>324</t>
  </si>
  <si>
    <t>489</t>
  </si>
  <si>
    <t>490</t>
  </si>
  <si>
    <t>325</t>
  </si>
  <si>
    <t>491</t>
  </si>
  <si>
    <t>492</t>
  </si>
  <si>
    <t>326</t>
  </si>
  <si>
    <t>495</t>
  </si>
  <si>
    <t>327</t>
  </si>
  <si>
    <t>496</t>
  </si>
  <si>
    <t>328</t>
  </si>
  <si>
    <t>493</t>
  </si>
  <si>
    <t>494</t>
  </si>
  <si>
    <t>473</t>
  </si>
  <si>
    <t>665</t>
  </si>
  <si>
    <t>561</t>
  </si>
  <si>
    <t>772</t>
  </si>
  <si>
    <t>562</t>
  </si>
  <si>
    <t>773</t>
  </si>
  <si>
    <t>774</t>
  </si>
  <si>
    <t>573</t>
  </si>
  <si>
    <t>785</t>
  </si>
  <si>
    <t>786</t>
  </si>
  <si>
    <t>574</t>
  </si>
  <si>
    <t>787</t>
  </si>
  <si>
    <t>788</t>
  </si>
  <si>
    <t>575</t>
  </si>
  <si>
    <t>789</t>
  </si>
  <si>
    <t>790</t>
  </si>
  <si>
    <t>576</t>
  </si>
  <si>
    <t>791</t>
  </si>
  <si>
    <t>792</t>
  </si>
  <si>
    <t>577</t>
  </si>
  <si>
    <t>793</t>
  </si>
  <si>
    <t>578</t>
  </si>
  <si>
    <t>794</t>
  </si>
  <si>
    <t>15</t>
  </si>
  <si>
    <t>441</t>
  </si>
  <si>
    <t>626</t>
  </si>
  <si>
    <t>442</t>
  </si>
  <si>
    <t>627</t>
  </si>
  <si>
    <t>628</t>
  </si>
  <si>
    <t>687</t>
  </si>
  <si>
    <t>688</t>
  </si>
  <si>
    <t>504</t>
  </si>
  <si>
    <t>702</t>
  </si>
  <si>
    <t>703</t>
  </si>
  <si>
    <t>505</t>
  </si>
  <si>
    <t>704</t>
  </si>
  <si>
    <t>705</t>
  </si>
  <si>
    <t>506</t>
  </si>
  <si>
    <t>706</t>
  </si>
  <si>
    <t>707</t>
  </si>
  <si>
    <t>613</t>
  </si>
  <si>
    <t>841</t>
  </si>
  <si>
    <t>277</t>
  </si>
  <si>
    <t>636</t>
  </si>
  <si>
    <t>864</t>
  </si>
  <si>
    <t>637</t>
  </si>
  <si>
    <t>865</t>
  </si>
  <si>
    <t>866</t>
  </si>
  <si>
    <t>638</t>
  </si>
  <si>
    <t>867</t>
  </si>
  <si>
    <t>868</t>
  </si>
  <si>
    <t>639</t>
  </si>
  <si>
    <t>869</t>
  </si>
  <si>
    <t>870</t>
  </si>
  <si>
    <t>640</t>
  </si>
  <si>
    <t>871</t>
  </si>
  <si>
    <t>872</t>
  </si>
  <si>
    <t>641</t>
  </si>
  <si>
    <t>873</t>
  </si>
  <si>
    <t>874</t>
  </si>
  <si>
    <t>16</t>
  </si>
  <si>
    <t>584</t>
  </si>
  <si>
    <t>804</t>
  </si>
  <si>
    <t>585</t>
  </si>
  <si>
    <t>805</t>
  </si>
  <si>
    <t>806</t>
  </si>
  <si>
    <t>807</t>
  </si>
  <si>
    <t>808</t>
  </si>
  <si>
    <t>809</t>
  </si>
  <si>
    <t>810</t>
  </si>
  <si>
    <t>620</t>
  </si>
  <si>
    <t>848</t>
  </si>
  <si>
    <t>624</t>
  </si>
  <si>
    <t>852</t>
  </si>
  <si>
    <t>595</t>
  </si>
  <si>
    <t>818</t>
  </si>
  <si>
    <t>596</t>
  </si>
  <si>
    <t>819</t>
  </si>
  <si>
    <t>820</t>
  </si>
  <si>
    <t>597</t>
  </si>
  <si>
    <t>821</t>
  </si>
  <si>
    <t>822</t>
  </si>
  <si>
    <t>598</t>
  </si>
  <si>
    <t>823</t>
  </si>
  <si>
    <t>824</t>
  </si>
  <si>
    <t>599</t>
  </si>
  <si>
    <t>825</t>
  </si>
  <si>
    <t>826</t>
  </si>
  <si>
    <t>600</t>
  </si>
  <si>
    <t>827</t>
  </si>
  <si>
    <t>828</t>
  </si>
  <si>
    <t>657</t>
  </si>
  <si>
    <t>892</t>
  </si>
  <si>
    <t>78</t>
  </si>
  <si>
    <t>223</t>
  </si>
  <si>
    <t>115</t>
  </si>
  <si>
    <t>224</t>
  </si>
  <si>
    <t>225</t>
  </si>
  <si>
    <t>116</t>
  </si>
  <si>
    <t>226</t>
  </si>
  <si>
    <t>227</t>
  </si>
  <si>
    <t>228</t>
  </si>
  <si>
    <t>229</t>
  </si>
  <si>
    <t>118</t>
  </si>
  <si>
    <t>230</t>
  </si>
  <si>
    <t>231</t>
  </si>
  <si>
    <t>232</t>
  </si>
  <si>
    <t>233</t>
  </si>
  <si>
    <t>478</t>
  </si>
  <si>
    <t>669</t>
  </si>
  <si>
    <t>479</t>
  </si>
  <si>
    <t>670</t>
  </si>
  <si>
    <t>671</t>
  </si>
  <si>
    <t>480</t>
  </si>
  <si>
    <t>672</t>
  </si>
  <si>
    <t>673</t>
  </si>
  <si>
    <t>481</t>
  </si>
  <si>
    <t>674</t>
  </si>
  <si>
    <t>675</t>
  </si>
  <si>
    <t>482</t>
  </si>
  <si>
    <t>676</t>
  </si>
  <si>
    <t>483</t>
  </si>
  <si>
    <t>677</t>
  </si>
  <si>
    <t>17</t>
  </si>
  <si>
    <t>32</t>
  </si>
  <si>
    <t>18</t>
  </si>
  <si>
    <t>37</t>
  </si>
  <si>
    <t>38</t>
  </si>
  <si>
    <t>19</t>
  </si>
  <si>
    <t>90</t>
  </si>
  <si>
    <t>234</t>
  </si>
  <si>
    <t>235</t>
  </si>
  <si>
    <t>237</t>
  </si>
  <si>
    <t>239</t>
  </si>
  <si>
    <t>242</t>
  </si>
  <si>
    <t>241</t>
  </si>
  <si>
    <t>370</t>
  </si>
  <si>
    <t>371</t>
  </si>
  <si>
    <t>372</t>
  </si>
  <si>
    <t>373</t>
  </si>
  <si>
    <t>374</t>
  </si>
  <si>
    <t>376</t>
  </si>
  <si>
    <t>377</t>
  </si>
  <si>
    <t>243</t>
  </si>
  <si>
    <t>245</t>
  </si>
  <si>
    <t>246</t>
  </si>
  <si>
    <t>244</t>
  </si>
  <si>
    <t>545</t>
  </si>
  <si>
    <t>753</t>
  </si>
  <si>
    <t>546</t>
  </si>
  <si>
    <t>754</t>
  </si>
  <si>
    <t>755</t>
  </si>
  <si>
    <t>547</t>
  </si>
  <si>
    <t>756</t>
  </si>
  <si>
    <t>757</t>
  </si>
  <si>
    <t>548</t>
  </si>
  <si>
    <t>758</t>
  </si>
  <si>
    <t>759</t>
  </si>
  <si>
    <t>760</t>
  </si>
  <si>
    <t>656</t>
  </si>
  <si>
    <t>891</t>
  </si>
  <si>
    <t>383</t>
  </si>
  <si>
    <t>559</t>
  </si>
  <si>
    <t>384</t>
  </si>
  <si>
    <t>557</t>
  </si>
  <si>
    <t>558</t>
  </si>
  <si>
    <t>385</t>
  </si>
  <si>
    <t>386</t>
  </si>
  <si>
    <t>563</t>
  </si>
  <si>
    <t>387</t>
  </si>
  <si>
    <t>388</t>
  </si>
  <si>
    <t>568</t>
  </si>
  <si>
    <t>389</t>
  </si>
  <si>
    <t>564</t>
  </si>
  <si>
    <t>565</t>
  </si>
  <si>
    <t>390</t>
  </si>
  <si>
    <t>567</t>
  </si>
  <si>
    <t>Ржавецька №2</t>
  </si>
  <si>
    <t>73</t>
  </si>
  <si>
    <t>163</t>
  </si>
  <si>
    <t>164</t>
  </si>
  <si>
    <t>378</t>
  </si>
  <si>
    <t>380</t>
  </si>
  <si>
    <t>381</t>
  </si>
  <si>
    <t>382</t>
  </si>
  <si>
    <t>290</t>
  </si>
  <si>
    <t>452</t>
  </si>
  <si>
    <t>291</t>
  </si>
  <si>
    <t>451</t>
  </si>
  <si>
    <t>445</t>
  </si>
  <si>
    <t>446</t>
  </si>
  <si>
    <t>633</t>
  </si>
  <si>
    <t>634</t>
  </si>
  <si>
    <t>658</t>
  </si>
  <si>
    <t>655</t>
  </si>
  <si>
    <t>653</t>
  </si>
  <si>
    <t>654</t>
  </si>
  <si>
    <t>467</t>
  </si>
  <si>
    <t>659</t>
  </si>
  <si>
    <t>579</t>
  </si>
  <si>
    <t>795</t>
  </si>
  <si>
    <t>811</t>
  </si>
  <si>
    <t>261</t>
  </si>
  <si>
    <t>262</t>
  </si>
  <si>
    <t>263</t>
  </si>
  <si>
    <t>264</t>
  </si>
  <si>
    <t>265</t>
  </si>
  <si>
    <t>266</t>
  </si>
  <si>
    <t>267</t>
  </si>
  <si>
    <t>268</t>
  </si>
  <si>
    <t>514</t>
  </si>
  <si>
    <t>715</t>
  </si>
  <si>
    <t>719</t>
  </si>
  <si>
    <t>720</t>
  </si>
  <si>
    <t>519</t>
  </si>
  <si>
    <t>721</t>
  </si>
  <si>
    <t>722</t>
  </si>
  <si>
    <t>723</t>
  </si>
  <si>
    <t>724</t>
  </si>
  <si>
    <t>725</t>
  </si>
  <si>
    <t>538</t>
  </si>
  <si>
    <t>746</t>
  </si>
  <si>
    <t>Сумма по полю План, суток</t>
  </si>
  <si>
    <t>Сумма по полю Факт, суток</t>
  </si>
  <si>
    <t>План - Факт</t>
  </si>
  <si>
    <t>Сумма по полю Поле4</t>
  </si>
  <si>
    <t>Веселкова №1 Итог</t>
  </si>
  <si>
    <t>Водянівська №2 Итог</t>
  </si>
  <si>
    <t>Водянівська №3 Итог</t>
  </si>
  <si>
    <t>Водянівська №4 Итог</t>
  </si>
  <si>
    <t>Водянівська №5 Итог</t>
  </si>
  <si>
    <t>Водянівська №6 Итог</t>
  </si>
  <si>
    <t>Водянівська №7 Итог</t>
  </si>
  <si>
    <t>Водянівська №8 Итог</t>
  </si>
  <si>
    <t>Володимирівське №11 Итог</t>
  </si>
  <si>
    <t>Деркачівсько-Войтенківська №3 Итог</t>
  </si>
  <si>
    <t>Дубрівсько-Радченківська №1 Итог</t>
  </si>
  <si>
    <t>Журавлина №2 Итог</t>
  </si>
  <si>
    <t>Журавлина №6 Итог</t>
  </si>
  <si>
    <t>Журавлина №7 Итог</t>
  </si>
  <si>
    <t>Західно-Ольгівська №3 Итог</t>
  </si>
  <si>
    <t>Карайкозiвська №37 Итог</t>
  </si>
  <si>
    <t>Карайкозiвська №38 Итог</t>
  </si>
  <si>
    <t>Карайкозiвська №40 Итог</t>
  </si>
  <si>
    <t>Карайкозiвська №42 Итог</t>
  </si>
  <si>
    <t>Карайкозiвська №48 Итог</t>
  </si>
  <si>
    <t>Клубанівсько-Зубренківське №1 Итог</t>
  </si>
  <si>
    <t>Клубанівсько-Зубренківське №10 Итог</t>
  </si>
  <si>
    <t>Клубанівсько-Зубренківське №2 Итог</t>
  </si>
  <si>
    <t>Клубанівсько-Зубренківське №3 Итог</t>
  </si>
  <si>
    <t>Макіївське №23 Итог</t>
  </si>
  <si>
    <t>Макіївське №30 Итог</t>
  </si>
  <si>
    <t>Нікловицьке №40 Итог</t>
  </si>
  <si>
    <t>Ольгівське №26 Итог</t>
  </si>
  <si>
    <t>Пролетарське №710 Итог</t>
  </si>
  <si>
    <t>Пролетарське №711 Итог</t>
  </si>
  <si>
    <t>Пролетарське №716 Итог</t>
  </si>
  <si>
    <t>Ракитнянське №14 Итог</t>
  </si>
  <si>
    <t>Ракитнянське №9бис Итог</t>
  </si>
  <si>
    <t>Ржавецька №2 Итог</t>
  </si>
  <si>
    <t>Роганська №3 Итог</t>
  </si>
  <si>
    <t>Семиренківське №77 Итог</t>
  </si>
  <si>
    <t>Степківська №1 Итог</t>
  </si>
  <si>
    <t>Східно-ракитнянський блок Ракитнянського родовища №4 Итог</t>
  </si>
  <si>
    <t>Логическое</t>
  </si>
  <si>
    <t>Факт</t>
  </si>
  <si>
    <t>План</t>
  </si>
  <si>
    <t>Вартість, грн</t>
  </si>
  <si>
    <t>Штраф, грн</t>
  </si>
  <si>
    <t>Факт -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</si>
</sst>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UA,1]dd\.mm\.yyyy;@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3" fontId="3" fillId="0" borderId="1" xfId="3" applyNumberForma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 wrapText="1"/>
    </xf>
    <xf numFmtId="3" fontId="3" fillId="0" borderId="0" xfId="3" applyNumberFormat="1" applyBorder="1" applyAlignment="1">
      <alignment horizontal="center" vertical="center"/>
    </xf>
    <xf numFmtId="14" fontId="2" fillId="0" borderId="3" xfId="3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  <xf numFmtId="0" fontId="2" fillId="0" borderId="1" xfId="4" applyFont="1" applyFill="1" applyBorder="1" applyAlignment="1">
      <alignment wrapText="1"/>
    </xf>
    <xf numFmtId="2" fontId="2" fillId="0" borderId="1" xfId="4" applyNumberFormat="1" applyFont="1" applyFill="1" applyBorder="1" applyAlignment="1">
      <alignment horizontal="right" wrapText="1"/>
    </xf>
    <xf numFmtId="0" fontId="3" fillId="0" borderId="0" xfId="4"/>
    <xf numFmtId="0" fontId="2" fillId="2" borderId="2" xfId="4" applyFont="1" applyFill="1" applyBorder="1" applyAlignment="1">
      <alignment horizontal="center"/>
    </xf>
    <xf numFmtId="0" fontId="2" fillId="0" borderId="3" xfId="4" applyFont="1" applyFill="1" applyBorder="1" applyAlignment="1">
      <alignment wrapText="1"/>
    </xf>
    <xf numFmtId="2" fontId="2" fillId="0" borderId="3" xfId="4" applyNumberFormat="1" applyFont="1" applyFill="1" applyBorder="1" applyAlignment="1">
      <alignment horizontal="right" wrapText="1"/>
    </xf>
    <xf numFmtId="2" fontId="2" fillId="0" borderId="1" xfId="4" applyNumberFormat="1" applyFont="1" applyFill="1" applyBorder="1" applyAlignment="1">
      <alignment wrapText="1"/>
    </xf>
    <xf numFmtId="2" fontId="2" fillId="0" borderId="3" xfId="4" applyNumberFormat="1" applyFont="1" applyFill="1" applyBorder="1" applyAlignment="1">
      <alignment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5">
    <cellStyle name="Обычный" xfId="0" builtinId="0"/>
    <cellStyle name="Обычный 2" xfId="1" xr:uid="{287F091F-B9B9-4901-89BD-5600F9D07466}"/>
    <cellStyle name="Обычный_Лист1" xfId="4" xr:uid="{C30A5781-83AA-46C9-B9DC-A4686F07D116}"/>
    <cellStyle name="Обычный_Лист2" xfId="2" xr:uid="{1389B71D-300F-4A47-B5E8-23AAE2EC8B11}"/>
    <cellStyle name="Обычный_Лист7" xfId="3" xr:uid="{0D765327-5A75-4DC2-9DBA-E538A5A4D894}"/>
  </cellStyles>
  <dxfs count="327"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Овчаренко" refreshedDate="44909.673120023152" createdVersion="7" refreshedVersion="7" minRefreshableVersion="3" recordCount="400" xr:uid="{39419D90-ED95-442E-94BB-0A188E8253FE}">
  <cacheSource type="worksheet">
    <worksheetSource name="Таблица2"/>
  </cacheSource>
  <cacheFields count="11">
    <cacheField name="ID_PROJECT" numFmtId="0">
      <sharedItems/>
    </cacheField>
    <cacheField name="Скважина" numFmtId="0">
      <sharedItems count="39">
        <s v="Веселкова №1"/>
        <s v="Водянівська №2"/>
        <s v="Водянівська №3"/>
        <s v="Водянівська №4"/>
        <s v="Водянівська №5"/>
        <s v="Водянівська №6"/>
        <s v="Водянівська №7"/>
        <s v="Водянівська №8"/>
        <s v="Володимирівське №11"/>
        <s v="Деркачівсько-Войтенківська №3"/>
        <s v="Дубрівсько-Радченківська №1"/>
        <s v="Журавлина №2"/>
        <s v="Журавлина №6"/>
        <s v="Журавлина №7"/>
        <s v="Західно-Ольгівська №3"/>
        <s v="Карайкозiвська №37"/>
        <s v="Карайкозiвська №38"/>
        <s v="Карайкозiвська №40"/>
        <s v="Карайкозiвська №42"/>
        <s v="Карайкозiвська №48"/>
        <s v="Клубанівсько-Зубренківське №1"/>
        <s v="Клубанівсько-Зубренківське №10"/>
        <s v="Клубанівсько-Зубренківське №2"/>
        <s v="Клубанівсько-Зубренківське №3"/>
        <s v="Макіївське №23"/>
        <s v="Макіївське №30"/>
        <s v="Нікловицьке №40"/>
        <s v="Ольгівське №26"/>
        <s v="Пролетарське №710"/>
        <s v="Пролетарське №711"/>
        <s v="Пролетарське №716"/>
        <s v="Ракитнянське №14"/>
        <s v="Ракитнянське №9бис"/>
        <s v="Ржавецька №2"/>
        <s v="Роганська №3"/>
        <s v="Семиренківське №77"/>
        <s v="Степківська №1"/>
        <s v="Східно-ракитнянський блок Ракитнянського родовища №4"/>
        <s v="Гуцулівське №15" u="1"/>
      </sharedItems>
    </cacheField>
    <cacheField name="ID_PROJECTCYCLE" numFmtId="0">
      <sharedItems/>
    </cacheField>
    <cacheField name="COLUMN" numFmtId="0">
      <sharedItems count="10">
        <s v="---"/>
        <s v="Технічна колона &quot;кондуктор&quot;"/>
        <s v="Перша технічна колона"/>
        <s v="Друга технічна колона"/>
        <s v="Експлуатаційна колона"/>
        <s v="Технічна колона &quot;хвостовик&quot;"/>
        <s v="Хвостовик"/>
        <s v="Технічна колона"/>
        <s v="Направлення"/>
        <s v="Експлуатаційна колона &quot;хвостовик&quot;"/>
      </sharedItems>
    </cacheField>
    <cacheField name="ID_PHASE" numFmtId="2">
      <sharedItems/>
    </cacheField>
    <cacheField name="План, суток" numFmtId="0">
      <sharedItems containsString="0" containsBlank="1" containsNumber="1" minValue="0" maxValue="100"/>
    </cacheField>
    <cacheField name="Факт, суток" numFmtId="2">
      <sharedItems containsSemiMixedTypes="0" containsString="0" containsNumber="1" minValue="0" maxValue="426.25"/>
    </cacheField>
    <cacheField name="Поле1" numFmtId="0" formula="'Факт, суток'-'План, суток'" databaseField="0"/>
    <cacheField name="Поле2" numFmtId="0" formula="'План, суток'-'Факт, суток'" databaseField="0"/>
    <cacheField name="Поле3" numFmtId="0" formula="IF(Поле2&gt;15,&quot;+&quot;)" databaseField="0"/>
    <cacheField name="Поле4" numFmtId="0" formula="IF(Поле2&gt;15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909.685742013891" createdVersion="7" refreshedVersion="7" minRefreshableVersion="3" recordCount="224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Краснозаярське №10"/>
        <s v="Ярмаківська №2"/>
        <s v="Роганська №2"/>
        <s v="Островерхiвське №62"/>
        <s v="Краснозаярське №12"/>
        <s v="Платівське №1"/>
        <s v="Нікловицьке №10Д"/>
        <s v="Островерхiвське №61"/>
        <s v="Володимирівське №8"/>
        <s v="Південно-Бориславська №1"/>
        <s v="Нікловицьке №31"/>
        <s v="Пролетарське №712"/>
        <s v="Перемишлянська №3"/>
        <s v="Нікловицьке №32"/>
        <s v="Південно-Євгеніївська №15"/>
        <s v="Нікловицьке №33"/>
        <s v="Пролетарське №725"/>
        <s v="Водянівська №2"/>
        <s v="Нікловицьке №34"/>
        <s v="Південно-Бориславська №2"/>
        <s v="Нікловицьке №41"/>
        <s v="Матешівсько-Легейдівська №3"/>
        <s v="Журавлина №2"/>
        <s v="Високопільська №2"/>
        <s v="Степківська №1"/>
        <s v="Веселкова №1"/>
        <s v="Водянівська №3"/>
        <s v="Журавлина №1"/>
        <s v="Макіївське №23"/>
        <s v="Матешівсько-Легейдівська №2"/>
        <s v="Ракитнянське №1"/>
        <s v="Ракитнянське №6"/>
        <s v="Водянівська №4"/>
        <s v="Макіївське №22"/>
        <s v="Ракитнянське №14"/>
        <s v="Ракитнянське №4"/>
        <s v="Водянівська №5"/>
        <s v="Матешівсько-Легейдівська №1"/>
        <s v="Водянівська №6"/>
        <s v="Водянівська №7"/>
        <s v="Ракитнянське №11"/>
        <s v="Ракитнянське №3"/>
        <s v="Водянівська №8"/>
        <s v="Володимирівське №11"/>
        <s v="Карайкозiвська №21"/>
        <s v="Ракитнянське №7"/>
        <s v="Караванівське №4"/>
        <s v="Деркачівсько-Войтенківська №3"/>
        <s v="Дубрівсько-Радченківська №1"/>
        <s v="Журавлина №6"/>
        <s v="Журавлина №7"/>
        <s v="Західно-Ольгівська №3"/>
        <s v="Карайкозiвська №31"/>
        <s v="Карайкозiвська №32"/>
        <s v="Карайкозiвська №37"/>
        <s v="Карайкозiвська №38"/>
        <s v="Карайкозiвська №40"/>
        <s v="Карайкозiвська №42"/>
        <s v="Карайкозiвська №48"/>
        <s v="Радченківська №12"/>
        <s v="Радченківська №129"/>
        <s v="Клубанівсько-Зубренківське №1"/>
        <s v="Клубанівсько-Зубренківське №10"/>
        <s v="Клубанівсько-Зубренківське №2"/>
        <s v="Пролетарське №710"/>
        <s v="Радченківська №110"/>
        <s v="Радченківська №37"/>
        <s v="Клубанівсько-Зубренківське №3"/>
        <s v="Радченківська №51"/>
        <s v="Роганська №3"/>
        <s v="Радченківська №21"/>
        <s v="Макіївське №30"/>
        <s v="Нікловицьке №35"/>
        <s v="Капонівська №2"/>
        <s v="Ракитнянське №8"/>
        <s v="Пролетарське №713"/>
        <s v="Пролетарське №709"/>
        <s v="Нікловицьке №36"/>
        <s v="Ракитнянське №5"/>
        <s v="Нікловицьке №40"/>
        <s v="Пролетарське №715"/>
        <s v="Пролетарське №721"/>
        <s v="Ракитнянське №13"/>
        <s v="Ольгівське №26"/>
        <s v="Пролетарське №707"/>
        <s v="Пролетарське №708"/>
        <s v="Пролетарське №711"/>
        <s v="Пролетарське №716"/>
        <s v="Капонівська №1"/>
        <s v="Радченківська №40"/>
        <s v="Прирічне №5"/>
        <s v="Східно-ракитнянський блок Ракитнянського родовища №4"/>
        <s v="Карайкозiвська №41"/>
        <s v="Радченківська №25"/>
        <s v="Ракитнянське №9бис"/>
        <s v="Семиренківське №77"/>
        <s v="Кубашівська №1"/>
        <s v="Макіївське №16" u="1"/>
        <s v="Макіївське №11" u="1"/>
        <s v="Островерхiвське №26" u="1"/>
        <s v="Ржавецька №2" u="1"/>
        <s v="Островерхiвське №28" u="1"/>
        <s v="Ольгівське №28" u="1"/>
        <s v="Гуцулівське №15" u="1"/>
        <s v="Ольгівське №26в" u="1"/>
        <s v="Ольгівське №6" u="1"/>
        <s v="Ольгівське №5" u="1"/>
        <s v="Ольгівське №4" u="1"/>
        <s v="Ольгівське №3" u="1"/>
        <s v="Шевська №1" u="1"/>
        <s v="Ольгівське №1" u="1"/>
        <s v="Островерхiвське №20" u="1"/>
        <s v="Островерхiвське №21" u="1"/>
        <s v="Островерхiвське №51" u="1"/>
        <s v="Островерхiвське №22" u="1"/>
        <s v="Пролетарське №714" u="1"/>
        <s v="Островерхiвське №23" u="1"/>
        <s v="Макіївське №17" u="1"/>
        <s v="Степківська №3" u="1"/>
        <s v="Краснозаярське №2" u="1"/>
        <s v="Островерхiвське №24" u="1"/>
        <s v="Ольгівське №10" u="1"/>
        <s v="Ольгівське №114" u="1"/>
        <s v="Краснозаярське №468" u="1"/>
        <s v="Островерхiвське №25" u="1"/>
      </sharedItems>
    </cacheField>
    <cacheField name="Вид скважины" numFmtId="0">
      <sharedItems/>
    </cacheField>
    <cacheField name="Вид работ" numFmtId="0">
      <sharedItems count="10">
        <s v="Будівництво свердловини"/>
        <s v="КРС"/>
        <s v="Випробування та освоєння"/>
        <s v="ПЗР ГРП"/>
        <s v="Інтенсифікація"/>
        <s v="Перфорація"/>
        <s v="Ліквідація ускладнень"/>
        <s v="Поточний ремонт"/>
        <s v="Ліквідація свердловини"/>
        <s v="Рекультив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RALMASH 3D-76"/>
        <s v="URALMASH 4E-76"/>
        <s v="P-80"/>
        <s v="SK-1000T"/>
        <s v="GARDNER DENVER 1100 (GD-1100)"/>
        <s v="SK-1500"/>
        <s v="SK-1000 SUPER SINGLE"/>
        <s v="KREMCO K-750"/>
        <s v="UPA-60"/>
        <s v="SK-3000"/>
        <s v="WILSON MOGUL 42"/>
        <s v="K-200T"/>
        <s v="LAND RIG 3000 HP-021A"/>
        <s v="FRAC FLEET"/>
        <s v="HR680CTU"/>
        <s v="GD-1100" u="1"/>
        <s v="Флот ГРП" u="1"/>
      </sharedItems>
    </cacheField>
    <cacheField name="Начало" numFmtId="0">
      <sharedItems containsSemiMixedTypes="0" containsNonDate="0" containsDate="1" containsString="0" minDate="2003-03-25T00:00:00" maxDate="2022-10-19T00:00:00" count="206">
        <d v="2011-04-26T00:00:00"/>
        <d v="2011-06-30T00:00:00"/>
        <d v="2011-11-23T00:00:00"/>
        <d v="2011-12-14T00:00:00"/>
        <d v="2012-05-08T00:00:00"/>
        <d v="2012-07-05T00:00:00"/>
        <d v="2012-12-12T00:00:00"/>
        <d v="2013-01-25T00:00:00"/>
        <d v="2013-04-12T00:00:00"/>
        <d v="2013-06-13T00:00:00"/>
        <d v="2013-06-27T00:00:00"/>
        <d v="2013-07-29T00:00:00"/>
        <d v="2013-08-01T00:00:00"/>
        <d v="2013-10-07T00:00:00"/>
        <d v="2013-11-18T00:00:00"/>
        <d v="2014-01-13T00:00:00"/>
        <d v="2014-04-11T00:00:00"/>
        <d v="2014-05-23T00:00:00"/>
        <d v="2014-05-28T00:00:00"/>
        <d v="2014-08-20T00:00:00"/>
        <d v="2014-09-26T00:00:00"/>
        <d v="2015-02-10T00:00:00"/>
        <d v="2015-03-16T00:00:00"/>
        <d v="2015-11-01T00:00:00"/>
        <d v="2016-04-11T00:00:00"/>
        <d v="2016-11-28T00:00:00"/>
        <d v="2019-02-01T00:00:00"/>
        <d v="2016-08-12T00:00:00"/>
        <d v="2016-08-14T00:00:00"/>
        <d v="2016-08-19T00:00:00"/>
        <d v="2016-09-01T00:00:00"/>
        <d v="2016-09-11T00:00:00"/>
        <d v="2016-09-12T00:00:00"/>
        <d v="2016-09-26T00:00:00"/>
        <d v="2016-10-23T00:00:00"/>
        <d v="2016-10-27T00:00:00"/>
        <d v="2016-10-29T00:00:00"/>
        <d v="2016-11-11T00:00:00"/>
        <d v="2016-11-24T00:00:00"/>
        <d v="2018-03-13T00:00:00"/>
        <d v="2016-11-29T00:00:00"/>
        <d v="2017-04-30T00:00:00"/>
        <d v="2017-02-26T00:00:00"/>
        <d v="2017-03-27T00:00:00"/>
        <d v="2017-04-06T00:00:00"/>
        <d v="2019-10-13T00:00:00"/>
        <d v="2017-05-01T00:00:00"/>
        <d v="2017-05-28T00:00:00"/>
        <d v="2017-06-01T00:00:00"/>
        <d v="2020-05-21T00:00:00"/>
        <d v="2017-07-12T00:00:00"/>
        <d v="2017-07-24T00:00:00"/>
        <d v="2017-08-15T00:00:00"/>
        <d v="2017-09-30T00:00:00"/>
        <d v="2019-07-30T00:00:00"/>
        <d v="2022-01-17T00:00:00"/>
        <d v="2017-11-01T00:00:00"/>
        <d v="2017-11-02T00:00:00"/>
        <d v="2020-03-16T00:00:00"/>
        <d v="2018-05-13T00:00:00"/>
        <d v="2017-01-24T00:00:00"/>
        <d v="2018-08-28T00:00:00"/>
        <d v="2017-10-24T00:00:00"/>
        <d v="2018-11-19T00:00:00"/>
        <d v="2020-10-12T00:00:00"/>
        <d v="2017-11-10T00:00:00"/>
        <d v="2017-11-24T00:00:00"/>
        <d v="2017-11-28T00:00:00"/>
        <d v="2017-11-30T00:00:00"/>
        <d v="2019-10-04T00:00:00"/>
        <d v="2017-12-03T00:00:00"/>
        <d v="2017-12-25T00:00:00"/>
        <d v="2018-01-02T00:00:00"/>
        <d v="2018-01-22T00:00:00"/>
        <d v="2018-02-03T00:00:00"/>
        <d v="2018-03-08T00:00:00"/>
        <d v="2021-12-09T00:00:00"/>
        <d v="2021-02-26T00:00:00"/>
        <d v="2018-03-14T00:00:00"/>
        <d v="2018-03-20T00:00:00"/>
        <d v="2018-03-27T00:00:00"/>
        <d v="2018-04-02T00:00:00"/>
        <d v="2018-05-12T00:00:00"/>
        <d v="2021-07-08T00:00:00"/>
        <d v="2018-05-22T00:00:00"/>
        <d v="2018-06-04T00:00:00"/>
        <d v="2018-06-21T00:00:00"/>
        <d v="2018-07-01T00:00:00"/>
        <d v="2018-08-01T00:00:00"/>
        <d v="2018-08-10T00:00:00"/>
        <d v="2018-08-13T00:00:00"/>
        <d v="2018-08-17T00:00:00"/>
        <d v="2018-08-27T00:00:00"/>
        <d v="2016-07-17T00:00:00"/>
        <d v="2018-09-03T00:00:00"/>
        <d v="2018-09-05T00:00:00"/>
        <d v="2018-09-09T00:00:00"/>
        <d v="2018-09-14T00:00:00"/>
        <d v="2018-10-20T00:00:00"/>
        <d v="2018-11-03T00:00:00"/>
        <d v="2019-12-06T00:00:00"/>
        <d v="2018-11-21T00:00:00"/>
        <d v="2018-12-02T00:00:00"/>
        <d v="2018-12-11T00:00:00"/>
        <d v="2019-01-08T00:00:00"/>
        <d v="2019-01-12T00:00:00"/>
        <d v="2019-01-28T00:00:00"/>
        <d v="2019-02-03T00:00:00"/>
        <d v="2019-02-07T00:00:00"/>
        <d v="2019-02-19T00:00:00"/>
        <d v="2019-04-04T00:00:00"/>
        <d v="2019-04-08T00:00:00"/>
        <d v="2019-04-15T00:00:00"/>
        <d v="2019-04-21T00:00:00"/>
        <d v="2019-04-24T00:00:00"/>
        <d v="2019-05-13T00:00:00"/>
        <d v="2019-05-17T00:00:00"/>
        <d v="2019-05-31T00:00:00"/>
        <d v="2019-06-06T00:00:00"/>
        <d v="2019-06-07T00:00:00"/>
        <d v="2019-06-13T00:00:00"/>
        <d v="2019-06-17T00:00:00"/>
        <d v="2019-06-18T00:00:00"/>
        <d v="2019-06-23T00:00:00"/>
        <d v="2019-06-24T00:00:00"/>
        <d v="2019-07-03T00:00:00"/>
        <d v="2019-07-10T00:00:00"/>
        <d v="2019-07-13T00:00:00"/>
        <d v="2019-07-19T00:00:00"/>
        <d v="2019-07-24T00:00:00"/>
        <d v="2017-07-01T00:00:00"/>
        <d v="2019-08-13T00:00:00"/>
        <d v="2019-08-24T00:00:00"/>
        <d v="2019-08-30T00:00:00"/>
        <d v="2019-09-03T00:00:00"/>
        <d v="2019-09-04T00:00:00"/>
        <d v="2019-09-09T00:00:00"/>
        <d v="2019-09-14T00:00:00"/>
        <d v="2019-09-17T00:00:00"/>
        <d v="2019-09-18T00:00:00"/>
        <d v="2019-09-19T00:00:00"/>
        <d v="2019-09-27T00:00:00"/>
        <d v="2019-10-01T00:00:00"/>
        <d v="2017-11-04T00:00:00"/>
        <d v="2019-10-24T00:00:00"/>
        <d v="2019-11-08T00:00:00"/>
        <d v="2019-11-10T00:00:00"/>
        <d v="2019-11-13T00:00:00"/>
        <d v="2019-11-18T00:00:00"/>
        <d v="2019-11-19T00:00:00"/>
        <d v="2019-11-20T00:00:00"/>
        <d v="2019-11-25T00:00:00"/>
        <d v="2019-11-30T00:00:00"/>
        <d v="2019-12-02T00:00:00"/>
        <d v="2017-12-01T00:00:00"/>
        <d v="2019-12-07T00:00:00"/>
        <d v="2019-12-09T00:00:00"/>
        <d v="2019-12-20T00:00:00"/>
        <d v="2019-12-21T00:00:00"/>
        <d v="2020-01-10T00:00:00"/>
        <d v="2020-01-11T00:00:00"/>
        <d v="2020-01-17T00:00:00"/>
        <d v="2020-02-06T00:00:00"/>
        <d v="2020-03-03T00:00:00"/>
        <d v="2016-12-18T00:00:00"/>
        <d v="2020-03-19T00:00:00"/>
        <d v="2021-07-20T00:00:00"/>
        <d v="2020-04-08T00:00:00"/>
        <d v="2020-04-30T00:00:00"/>
        <d v="2020-05-05T00:00:00"/>
        <d v="2020-07-03T00:00:00"/>
        <d v="2020-07-05T00:00:00"/>
        <d v="2020-07-06T00:00:00"/>
        <d v="2020-07-17T00:00:00"/>
        <d v="2020-07-20T00:00:00"/>
        <d v="2020-07-22T00:00:00"/>
        <d v="2020-08-25T00:00:00"/>
        <d v="2020-08-31T00:00:00"/>
        <d v="2020-09-11T00:00:00"/>
        <d v="2020-09-24T00:00:00"/>
        <d v="2016-06-30T00:00:00"/>
        <d v="2020-10-17T00:00:00"/>
        <d v="2020-10-23T00:00:00"/>
        <d v="2020-11-02T00:00:00"/>
        <d v="2020-11-21T00:00:00"/>
        <d v="2019-06-21T00:00:00"/>
        <d v="2021-05-07T00:00:00"/>
        <d v="2021-05-21T00:00:00"/>
        <d v="2021-06-10T00:00:00"/>
        <d v="2017-10-02T00:00:00"/>
        <d v="2021-07-17T00:00:00"/>
        <d v="2019-10-17T00:00:00"/>
        <d v="2021-08-08T00:00:00"/>
        <d v="2021-08-12T00:00:00"/>
        <d v="2021-09-04T00:00:00"/>
        <d v="2021-09-25T00:00:00"/>
        <d v="2021-10-08T00:00:00"/>
        <d v="2021-10-27T00:00:00"/>
        <d v="2021-11-30T00:00:00"/>
        <d v="2020-04-03T00:00:00"/>
        <d v="2022-06-22T00:00:00"/>
        <d v="2022-07-19T00:00:00"/>
        <d v="2022-09-05T00:00:00"/>
        <d v="2022-10-06T00:00:00"/>
        <d v="2022-10-18T00:00:00"/>
        <d v="2003-03-25T00:00:00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51"/>
    <x v="0"/>
    <s v="31"/>
    <x v="0"/>
    <s v="59"/>
    <n v="30"/>
    <n v="39"/>
  </r>
  <r>
    <s v="51"/>
    <x v="0"/>
    <s v="33"/>
    <x v="1"/>
    <s v="63"/>
    <n v="3"/>
    <n v="2.8229166666666674"/>
  </r>
  <r>
    <s v="51"/>
    <x v="0"/>
    <s v="33"/>
    <x v="1"/>
    <s v="64"/>
    <n v="3"/>
    <n v="1.8854166666666667"/>
  </r>
  <r>
    <s v="51"/>
    <x v="0"/>
    <s v="34"/>
    <x v="2"/>
    <s v="65"/>
    <n v="30"/>
    <n v="29.583333333333318"/>
  </r>
  <r>
    <s v="51"/>
    <x v="0"/>
    <s v="34"/>
    <x v="2"/>
    <s v="66"/>
    <n v="14"/>
    <n v="5.083333333333333"/>
  </r>
  <r>
    <s v="51"/>
    <x v="0"/>
    <s v="35"/>
    <x v="3"/>
    <s v="67"/>
    <n v="45"/>
    <n v="51.208333333333414"/>
  </r>
  <r>
    <s v="51"/>
    <x v="0"/>
    <s v="35"/>
    <x v="3"/>
    <s v="68"/>
    <n v="14"/>
    <n v="11.208333333333336"/>
  </r>
  <r>
    <s v="51"/>
    <x v="0"/>
    <s v="36"/>
    <x v="4"/>
    <s v="69"/>
    <n v="93"/>
    <n v="148.9166666666664"/>
  </r>
  <r>
    <s v="51"/>
    <x v="0"/>
    <s v="36"/>
    <x v="4"/>
    <s v="70"/>
    <n v="14"/>
    <n v="48.000000000000028"/>
  </r>
  <r>
    <s v="53"/>
    <x v="1"/>
    <s v="1"/>
    <x v="0"/>
    <s v="1"/>
    <n v="34"/>
    <n v="0"/>
  </r>
  <r>
    <s v="53"/>
    <x v="1"/>
    <s v="112"/>
    <x v="0"/>
    <s v="220"/>
    <n v="0"/>
    <n v="27.67708333333335"/>
  </r>
  <r>
    <s v="53"/>
    <x v="1"/>
    <s v="113"/>
    <x v="0"/>
    <s v="221"/>
    <n v="0"/>
    <n v="7.822916666666667"/>
  </r>
  <r>
    <s v="53"/>
    <x v="1"/>
    <s v="2"/>
    <x v="1"/>
    <s v="3"/>
    <n v="3"/>
    <n v="3.0000000000000004"/>
  </r>
  <r>
    <s v="53"/>
    <x v="1"/>
    <s v="2"/>
    <x v="1"/>
    <s v="4"/>
    <n v="2"/>
    <n v="3"/>
  </r>
  <r>
    <s v="53"/>
    <x v="1"/>
    <s v="3"/>
    <x v="2"/>
    <s v="5"/>
    <n v="30"/>
    <n v="35.16666666666665"/>
  </r>
  <r>
    <s v="53"/>
    <x v="1"/>
    <s v="3"/>
    <x v="2"/>
    <s v="6"/>
    <n v="9"/>
    <n v="6.2916666666666679"/>
  </r>
  <r>
    <s v="53"/>
    <x v="1"/>
    <s v="3"/>
    <x v="2"/>
    <s v="96"/>
    <n v="5"/>
    <n v="0"/>
  </r>
  <r>
    <s v="53"/>
    <x v="1"/>
    <s v="4"/>
    <x v="3"/>
    <s v="7"/>
    <n v="80"/>
    <n v="82.708333333333357"/>
  </r>
  <r>
    <s v="53"/>
    <x v="1"/>
    <s v="4"/>
    <x v="3"/>
    <s v="8"/>
    <n v="16"/>
    <n v="19.833333333333329"/>
  </r>
  <r>
    <s v="53"/>
    <x v="1"/>
    <s v="4"/>
    <x v="3"/>
    <s v="95"/>
    <n v="12"/>
    <n v="0"/>
  </r>
  <r>
    <s v="53"/>
    <x v="1"/>
    <s v="5"/>
    <x v="5"/>
    <s v="10"/>
    <n v="8"/>
    <n v="8.5208333333333321"/>
  </r>
  <r>
    <s v="53"/>
    <x v="1"/>
    <s v="5"/>
    <x v="5"/>
    <s v="9"/>
    <n v="33"/>
    <n v="26.833333333333332"/>
  </r>
  <r>
    <s v="53"/>
    <x v="1"/>
    <s v="5"/>
    <x v="5"/>
    <s v="94"/>
    <n v="3"/>
    <n v="0"/>
  </r>
  <r>
    <s v="53"/>
    <x v="1"/>
    <s v="6"/>
    <x v="4"/>
    <s v="11"/>
    <n v="55"/>
    <n v="169.1666666666666"/>
  </r>
  <r>
    <s v="53"/>
    <x v="1"/>
    <s v="6"/>
    <x v="4"/>
    <s v="12"/>
    <n v="20"/>
    <n v="28.979166666666668"/>
  </r>
  <r>
    <s v="53"/>
    <x v="1"/>
    <s v="6"/>
    <x v="4"/>
    <s v="93"/>
    <n v="5"/>
    <n v="0"/>
  </r>
  <r>
    <s v="56"/>
    <x v="2"/>
    <s v="350"/>
    <x v="0"/>
    <s v="518"/>
    <n v="15"/>
    <n v="11.291666666666666"/>
  </r>
  <r>
    <s v="56"/>
    <x v="2"/>
    <s v="351"/>
    <x v="1"/>
    <s v="521"/>
    <n v="4"/>
    <n v="1.4166666666666667"/>
  </r>
  <r>
    <s v="56"/>
    <x v="2"/>
    <s v="351"/>
    <x v="1"/>
    <s v="522"/>
    <n v="1"/>
    <n v="3.0729166666666665"/>
  </r>
  <r>
    <s v="56"/>
    <x v="2"/>
    <s v="352"/>
    <x v="2"/>
    <s v="523"/>
    <n v="25"/>
    <n v="27.218750000000007"/>
  </r>
  <r>
    <s v="56"/>
    <x v="2"/>
    <s v="352"/>
    <x v="2"/>
    <s v="524"/>
    <n v="7"/>
    <n v="6.4791666666666679"/>
  </r>
  <r>
    <s v="56"/>
    <x v="2"/>
    <s v="353"/>
    <x v="3"/>
    <s v="525"/>
    <n v="48"/>
    <n v="34.812499999999943"/>
  </r>
  <r>
    <s v="56"/>
    <x v="2"/>
    <s v="353"/>
    <x v="3"/>
    <s v="526"/>
    <n v="16"/>
    <n v="36.479166666666686"/>
  </r>
  <r>
    <s v="56"/>
    <x v="2"/>
    <s v="354"/>
    <x v="5"/>
    <s v="527"/>
    <n v="25"/>
    <n v="39.552083333333314"/>
  </r>
  <r>
    <s v="56"/>
    <x v="2"/>
    <s v="354"/>
    <x v="5"/>
    <s v="528"/>
    <n v="15"/>
    <n v="4.9062499999999991"/>
  </r>
  <r>
    <s v="56"/>
    <x v="2"/>
    <s v="355"/>
    <x v="4"/>
    <s v="529"/>
    <n v="50"/>
    <n v="51.427083333333279"/>
  </r>
  <r>
    <s v="56"/>
    <x v="2"/>
    <s v="355"/>
    <x v="4"/>
    <s v="530"/>
    <n v="25"/>
    <n v="11.836805555555561"/>
  </r>
  <r>
    <s v="56"/>
    <x v="2"/>
    <s v="356"/>
    <x v="0"/>
    <s v="520"/>
    <n v="15"/>
    <n v="13.798611111111111"/>
  </r>
  <r>
    <s v="54"/>
    <x v="3"/>
    <s v="39"/>
    <x v="0"/>
    <s v="72"/>
    <n v="30"/>
    <n v="55.989583333333336"/>
  </r>
  <r>
    <s v="54"/>
    <x v="3"/>
    <s v="40"/>
    <x v="1"/>
    <s v="74"/>
    <n v="3"/>
    <n v="2.5937500000000004"/>
  </r>
  <r>
    <s v="54"/>
    <x v="3"/>
    <s v="40"/>
    <x v="1"/>
    <s v="75"/>
    <n v="2"/>
    <n v="2.1458333333333335"/>
  </r>
  <r>
    <s v="54"/>
    <x v="3"/>
    <s v="41"/>
    <x v="2"/>
    <s v="76"/>
    <n v="20"/>
    <n v="41.145833333333307"/>
  </r>
  <r>
    <s v="54"/>
    <x v="3"/>
    <s v="41"/>
    <x v="2"/>
    <s v="77"/>
    <n v="8"/>
    <n v="5.7708333333333339"/>
  </r>
  <r>
    <s v="54"/>
    <x v="3"/>
    <s v="42"/>
    <x v="3"/>
    <s v="79"/>
    <n v="60"/>
    <n v="109.35416666666664"/>
  </r>
  <r>
    <s v="54"/>
    <x v="3"/>
    <s v="42"/>
    <x v="3"/>
    <s v="80"/>
    <n v="14"/>
    <n v="22.937499999999993"/>
  </r>
  <r>
    <s v="54"/>
    <x v="3"/>
    <s v="43"/>
    <x v="5"/>
    <s v="83"/>
    <n v="14"/>
    <n v="28.822916666666686"/>
  </r>
  <r>
    <s v="54"/>
    <x v="3"/>
    <s v="43"/>
    <x v="5"/>
    <s v="84"/>
    <n v="9"/>
    <n v="34.71875"/>
  </r>
  <r>
    <s v="54"/>
    <x v="3"/>
    <s v="44"/>
    <x v="4"/>
    <s v="87"/>
    <n v="100"/>
    <n v="89.145833333333442"/>
  </r>
  <r>
    <s v="54"/>
    <x v="3"/>
    <s v="44"/>
    <x v="4"/>
    <s v="88"/>
    <n v="40"/>
    <n v="38.374999999999993"/>
  </r>
  <r>
    <s v="54"/>
    <x v="3"/>
    <s v="45"/>
    <x v="0"/>
    <s v="91"/>
    <n v="10"/>
    <n v="4.5"/>
  </r>
  <r>
    <s v="54"/>
    <x v="3"/>
    <s v="45"/>
    <x v="0"/>
    <s v="92"/>
    <n v="10"/>
    <n v="0"/>
  </r>
  <r>
    <s v="55"/>
    <x v="4"/>
    <s v="247"/>
    <x v="0"/>
    <s v="396"/>
    <n v="0"/>
    <n v="23.291666666666668"/>
  </r>
  <r>
    <s v="55"/>
    <x v="4"/>
    <s v="248"/>
    <x v="1"/>
    <s v="397"/>
    <n v="0"/>
    <n v="1.9930555555555556"/>
  </r>
  <r>
    <s v="55"/>
    <x v="4"/>
    <s v="248"/>
    <x v="1"/>
    <s v="398"/>
    <n v="0"/>
    <n v="2.708333333333333"/>
  </r>
  <r>
    <s v="55"/>
    <x v="4"/>
    <s v="249"/>
    <x v="2"/>
    <s v="399"/>
    <n v="0"/>
    <n v="29.000000000000004"/>
  </r>
  <r>
    <s v="55"/>
    <x v="4"/>
    <s v="249"/>
    <x v="2"/>
    <s v="400"/>
    <n v="0"/>
    <n v="13.479166666666664"/>
  </r>
  <r>
    <s v="55"/>
    <x v="4"/>
    <s v="250"/>
    <x v="3"/>
    <s v="401"/>
    <n v="0"/>
    <n v="87.812499999999815"/>
  </r>
  <r>
    <s v="55"/>
    <x v="4"/>
    <s v="250"/>
    <x v="3"/>
    <s v="402"/>
    <n v="0"/>
    <n v="10.135416666666664"/>
  </r>
  <r>
    <s v="55"/>
    <x v="4"/>
    <s v="251"/>
    <x v="5"/>
    <s v="403"/>
    <n v="0"/>
    <n v="22.520833333333336"/>
  </r>
  <r>
    <s v="55"/>
    <x v="4"/>
    <s v="251"/>
    <x v="5"/>
    <s v="404"/>
    <n v="0"/>
    <n v="4.8923611111111107"/>
  </r>
  <r>
    <s v="55"/>
    <x v="4"/>
    <s v="252"/>
    <x v="4"/>
    <s v="405"/>
    <n v="0"/>
    <n v="60.298611111111001"/>
  </r>
  <r>
    <s v="55"/>
    <x v="4"/>
    <s v="252"/>
    <x v="4"/>
    <s v="406"/>
    <n v="0"/>
    <n v="43.152777777777771"/>
  </r>
  <r>
    <s v="55"/>
    <x v="4"/>
    <s v="253"/>
    <x v="0"/>
    <s v="407"/>
    <n v="0"/>
    <n v="8"/>
  </r>
  <r>
    <s v="10"/>
    <x v="5"/>
    <s v="46"/>
    <x v="0"/>
    <s v="97"/>
    <n v="30"/>
    <n v="23.375"/>
  </r>
  <r>
    <s v="10"/>
    <x v="5"/>
    <s v="47"/>
    <x v="1"/>
    <s v="100"/>
    <n v="2"/>
    <n v="1.8333333333333335"/>
  </r>
  <r>
    <s v="10"/>
    <x v="5"/>
    <s v="47"/>
    <x v="1"/>
    <s v="99"/>
    <n v="4"/>
    <n v="2.75"/>
  </r>
  <r>
    <s v="10"/>
    <x v="5"/>
    <s v="48"/>
    <x v="2"/>
    <s v="101"/>
    <n v="21"/>
    <n v="29.625000000000007"/>
  </r>
  <r>
    <s v="10"/>
    <x v="5"/>
    <s v="48"/>
    <x v="2"/>
    <s v="102"/>
    <n v="8"/>
    <n v="5.375"/>
  </r>
  <r>
    <s v="10"/>
    <x v="5"/>
    <s v="49"/>
    <x v="3"/>
    <s v="105"/>
    <n v="89"/>
    <n v="57.45833333333335"/>
  </r>
  <r>
    <s v="10"/>
    <x v="5"/>
    <s v="49"/>
    <x v="3"/>
    <s v="106"/>
    <n v="14"/>
    <n v="36.312499999999986"/>
  </r>
  <r>
    <s v="10"/>
    <x v="5"/>
    <s v="50"/>
    <x v="5"/>
    <s v="109"/>
    <n v="35"/>
    <n v="35.166666666666664"/>
  </r>
  <r>
    <s v="10"/>
    <x v="5"/>
    <s v="50"/>
    <x v="5"/>
    <s v="110"/>
    <n v="10"/>
    <n v="14.614583333333337"/>
  </r>
  <r>
    <s v="10"/>
    <x v="5"/>
    <s v="51"/>
    <x v="4"/>
    <s v="113"/>
    <n v="92"/>
    <n v="69.968750000000028"/>
  </r>
  <r>
    <s v="10"/>
    <x v="5"/>
    <s v="51"/>
    <x v="4"/>
    <s v="114"/>
    <n v="40"/>
    <n v="25.812500000000007"/>
  </r>
  <r>
    <s v="10"/>
    <x v="5"/>
    <s v="52"/>
    <x v="0"/>
    <s v="117"/>
    <n v="24"/>
    <n v="10"/>
  </r>
  <r>
    <s v="11"/>
    <x v="6"/>
    <s v="254"/>
    <x v="0"/>
    <s v="408"/>
    <n v="0"/>
    <n v="34"/>
  </r>
  <r>
    <s v="11"/>
    <x v="6"/>
    <s v="255"/>
    <x v="1"/>
    <s v="409"/>
    <n v="0"/>
    <n v="3.2916666666666665"/>
  </r>
  <r>
    <s v="11"/>
    <x v="6"/>
    <s v="255"/>
    <x v="1"/>
    <s v="410"/>
    <n v="0"/>
    <n v="3.5416666666666665"/>
  </r>
  <r>
    <s v="11"/>
    <x v="6"/>
    <s v="256"/>
    <x v="2"/>
    <s v="411"/>
    <n v="0"/>
    <n v="67.062499999999986"/>
  </r>
  <r>
    <s v="11"/>
    <x v="6"/>
    <s v="256"/>
    <x v="2"/>
    <s v="412"/>
    <n v="0"/>
    <n v="5.6875000000000009"/>
  </r>
  <r>
    <s v="11"/>
    <x v="6"/>
    <s v="257"/>
    <x v="3"/>
    <s v="413"/>
    <n v="0"/>
    <n v="136.97222222222229"/>
  </r>
  <r>
    <s v="11"/>
    <x v="6"/>
    <s v="257"/>
    <x v="3"/>
    <s v="414"/>
    <n v="0"/>
    <n v="10.423611111111109"/>
  </r>
  <r>
    <s v="11"/>
    <x v="6"/>
    <s v="258"/>
    <x v="5"/>
    <s v="415"/>
    <n v="0"/>
    <n v="23.354166666666675"/>
  </r>
  <r>
    <s v="11"/>
    <x v="6"/>
    <s v="258"/>
    <x v="5"/>
    <s v="416"/>
    <n v="0"/>
    <n v="7.34375"/>
  </r>
  <r>
    <s v="11"/>
    <x v="6"/>
    <s v="259"/>
    <x v="4"/>
    <s v="417"/>
    <n v="0"/>
    <n v="81.656249999999901"/>
  </r>
  <r>
    <s v="11"/>
    <x v="6"/>
    <s v="259"/>
    <x v="4"/>
    <s v="418"/>
    <n v="0"/>
    <n v="85.416666666666785"/>
  </r>
  <r>
    <s v="11"/>
    <x v="6"/>
    <s v="260"/>
    <x v="0"/>
    <s v="419"/>
    <n v="0"/>
    <n v="6.729166666666667"/>
  </r>
  <r>
    <s v="11"/>
    <x v="6"/>
    <s v="379"/>
    <x v="0"/>
    <s v="553"/>
    <n v="0"/>
    <n v="10.833333333333337"/>
  </r>
  <r>
    <s v="12"/>
    <x v="7"/>
    <s v="443"/>
    <x v="0"/>
    <s v="629"/>
    <n v="0"/>
    <n v="426.25"/>
  </r>
  <r>
    <s v="12"/>
    <x v="7"/>
    <s v="444"/>
    <x v="1"/>
    <s v="630"/>
    <n v="4"/>
    <n v="4.21875"/>
  </r>
  <r>
    <s v="12"/>
    <x v="7"/>
    <s v="444"/>
    <x v="1"/>
    <s v="631"/>
    <n v="2"/>
    <n v="6.9270833333333339"/>
  </r>
  <r>
    <s v="12"/>
    <x v="7"/>
    <s v="580"/>
    <x v="2"/>
    <s v="796"/>
    <n v="29"/>
    <n v="26.583333333333339"/>
  </r>
  <r>
    <s v="12"/>
    <x v="7"/>
    <s v="580"/>
    <x v="2"/>
    <s v="797"/>
    <n v="7"/>
    <n v="8.0208333333333339"/>
  </r>
  <r>
    <s v="12"/>
    <x v="7"/>
    <s v="581"/>
    <x v="3"/>
    <s v="798"/>
    <n v="60"/>
    <n v="80.124999999999972"/>
  </r>
  <r>
    <s v="12"/>
    <x v="7"/>
    <s v="581"/>
    <x v="3"/>
    <s v="799"/>
    <n v="17"/>
    <n v="12.916666666666666"/>
  </r>
  <r>
    <s v="12"/>
    <x v="7"/>
    <s v="582"/>
    <x v="6"/>
    <s v="800"/>
    <n v="18"/>
    <n v="39.250000000000021"/>
  </r>
  <r>
    <s v="12"/>
    <x v="7"/>
    <s v="582"/>
    <x v="6"/>
    <s v="801"/>
    <n v="12"/>
    <n v="23.708333333333329"/>
  </r>
  <r>
    <s v="12"/>
    <x v="7"/>
    <s v="583"/>
    <x v="4"/>
    <s v="802"/>
    <n v="50"/>
    <n v="40.104166666666657"/>
  </r>
  <r>
    <s v="12"/>
    <x v="7"/>
    <s v="583"/>
    <x v="4"/>
    <s v="803"/>
    <n v="73"/>
    <n v="26.270833333333332"/>
  </r>
  <r>
    <s v="12"/>
    <x v="7"/>
    <s v="632"/>
    <x v="0"/>
    <s v="860"/>
    <n v="0"/>
    <n v="31.625000000000007"/>
  </r>
  <r>
    <s v="2"/>
    <x v="8"/>
    <s v="526"/>
    <x v="0"/>
    <s v="731"/>
    <n v="0"/>
    <n v="47.708333333333329"/>
  </r>
  <r>
    <s v="2"/>
    <x v="8"/>
    <s v="527"/>
    <x v="1"/>
    <s v="732"/>
    <n v="0"/>
    <n v="1.9791666666666667"/>
  </r>
  <r>
    <s v="2"/>
    <x v="8"/>
    <s v="527"/>
    <x v="1"/>
    <s v="733"/>
    <n v="0"/>
    <n v="4.479166666666667"/>
  </r>
  <r>
    <s v="2"/>
    <x v="8"/>
    <s v="528"/>
    <x v="7"/>
    <s v="734"/>
    <n v="0"/>
    <n v="16.354166666666664"/>
  </r>
  <r>
    <s v="2"/>
    <x v="8"/>
    <s v="528"/>
    <x v="7"/>
    <s v="735"/>
    <n v="0"/>
    <n v="4.8124999999999982"/>
  </r>
  <r>
    <s v="2"/>
    <x v="8"/>
    <s v="529"/>
    <x v="4"/>
    <s v="736"/>
    <n v="0"/>
    <n v="49.604166666666657"/>
  </r>
  <r>
    <s v="2"/>
    <x v="8"/>
    <s v="529"/>
    <x v="4"/>
    <s v="737"/>
    <n v="0"/>
    <n v="8.0625000000000036"/>
  </r>
  <r>
    <s v="2"/>
    <x v="8"/>
    <s v="560"/>
    <x v="0"/>
    <s v="771"/>
    <n v="0"/>
    <n v="54.291666666666664"/>
  </r>
  <r>
    <s v="2"/>
    <x v="8"/>
    <s v="566"/>
    <x v="0"/>
    <s v="778"/>
    <n v="0"/>
    <n v="21"/>
  </r>
  <r>
    <s v="13"/>
    <x v="9"/>
    <s v="407"/>
    <x v="0"/>
    <s v="586"/>
    <n v="40"/>
    <n v="3.395833333333333"/>
  </r>
  <r>
    <s v="13"/>
    <x v="9"/>
    <s v="408"/>
    <x v="1"/>
    <s v="587"/>
    <n v="3"/>
    <n v="2.3125"/>
  </r>
  <r>
    <s v="13"/>
    <x v="9"/>
    <s v="408"/>
    <x v="1"/>
    <s v="588"/>
    <n v="1"/>
    <n v="2.9791666666666674"/>
  </r>
  <r>
    <s v="13"/>
    <x v="9"/>
    <s v="409"/>
    <x v="7"/>
    <s v="589"/>
    <n v="52"/>
    <n v="55.4375"/>
  </r>
  <r>
    <s v="13"/>
    <x v="9"/>
    <s v="409"/>
    <x v="7"/>
    <s v="590"/>
    <n v="15"/>
    <n v="8.8958333333333357"/>
  </r>
  <r>
    <s v="13"/>
    <x v="9"/>
    <s v="410"/>
    <x v="4"/>
    <s v="591"/>
    <n v="57"/>
    <n v="60.104166666666671"/>
  </r>
  <r>
    <s v="13"/>
    <x v="9"/>
    <s v="410"/>
    <x v="4"/>
    <s v="592"/>
    <n v="20"/>
    <n v="26.874999999999979"/>
  </r>
  <r>
    <s v="13"/>
    <x v="9"/>
    <s v="411"/>
    <x v="0"/>
    <s v="593"/>
    <n v="30"/>
    <n v="18"/>
  </r>
  <r>
    <s v="13"/>
    <x v="9"/>
    <s v="485"/>
    <x v="0"/>
    <s v="679"/>
    <n v="0"/>
    <n v="32.291666666666664"/>
  </r>
  <r>
    <s v="278"/>
    <x v="10"/>
    <s v="642"/>
    <x v="0"/>
    <s v="875"/>
    <n v="30"/>
    <n v="37"/>
  </r>
  <r>
    <s v="278"/>
    <x v="10"/>
    <s v="643"/>
    <x v="1"/>
    <s v="876"/>
    <n v="4"/>
    <n v="14"/>
  </r>
  <r>
    <s v="278"/>
    <x v="10"/>
    <s v="643"/>
    <x v="1"/>
    <s v="877"/>
    <n v="6"/>
    <n v="0"/>
  </r>
  <r>
    <s v="278"/>
    <x v="10"/>
    <s v="644"/>
    <x v="4"/>
    <s v="878"/>
    <n v="16"/>
    <n v="0"/>
  </r>
  <r>
    <s v="278"/>
    <x v="10"/>
    <s v="644"/>
    <x v="4"/>
    <s v="879"/>
    <n v="10"/>
    <n v="0"/>
  </r>
  <r>
    <s v="278"/>
    <x v="10"/>
    <s v="645"/>
    <x v="0"/>
    <s v="880"/>
    <n v="30"/>
    <n v="107"/>
  </r>
  <r>
    <s v="278"/>
    <x v="10"/>
    <s v="652"/>
    <x v="0"/>
    <s v="887"/>
    <n v="0"/>
    <n v="10.000000000000002"/>
  </r>
  <r>
    <s v="60"/>
    <x v="11"/>
    <s v="58"/>
    <x v="0"/>
    <s v="131"/>
    <n v="10"/>
    <n v="0"/>
  </r>
  <r>
    <s v="60"/>
    <x v="11"/>
    <s v="58"/>
    <x v="0"/>
    <s v="132"/>
    <n v="20"/>
    <n v="0"/>
  </r>
  <r>
    <s v="60"/>
    <x v="11"/>
    <s v="58"/>
    <x v="0"/>
    <s v="133"/>
    <n v="1"/>
    <n v="0"/>
  </r>
  <r>
    <s v="60"/>
    <x v="11"/>
    <s v="59"/>
    <x v="8"/>
    <s v="134"/>
    <n v="0.5"/>
    <n v="0"/>
  </r>
  <r>
    <s v="60"/>
    <x v="11"/>
    <s v="59"/>
    <x v="8"/>
    <s v="135"/>
    <n v="0.5"/>
    <n v="0"/>
  </r>
  <r>
    <s v="60"/>
    <x v="11"/>
    <s v="60"/>
    <x v="1"/>
    <s v="136"/>
    <n v="1.5"/>
    <n v="0"/>
  </r>
  <r>
    <s v="60"/>
    <x v="11"/>
    <s v="60"/>
    <x v="1"/>
    <s v="137"/>
    <n v="2"/>
    <n v="0"/>
  </r>
  <r>
    <s v="60"/>
    <x v="11"/>
    <s v="60"/>
    <x v="1"/>
    <s v="138"/>
    <n v="0.5"/>
    <n v="0"/>
  </r>
  <r>
    <s v="60"/>
    <x v="11"/>
    <s v="61"/>
    <x v="7"/>
    <s v="139"/>
    <n v="42"/>
    <n v="0"/>
  </r>
  <r>
    <s v="60"/>
    <x v="11"/>
    <s v="61"/>
    <x v="7"/>
    <s v="140"/>
    <n v="12"/>
    <n v="0"/>
  </r>
  <r>
    <s v="60"/>
    <x v="11"/>
    <s v="61"/>
    <x v="7"/>
    <s v="141"/>
    <n v="3"/>
    <n v="0"/>
  </r>
  <r>
    <s v="60"/>
    <x v="11"/>
    <s v="62"/>
    <x v="4"/>
    <s v="142"/>
    <n v="70"/>
    <n v="0"/>
  </r>
  <r>
    <s v="60"/>
    <x v="11"/>
    <s v="62"/>
    <x v="4"/>
    <s v="143"/>
    <n v="28"/>
    <n v="0"/>
  </r>
  <r>
    <s v="60"/>
    <x v="11"/>
    <s v="62"/>
    <x v="4"/>
    <s v="144"/>
    <n v="5"/>
    <n v="0"/>
  </r>
  <r>
    <s v="60"/>
    <x v="11"/>
    <s v="62"/>
    <x v="4"/>
    <s v="145"/>
    <n v="5"/>
    <n v="0"/>
  </r>
  <r>
    <s v="60"/>
    <x v="11"/>
    <s v="63"/>
    <x v="0"/>
    <s v=""/>
    <m/>
    <n v="0"/>
  </r>
  <r>
    <s v="62"/>
    <x v="12"/>
    <s v="64"/>
    <x v="0"/>
    <s v="147"/>
    <n v="15"/>
    <n v="0"/>
  </r>
  <r>
    <s v="62"/>
    <x v="12"/>
    <s v="64"/>
    <x v="0"/>
    <s v="148"/>
    <n v="30"/>
    <n v="26.291666666666671"/>
  </r>
  <r>
    <s v="62"/>
    <x v="12"/>
    <s v="66"/>
    <x v="1"/>
    <s v="149"/>
    <n v="3"/>
    <n v="2.4166666666666665"/>
  </r>
  <r>
    <s v="62"/>
    <x v="12"/>
    <s v="66"/>
    <x v="1"/>
    <s v="150"/>
    <n v="2"/>
    <n v="2.614583333333333"/>
  </r>
  <r>
    <s v="62"/>
    <x v="12"/>
    <s v="67"/>
    <x v="7"/>
    <s v="151"/>
    <n v="60"/>
    <n v="36.593750000000021"/>
  </r>
  <r>
    <s v="62"/>
    <x v="12"/>
    <s v="67"/>
    <x v="7"/>
    <s v="152"/>
    <n v="10"/>
    <n v="6.6145833333333339"/>
  </r>
  <r>
    <s v="62"/>
    <x v="12"/>
    <s v="68"/>
    <x v="4"/>
    <s v="153"/>
    <n v="75"/>
    <n v="41.135416666666629"/>
  </r>
  <r>
    <s v="62"/>
    <x v="12"/>
    <s v="68"/>
    <x v="4"/>
    <s v="154"/>
    <n v="18"/>
    <n v="17.666666666666664"/>
  </r>
  <r>
    <s v="62"/>
    <x v="12"/>
    <s v="71"/>
    <x v="0"/>
    <s v="161"/>
    <n v="15"/>
    <n v="5.958333333333333"/>
  </r>
  <r>
    <s v="62"/>
    <x v="12"/>
    <s v="71"/>
    <x v="0"/>
    <s v="162"/>
    <n v="10"/>
    <n v="0"/>
  </r>
  <r>
    <s v="8"/>
    <x v="13"/>
    <s v="500"/>
    <x v="0"/>
    <s v="695"/>
    <n v="0"/>
    <n v="33"/>
  </r>
  <r>
    <s v="8"/>
    <x v="13"/>
    <s v="501"/>
    <x v="1"/>
    <s v="696"/>
    <n v="0"/>
    <n v="1.9166666666666667"/>
  </r>
  <r>
    <s v="8"/>
    <x v="13"/>
    <s v="501"/>
    <x v="1"/>
    <s v="697"/>
    <n v="0"/>
    <n v="2.6666666666666674"/>
  </r>
  <r>
    <s v="8"/>
    <x v="13"/>
    <s v="502"/>
    <x v="7"/>
    <s v="698"/>
    <n v="0"/>
    <n v="25.791666666666664"/>
  </r>
  <r>
    <s v="8"/>
    <x v="13"/>
    <s v="502"/>
    <x v="7"/>
    <s v="699"/>
    <n v="0"/>
    <n v="4.958333333333333"/>
  </r>
  <r>
    <s v="8"/>
    <x v="13"/>
    <s v="503"/>
    <x v="4"/>
    <s v="700"/>
    <n v="0"/>
    <n v="26.645833333333339"/>
  </r>
  <r>
    <s v="8"/>
    <x v="13"/>
    <s v="503"/>
    <x v="4"/>
    <s v="701"/>
    <n v="0"/>
    <n v="12.041666666666666"/>
  </r>
  <r>
    <s v="8"/>
    <x v="13"/>
    <s v="530"/>
    <x v="0"/>
    <s v="738"/>
    <n v="0"/>
    <n v="8.2708333333333339"/>
  </r>
  <r>
    <s v="8"/>
    <x v="13"/>
    <s v="537"/>
    <x v="0"/>
    <s v="745"/>
    <n v="0"/>
    <n v="90"/>
  </r>
  <r>
    <s v="104"/>
    <x v="14"/>
    <s v="269"/>
    <x v="0"/>
    <s v="428"/>
    <n v="15"/>
    <n v="9.2916666666666661"/>
  </r>
  <r>
    <s v="104"/>
    <x v="14"/>
    <s v="270"/>
    <x v="1"/>
    <s v="429"/>
    <n v="2"/>
    <n v="1.3541666666666665"/>
  </r>
  <r>
    <s v="104"/>
    <x v="14"/>
    <s v="270"/>
    <x v="1"/>
    <s v="430"/>
    <n v="1"/>
    <n v="2.46875"/>
  </r>
  <r>
    <s v="104"/>
    <x v="14"/>
    <s v="271"/>
    <x v="7"/>
    <s v="431"/>
    <n v="7"/>
    <n v="5.9687500000000009"/>
  </r>
  <r>
    <s v="104"/>
    <x v="14"/>
    <s v="271"/>
    <x v="7"/>
    <s v="432"/>
    <n v="3"/>
    <n v="2.9062499999999996"/>
  </r>
  <r>
    <s v="104"/>
    <x v="14"/>
    <s v="272"/>
    <x v="4"/>
    <s v="433"/>
    <n v="25"/>
    <n v="39.843749999999964"/>
  </r>
  <r>
    <s v="104"/>
    <x v="14"/>
    <s v="272"/>
    <x v="4"/>
    <s v="434"/>
    <n v="7"/>
    <n v="0"/>
  </r>
  <r>
    <s v="104"/>
    <x v="14"/>
    <s v="273"/>
    <x v="0"/>
    <s v="435"/>
    <n v="15"/>
    <n v="10.458333333333334"/>
  </r>
  <r>
    <s v="70"/>
    <x v="15"/>
    <s v="91"/>
    <x v="0"/>
    <s v="182"/>
    <n v="35"/>
    <n v="27.291666666666668"/>
  </r>
  <r>
    <s v="70"/>
    <x v="15"/>
    <s v="93"/>
    <x v="1"/>
    <s v="184"/>
    <n v="3"/>
    <n v="22.541666666666657"/>
  </r>
  <r>
    <s v="70"/>
    <x v="15"/>
    <s v="93"/>
    <x v="1"/>
    <s v="185"/>
    <n v="2"/>
    <n v="7.9375000000000018"/>
  </r>
  <r>
    <s v="70"/>
    <x v="15"/>
    <s v="94"/>
    <x v="2"/>
    <s v="186"/>
    <n v="50"/>
    <n v="71.3541666666667"/>
  </r>
  <r>
    <s v="70"/>
    <x v="15"/>
    <s v="94"/>
    <x v="2"/>
    <s v="187"/>
    <n v="15"/>
    <n v="11.708333333333332"/>
  </r>
  <r>
    <s v="70"/>
    <x v="15"/>
    <s v="95"/>
    <x v="5"/>
    <s v="189"/>
    <n v="55"/>
    <n v="39.8645833333333"/>
  </r>
  <r>
    <s v="70"/>
    <x v="15"/>
    <s v="95"/>
    <x v="5"/>
    <s v="190"/>
    <n v="15"/>
    <n v="4.9166666666666679"/>
  </r>
  <r>
    <s v="70"/>
    <x v="15"/>
    <s v="96"/>
    <x v="4"/>
    <s v="193"/>
    <n v="70"/>
    <n v="89.927083333333229"/>
  </r>
  <r>
    <s v="70"/>
    <x v="15"/>
    <s v="96"/>
    <x v="4"/>
    <s v="194"/>
    <n v="30"/>
    <n v="40.750000000000007"/>
  </r>
  <r>
    <s v="70"/>
    <x v="15"/>
    <s v="97"/>
    <x v="0"/>
    <s v="196"/>
    <n v="25"/>
    <n v="34.291666666666664"/>
  </r>
  <r>
    <s v="71"/>
    <x v="16"/>
    <s v="298"/>
    <x v="0"/>
    <s v="459"/>
    <n v="35"/>
    <n v="20"/>
  </r>
  <r>
    <s v="71"/>
    <x v="16"/>
    <s v="299"/>
    <x v="1"/>
    <s v="460"/>
    <n v="4"/>
    <n v="6.5625000000000018"/>
  </r>
  <r>
    <s v="71"/>
    <x v="16"/>
    <s v="299"/>
    <x v="1"/>
    <s v="461"/>
    <n v="2"/>
    <n v="4.4375"/>
  </r>
  <r>
    <s v="71"/>
    <x v="16"/>
    <s v="300"/>
    <x v="2"/>
    <s v="462"/>
    <n v="78"/>
    <n v="66.500000000000028"/>
  </r>
  <r>
    <s v="71"/>
    <x v="16"/>
    <s v="300"/>
    <x v="2"/>
    <s v="463"/>
    <n v="20"/>
    <n v="12.302083333333332"/>
  </r>
  <r>
    <s v="71"/>
    <x v="16"/>
    <s v="301"/>
    <x v="5"/>
    <s v="464"/>
    <n v="40"/>
    <n v="46.979166666666714"/>
  </r>
  <r>
    <s v="71"/>
    <x v="16"/>
    <s v="301"/>
    <x v="5"/>
    <s v="465"/>
    <n v="17"/>
    <n v="7.989583333333333"/>
  </r>
  <r>
    <s v="71"/>
    <x v="16"/>
    <s v="302"/>
    <x v="4"/>
    <s v="466"/>
    <n v="18"/>
    <n v="18.281249999999996"/>
  </r>
  <r>
    <s v="71"/>
    <x v="16"/>
    <s v="303"/>
    <x v="0"/>
    <s v="470"/>
    <n v="35"/>
    <n v="33"/>
  </r>
  <r>
    <s v="71"/>
    <x v="16"/>
    <s v="306"/>
    <x v="9"/>
    <s v="468"/>
    <n v="80"/>
    <n v="72.354166666666686"/>
  </r>
  <r>
    <s v="71"/>
    <x v="16"/>
    <s v="306"/>
    <x v="9"/>
    <s v="469"/>
    <n v="12"/>
    <n v="6.885416666666667"/>
  </r>
  <r>
    <s v="71"/>
    <x v="16"/>
    <s v="375"/>
    <x v="0"/>
    <s v="549"/>
    <n v="0"/>
    <n v="35.833333333333343"/>
  </r>
  <r>
    <s v="72"/>
    <x v="17"/>
    <s v="100"/>
    <x v="1"/>
    <s v="202"/>
    <n v="3"/>
    <n v="7.7708333333333321"/>
  </r>
  <r>
    <s v="72"/>
    <x v="17"/>
    <s v="100"/>
    <x v="1"/>
    <s v="203"/>
    <n v="2"/>
    <n v="1.8958333333333333"/>
  </r>
  <r>
    <s v="72"/>
    <x v="17"/>
    <s v="101"/>
    <x v="2"/>
    <s v="204"/>
    <n v="30"/>
    <n v="63.500000000000014"/>
  </r>
  <r>
    <s v="72"/>
    <x v="17"/>
    <s v="101"/>
    <x v="2"/>
    <s v="205"/>
    <n v="15"/>
    <n v="5.291666666666667"/>
  </r>
  <r>
    <s v="72"/>
    <x v="17"/>
    <s v="102"/>
    <x v="3"/>
    <s v="206"/>
    <n v="55"/>
    <n v="64.5208333333334"/>
  </r>
  <r>
    <s v="72"/>
    <x v="17"/>
    <s v="102"/>
    <x v="3"/>
    <s v="207"/>
    <n v="18"/>
    <n v="7.6458333333333339"/>
  </r>
  <r>
    <s v="72"/>
    <x v="17"/>
    <s v="103"/>
    <x v="4"/>
    <s v="208"/>
    <n v="65"/>
    <n v="100.54166666666673"/>
  </r>
  <r>
    <s v="72"/>
    <x v="17"/>
    <s v="103"/>
    <x v="4"/>
    <s v="209"/>
    <n v="26"/>
    <n v="38.21875"/>
  </r>
  <r>
    <s v="72"/>
    <x v="17"/>
    <s v="104"/>
    <x v="0"/>
    <s v="210"/>
    <n v="25"/>
    <n v="26"/>
  </r>
  <r>
    <s v="72"/>
    <x v="17"/>
    <s v="98"/>
    <x v="0"/>
    <s v="198"/>
    <n v="45"/>
    <n v="21.958333333333336"/>
  </r>
  <r>
    <s v="63"/>
    <x v="18"/>
    <s v="322"/>
    <x v="0"/>
    <s v="486"/>
    <n v="35"/>
    <n v="15.770833333333332"/>
  </r>
  <r>
    <s v="63"/>
    <x v="18"/>
    <s v="323"/>
    <x v="1"/>
    <s v="487"/>
    <n v="4"/>
    <n v="3.8124999999999996"/>
  </r>
  <r>
    <s v="63"/>
    <x v="18"/>
    <s v="323"/>
    <x v="1"/>
    <s v="488"/>
    <n v="2"/>
    <n v="5.1458333333333321"/>
  </r>
  <r>
    <s v="63"/>
    <x v="18"/>
    <s v="324"/>
    <x v="2"/>
    <s v="489"/>
    <n v="61"/>
    <n v="48.770833333333272"/>
  </r>
  <r>
    <s v="63"/>
    <x v="18"/>
    <s v="324"/>
    <x v="2"/>
    <s v="490"/>
    <n v="18"/>
    <n v="16.145833333333336"/>
  </r>
  <r>
    <s v="63"/>
    <x v="18"/>
    <s v="325"/>
    <x v="5"/>
    <s v="491"/>
    <n v="58"/>
    <n v="171.85416666666677"/>
  </r>
  <r>
    <s v="63"/>
    <x v="18"/>
    <s v="325"/>
    <x v="5"/>
    <s v="492"/>
    <n v="16"/>
    <n v="8.0520833333333339"/>
  </r>
  <r>
    <s v="63"/>
    <x v="18"/>
    <s v="326"/>
    <x v="4"/>
    <s v="495"/>
    <n v="18"/>
    <n v="16.249999999999993"/>
  </r>
  <r>
    <s v="63"/>
    <x v="18"/>
    <s v="327"/>
    <x v="0"/>
    <s v="496"/>
    <n v="35"/>
    <n v="46"/>
  </r>
  <r>
    <s v="63"/>
    <x v="18"/>
    <s v="328"/>
    <x v="9"/>
    <s v="493"/>
    <n v="95"/>
    <n v="89.177083333333258"/>
  </r>
  <r>
    <s v="63"/>
    <x v="18"/>
    <s v="328"/>
    <x v="9"/>
    <s v="494"/>
    <n v="12"/>
    <n v="4.7291666666666679"/>
  </r>
  <r>
    <s v="63"/>
    <x v="18"/>
    <s v="473"/>
    <x v="0"/>
    <s v="665"/>
    <n v="0"/>
    <n v="6.5833333333333348"/>
  </r>
  <r>
    <s v="6"/>
    <x v="19"/>
    <s v="561"/>
    <x v="0"/>
    <s v="772"/>
    <n v="0"/>
    <n v="92.666666666666671"/>
  </r>
  <r>
    <s v="6"/>
    <x v="19"/>
    <s v="562"/>
    <x v="1"/>
    <s v="773"/>
    <n v="0"/>
    <n v="4.833333333333333"/>
  </r>
  <r>
    <s v="6"/>
    <x v="19"/>
    <s v="562"/>
    <x v="1"/>
    <s v="774"/>
    <n v="0"/>
    <n v="10.124999999999996"/>
  </r>
  <r>
    <s v="6"/>
    <x v="19"/>
    <s v="573"/>
    <x v="2"/>
    <s v="785"/>
    <n v="0"/>
    <n v="42.208333333333364"/>
  </r>
  <r>
    <s v="6"/>
    <x v="19"/>
    <s v="573"/>
    <x v="2"/>
    <s v="786"/>
    <n v="0"/>
    <n v="8.7499999999999947"/>
  </r>
  <r>
    <s v="6"/>
    <x v="19"/>
    <s v="574"/>
    <x v="3"/>
    <s v="787"/>
    <n v="0"/>
    <n v="87.177083333333286"/>
  </r>
  <r>
    <s v="6"/>
    <x v="19"/>
    <s v="574"/>
    <x v="3"/>
    <s v="788"/>
    <n v="0"/>
    <n v="26.322916666666668"/>
  </r>
  <r>
    <s v="6"/>
    <x v="19"/>
    <s v="575"/>
    <x v="5"/>
    <s v="789"/>
    <n v="0"/>
    <n v="40.854166666666671"/>
  </r>
  <r>
    <s v="6"/>
    <x v="19"/>
    <s v="575"/>
    <x v="5"/>
    <s v="790"/>
    <n v="0"/>
    <n v="7.2708333333333339"/>
  </r>
  <r>
    <s v="6"/>
    <x v="19"/>
    <s v="576"/>
    <x v="9"/>
    <s v="791"/>
    <n v="0"/>
    <n v="109.52083333333343"/>
  </r>
  <r>
    <s v="6"/>
    <x v="19"/>
    <s v="576"/>
    <x v="9"/>
    <s v="792"/>
    <n v="0"/>
    <n v="125.56250000000001"/>
  </r>
  <r>
    <s v="6"/>
    <x v="19"/>
    <s v="577"/>
    <x v="4"/>
    <s v="793"/>
    <n v="0"/>
    <n v="0"/>
  </r>
  <r>
    <s v="6"/>
    <x v="19"/>
    <s v="578"/>
    <x v="0"/>
    <s v="794"/>
    <n v="0"/>
    <n v="89"/>
  </r>
  <r>
    <s v="15"/>
    <x v="20"/>
    <s v="441"/>
    <x v="0"/>
    <s v="626"/>
    <n v="0"/>
    <n v="78"/>
  </r>
  <r>
    <s v="15"/>
    <x v="20"/>
    <s v="442"/>
    <x v="1"/>
    <s v="627"/>
    <n v="0"/>
    <n v="2.8437500000000004"/>
  </r>
  <r>
    <s v="15"/>
    <x v="20"/>
    <s v="442"/>
    <x v="1"/>
    <s v="628"/>
    <n v="0"/>
    <n v="57.15625"/>
  </r>
  <r>
    <s v="15"/>
    <x v="20"/>
    <s v="493"/>
    <x v="2"/>
    <s v="687"/>
    <n v="0"/>
    <n v="24.416666666666671"/>
  </r>
  <r>
    <s v="15"/>
    <x v="20"/>
    <s v="493"/>
    <x v="2"/>
    <s v="688"/>
    <n v="0"/>
    <n v="6.3333333333333339"/>
  </r>
  <r>
    <s v="15"/>
    <x v="20"/>
    <s v="504"/>
    <x v="3"/>
    <s v="702"/>
    <n v="0"/>
    <n v="44.249999999999986"/>
  </r>
  <r>
    <s v="15"/>
    <x v="20"/>
    <s v="504"/>
    <x v="3"/>
    <s v="703"/>
    <n v="0"/>
    <n v="12.541666666666661"/>
  </r>
  <r>
    <s v="15"/>
    <x v="20"/>
    <s v="505"/>
    <x v="5"/>
    <s v="704"/>
    <n v="0"/>
    <n v="23.645833333333336"/>
  </r>
  <r>
    <s v="15"/>
    <x v="20"/>
    <s v="505"/>
    <x v="5"/>
    <s v="705"/>
    <n v="0"/>
    <n v="7.5937499999999991"/>
  </r>
  <r>
    <s v="15"/>
    <x v="20"/>
    <s v="506"/>
    <x v="4"/>
    <s v="706"/>
    <n v="0"/>
    <n v="383.8854166666668"/>
  </r>
  <r>
    <s v="15"/>
    <x v="20"/>
    <s v="506"/>
    <x v="4"/>
    <s v="707"/>
    <n v="0"/>
    <n v="47.833333333333321"/>
  </r>
  <r>
    <s v="15"/>
    <x v="20"/>
    <s v="613"/>
    <x v="0"/>
    <s v="841"/>
    <n v="0"/>
    <n v="12.5"/>
  </r>
  <r>
    <s v="277"/>
    <x v="21"/>
    <s v="636"/>
    <x v="0"/>
    <s v="864"/>
    <n v="30"/>
    <n v="0"/>
  </r>
  <r>
    <s v="277"/>
    <x v="21"/>
    <s v="637"/>
    <x v="1"/>
    <s v="865"/>
    <n v="3"/>
    <n v="0"/>
  </r>
  <r>
    <s v="277"/>
    <x v="21"/>
    <s v="637"/>
    <x v="1"/>
    <s v="866"/>
    <n v="2"/>
    <n v="0"/>
  </r>
  <r>
    <s v="277"/>
    <x v="21"/>
    <s v="638"/>
    <x v="2"/>
    <s v="867"/>
    <n v="31"/>
    <n v="0"/>
  </r>
  <r>
    <s v="277"/>
    <x v="21"/>
    <s v="638"/>
    <x v="2"/>
    <s v="868"/>
    <n v="9"/>
    <n v="0"/>
  </r>
  <r>
    <s v="277"/>
    <x v="21"/>
    <s v="639"/>
    <x v="3"/>
    <s v="869"/>
    <n v="63"/>
    <n v="0"/>
  </r>
  <r>
    <s v="277"/>
    <x v="21"/>
    <s v="639"/>
    <x v="3"/>
    <s v="870"/>
    <n v="17"/>
    <n v="0"/>
  </r>
  <r>
    <s v="277"/>
    <x v="21"/>
    <s v="640"/>
    <x v="5"/>
    <s v="871"/>
    <n v="26"/>
    <n v="0"/>
  </r>
  <r>
    <s v="277"/>
    <x v="21"/>
    <s v="640"/>
    <x v="5"/>
    <s v="872"/>
    <n v="15"/>
    <n v="0"/>
  </r>
  <r>
    <s v="277"/>
    <x v="21"/>
    <s v="641"/>
    <x v="4"/>
    <s v="873"/>
    <n v="54"/>
    <n v="0"/>
  </r>
  <r>
    <s v="277"/>
    <x v="21"/>
    <s v="641"/>
    <x v="4"/>
    <s v="874"/>
    <n v="40"/>
    <n v="0"/>
  </r>
  <r>
    <s v="16"/>
    <x v="22"/>
    <s v="584"/>
    <x v="0"/>
    <s v="804"/>
    <n v="0"/>
    <n v="53.291666666666664"/>
  </r>
  <r>
    <s v="16"/>
    <x v="22"/>
    <s v="585"/>
    <x v="1"/>
    <s v="805"/>
    <n v="0"/>
    <n v="2.3541666666666665"/>
  </r>
  <r>
    <s v="16"/>
    <x v="22"/>
    <s v="585"/>
    <x v="1"/>
    <s v="806"/>
    <n v="0"/>
    <n v="1.8541666666666667"/>
  </r>
  <r>
    <s v="16"/>
    <x v="22"/>
    <s v="586"/>
    <x v="7"/>
    <s v="807"/>
    <n v="0"/>
    <n v="35.687499999999986"/>
  </r>
  <r>
    <s v="16"/>
    <x v="22"/>
    <s v="586"/>
    <x v="7"/>
    <s v="808"/>
    <n v="0"/>
    <n v="9.4270833333333375"/>
  </r>
  <r>
    <s v="16"/>
    <x v="22"/>
    <s v="587"/>
    <x v="4"/>
    <s v="809"/>
    <n v="0"/>
    <n v="52.802083333333321"/>
  </r>
  <r>
    <s v="16"/>
    <x v="22"/>
    <s v="587"/>
    <x v="4"/>
    <s v="810"/>
    <n v="0"/>
    <n v="20.312500000000014"/>
  </r>
  <r>
    <s v="16"/>
    <x v="22"/>
    <s v="620"/>
    <x v="0"/>
    <s v="848"/>
    <n v="0"/>
    <n v="39.5625"/>
  </r>
  <r>
    <s v="16"/>
    <x v="22"/>
    <s v="624"/>
    <x v="0"/>
    <s v="852"/>
    <n v="0"/>
    <n v="33"/>
  </r>
  <r>
    <s v="5"/>
    <x v="23"/>
    <s v="595"/>
    <x v="0"/>
    <s v="818"/>
    <n v="30"/>
    <n v="101.29166666666667"/>
  </r>
  <r>
    <s v="5"/>
    <x v="23"/>
    <s v="596"/>
    <x v="1"/>
    <s v="819"/>
    <n v="3"/>
    <n v="3.6666666666666674"/>
  </r>
  <r>
    <s v="5"/>
    <x v="23"/>
    <s v="596"/>
    <x v="1"/>
    <s v="820"/>
    <n v="2"/>
    <n v="3.2604166666666665"/>
  </r>
  <r>
    <s v="5"/>
    <x v="23"/>
    <s v="597"/>
    <x v="2"/>
    <s v="821"/>
    <n v="30"/>
    <n v="60.84375000000005"/>
  </r>
  <r>
    <s v="5"/>
    <x v="23"/>
    <s v="597"/>
    <x v="2"/>
    <s v="822"/>
    <n v="9"/>
    <n v="7.1666666666666643"/>
  </r>
  <r>
    <s v="5"/>
    <x v="23"/>
    <s v="598"/>
    <x v="3"/>
    <s v="823"/>
    <n v="65"/>
    <n v="215.10416666666654"/>
  </r>
  <r>
    <s v="5"/>
    <x v="23"/>
    <s v="598"/>
    <x v="3"/>
    <s v="824"/>
    <n v="17"/>
    <n v="10.666666666666668"/>
  </r>
  <r>
    <s v="5"/>
    <x v="23"/>
    <s v="599"/>
    <x v="5"/>
    <s v="825"/>
    <n v="33"/>
    <n v="0"/>
  </r>
  <r>
    <s v="5"/>
    <x v="23"/>
    <s v="599"/>
    <x v="5"/>
    <s v="826"/>
    <n v="15"/>
    <n v="0"/>
  </r>
  <r>
    <s v="5"/>
    <x v="23"/>
    <s v="600"/>
    <x v="4"/>
    <s v="827"/>
    <n v="70"/>
    <n v="0"/>
  </r>
  <r>
    <s v="5"/>
    <x v="23"/>
    <s v="600"/>
    <x v="4"/>
    <s v="828"/>
    <n v="40"/>
    <n v="0"/>
  </r>
  <r>
    <s v="5"/>
    <x v="23"/>
    <s v="657"/>
    <x v="0"/>
    <s v="892"/>
    <n v="0"/>
    <n v="73.291666666666671"/>
  </r>
  <r>
    <s v="78"/>
    <x v="24"/>
    <s v="114"/>
    <x v="0"/>
    <s v="223"/>
    <n v="0"/>
    <n v="0.70833333333333337"/>
  </r>
  <r>
    <s v="78"/>
    <x v="24"/>
    <s v="115"/>
    <x v="1"/>
    <s v="224"/>
    <n v="0"/>
    <n v="0.81249999999999989"/>
  </r>
  <r>
    <s v="78"/>
    <x v="24"/>
    <s v="115"/>
    <x v="1"/>
    <s v="225"/>
    <n v="0"/>
    <n v="1.7291666666666667"/>
  </r>
  <r>
    <s v="78"/>
    <x v="24"/>
    <s v="116"/>
    <x v="7"/>
    <s v="226"/>
    <n v="0"/>
    <n v="8.0416666666666643"/>
  </r>
  <r>
    <s v="78"/>
    <x v="24"/>
    <s v="116"/>
    <x v="7"/>
    <s v="227"/>
    <n v="0"/>
    <n v="2.541666666666667"/>
  </r>
  <r>
    <s v="78"/>
    <x v="24"/>
    <s v="117"/>
    <x v="4"/>
    <s v="228"/>
    <n v="0"/>
    <n v="28.510416666666661"/>
  </r>
  <r>
    <s v="78"/>
    <x v="24"/>
    <s v="117"/>
    <x v="4"/>
    <s v="229"/>
    <n v="0"/>
    <n v="6.9340277777777786"/>
  </r>
  <r>
    <s v="78"/>
    <x v="24"/>
    <s v="118"/>
    <x v="0"/>
    <s v="230"/>
    <n v="0"/>
    <n v="1.3333333333333335"/>
  </r>
  <r>
    <s v="78"/>
    <x v="24"/>
    <s v="119"/>
    <x v="0"/>
    <s v="231"/>
    <n v="0"/>
    <n v="11.722222222222223"/>
  </r>
  <r>
    <s v="78"/>
    <x v="24"/>
    <s v="119"/>
    <x v="0"/>
    <s v="232"/>
    <n v="0"/>
    <n v="35"/>
  </r>
  <r>
    <s v="78"/>
    <x v="24"/>
    <s v="119"/>
    <x v="0"/>
    <s v="233"/>
    <n v="0"/>
    <n v="40.666666666666657"/>
  </r>
  <r>
    <s v="47"/>
    <x v="25"/>
    <s v="478"/>
    <x v="0"/>
    <s v="669"/>
    <n v="30"/>
    <n v="52.291666666666664"/>
  </r>
  <r>
    <s v="47"/>
    <x v="25"/>
    <s v="479"/>
    <x v="1"/>
    <s v="670"/>
    <n v="1"/>
    <n v="1.3229166666666667"/>
  </r>
  <r>
    <s v="47"/>
    <x v="25"/>
    <s v="479"/>
    <x v="1"/>
    <s v="671"/>
    <n v="2"/>
    <n v="2.8020833333333335"/>
  </r>
  <r>
    <s v="47"/>
    <x v="25"/>
    <s v="480"/>
    <x v="7"/>
    <s v="672"/>
    <n v="0"/>
    <n v="9.8333333333333321"/>
  </r>
  <r>
    <s v="47"/>
    <x v="25"/>
    <s v="480"/>
    <x v="7"/>
    <s v="673"/>
    <n v="0"/>
    <n v="3.7916666666666656"/>
  </r>
  <r>
    <s v="47"/>
    <x v="25"/>
    <s v="481"/>
    <x v="4"/>
    <s v="674"/>
    <n v="0"/>
    <n v="17.354166666666668"/>
  </r>
  <r>
    <s v="47"/>
    <x v="25"/>
    <s v="481"/>
    <x v="4"/>
    <s v="675"/>
    <n v="0"/>
    <n v="2.020833333333333"/>
  </r>
  <r>
    <s v="47"/>
    <x v="25"/>
    <s v="482"/>
    <x v="0"/>
    <s v="676"/>
    <n v="0"/>
    <n v="0"/>
  </r>
  <r>
    <s v="47"/>
    <x v="25"/>
    <s v="483"/>
    <x v="0"/>
    <s v="677"/>
    <n v="0"/>
    <n v="40.875"/>
  </r>
  <r>
    <s v="88"/>
    <x v="26"/>
    <s v="15"/>
    <x v="0"/>
    <s v="27"/>
    <n v="15"/>
    <n v="0"/>
  </r>
  <r>
    <s v="88"/>
    <x v="26"/>
    <s v="15"/>
    <x v="0"/>
    <s v="28"/>
    <n v="10"/>
    <n v="0"/>
  </r>
  <r>
    <s v="88"/>
    <x v="26"/>
    <s v="16"/>
    <x v="1"/>
    <s v="29"/>
    <n v="1.2"/>
    <n v="0"/>
  </r>
  <r>
    <s v="88"/>
    <x v="26"/>
    <s v="16"/>
    <x v="1"/>
    <s v="30"/>
    <n v="1.2"/>
    <n v="0"/>
  </r>
  <r>
    <s v="88"/>
    <x v="26"/>
    <s v="17"/>
    <x v="7"/>
    <s v="31"/>
    <n v="9"/>
    <n v="0"/>
  </r>
  <r>
    <s v="88"/>
    <x v="26"/>
    <s v="17"/>
    <x v="7"/>
    <s v="32"/>
    <n v="4"/>
    <n v="0"/>
  </r>
  <r>
    <s v="88"/>
    <x v="26"/>
    <s v="17"/>
    <x v="7"/>
    <s v="39"/>
    <n v="0.5"/>
    <n v="0"/>
  </r>
  <r>
    <s v="88"/>
    <x v="26"/>
    <s v="18"/>
    <x v="4"/>
    <s v="33"/>
    <n v="30"/>
    <n v="0"/>
  </r>
  <r>
    <s v="88"/>
    <x v="26"/>
    <s v="18"/>
    <x v="4"/>
    <s v="34"/>
    <n v="7"/>
    <n v="0"/>
  </r>
  <r>
    <s v="88"/>
    <x v="26"/>
    <s v="18"/>
    <x v="4"/>
    <s v="37"/>
    <n v="4"/>
    <n v="0"/>
  </r>
  <r>
    <s v="88"/>
    <x v="26"/>
    <s v="18"/>
    <x v="4"/>
    <s v="38"/>
    <n v="4"/>
    <n v="0"/>
  </r>
  <r>
    <s v="88"/>
    <x v="26"/>
    <s v="18"/>
    <x v="4"/>
    <s v="40"/>
    <n v="2.5"/>
    <n v="0"/>
  </r>
  <r>
    <s v="88"/>
    <x v="26"/>
    <s v="19"/>
    <x v="0"/>
    <s v="35"/>
    <n v="10"/>
    <n v="0"/>
  </r>
  <r>
    <s v="88"/>
    <x v="26"/>
    <s v="19"/>
    <x v="0"/>
    <s v="36"/>
    <n v="15"/>
    <n v="0"/>
  </r>
  <r>
    <s v="90"/>
    <x v="27"/>
    <s v="120"/>
    <x v="0"/>
    <s v="234"/>
    <n v="0"/>
    <n v="8.2083333333333339"/>
  </r>
  <r>
    <s v="90"/>
    <x v="27"/>
    <s v="121"/>
    <x v="1"/>
    <s v="235"/>
    <n v="0"/>
    <n v="3.4166666666666665"/>
  </r>
  <r>
    <s v="90"/>
    <x v="27"/>
    <s v="122"/>
    <x v="7"/>
    <s v="237"/>
    <n v="0"/>
    <n v="12.208333333333336"/>
  </r>
  <r>
    <s v="90"/>
    <x v="27"/>
    <s v="123"/>
    <x v="4"/>
    <s v="239"/>
    <n v="0"/>
    <n v="80.197916666666572"/>
  </r>
  <r>
    <s v="90"/>
    <x v="27"/>
    <s v="124"/>
    <x v="0"/>
    <s v="242"/>
    <n v="0"/>
    <n v="9.0000000000000018"/>
  </r>
  <r>
    <s v="90"/>
    <x v="27"/>
    <s v="125"/>
    <x v="0"/>
    <s v="241"/>
    <n v="0"/>
    <n v="52.218749999999957"/>
  </r>
  <r>
    <s v="110"/>
    <x v="28"/>
    <s v="227"/>
    <x v="0"/>
    <s v="370"/>
    <n v="10"/>
    <n v="2.791666666666667"/>
  </r>
  <r>
    <s v="110"/>
    <x v="28"/>
    <s v="228"/>
    <x v="1"/>
    <s v="371"/>
    <n v="6"/>
    <n v="7.5416666666666696"/>
  </r>
  <r>
    <s v="110"/>
    <x v="28"/>
    <s v="228"/>
    <x v="1"/>
    <s v="372"/>
    <n v="4"/>
    <n v="3.6041666666666665"/>
  </r>
  <r>
    <s v="110"/>
    <x v="28"/>
    <s v="229"/>
    <x v="5"/>
    <s v="373"/>
    <n v="9"/>
    <n v="17.888888888888882"/>
  </r>
  <r>
    <s v="110"/>
    <x v="28"/>
    <s v="229"/>
    <x v="5"/>
    <s v="374"/>
    <n v="4"/>
    <n v="3.8819444444444438"/>
  </r>
  <r>
    <s v="110"/>
    <x v="28"/>
    <s v="230"/>
    <x v="4"/>
    <s v="375"/>
    <n v="12"/>
    <n v="22.499999999999996"/>
  </r>
  <r>
    <s v="110"/>
    <x v="28"/>
    <s v="230"/>
    <x v="4"/>
    <s v="376"/>
    <n v="9"/>
    <n v="10.041666666666668"/>
  </r>
  <r>
    <s v="110"/>
    <x v="28"/>
    <s v="231"/>
    <x v="0"/>
    <s v="377"/>
    <n v="10"/>
    <n v="11"/>
  </r>
  <r>
    <s v="48"/>
    <x v="29"/>
    <s v="126"/>
    <x v="0"/>
    <s v="243"/>
    <n v="0"/>
    <n v="39.291666666666664"/>
  </r>
  <r>
    <s v="48"/>
    <x v="29"/>
    <s v="127"/>
    <x v="1"/>
    <s v="249"/>
    <n v="0"/>
    <n v="8.7500000000000036"/>
  </r>
  <r>
    <s v="48"/>
    <x v="29"/>
    <s v="127"/>
    <x v="1"/>
    <s v="250"/>
    <n v="0"/>
    <n v="4.458333333333333"/>
  </r>
  <r>
    <s v="48"/>
    <x v="29"/>
    <s v="128"/>
    <x v="5"/>
    <s v="247"/>
    <n v="0"/>
    <n v="16.895833333333339"/>
  </r>
  <r>
    <s v="48"/>
    <x v="29"/>
    <s v="128"/>
    <x v="5"/>
    <s v="248"/>
    <n v="0"/>
    <n v="3.6041666666666665"/>
  </r>
  <r>
    <s v="48"/>
    <x v="29"/>
    <s v="129"/>
    <x v="4"/>
    <s v="245"/>
    <n v="0"/>
    <n v="18.604166666666668"/>
  </r>
  <r>
    <s v="48"/>
    <x v="29"/>
    <s v="129"/>
    <x v="4"/>
    <s v="246"/>
    <n v="0"/>
    <n v="11.10416666666667"/>
  </r>
  <r>
    <s v="48"/>
    <x v="29"/>
    <s v="130"/>
    <x v="0"/>
    <s v="244"/>
    <n v="0"/>
    <n v="14"/>
  </r>
  <r>
    <s v="48"/>
    <x v="29"/>
    <s v="131"/>
    <x v="0"/>
    <s v="251"/>
    <n v="0"/>
    <n v="10.583333333333336"/>
  </r>
  <r>
    <s v="9"/>
    <x v="30"/>
    <s v="545"/>
    <x v="0"/>
    <s v="753"/>
    <n v="0"/>
    <n v="88.75"/>
  </r>
  <r>
    <s v="9"/>
    <x v="30"/>
    <s v="546"/>
    <x v="1"/>
    <s v="754"/>
    <n v="8"/>
    <n v="8.1562499999999982"/>
  </r>
  <r>
    <s v="9"/>
    <x v="30"/>
    <s v="546"/>
    <x v="1"/>
    <s v="755"/>
    <n v="5"/>
    <n v="5.2604166666666634"/>
  </r>
  <r>
    <s v="9"/>
    <x v="30"/>
    <s v="547"/>
    <x v="7"/>
    <s v="756"/>
    <n v="15"/>
    <n v="43.625000000000014"/>
  </r>
  <r>
    <s v="9"/>
    <x v="30"/>
    <s v="547"/>
    <x v="7"/>
    <s v="757"/>
    <n v="10"/>
    <n v="5.4687499999999982"/>
  </r>
  <r>
    <s v="9"/>
    <x v="30"/>
    <s v="548"/>
    <x v="4"/>
    <s v="758"/>
    <n v="21"/>
    <n v="166.3749999999998"/>
  </r>
  <r>
    <s v="9"/>
    <x v="30"/>
    <s v="548"/>
    <x v="4"/>
    <s v="759"/>
    <n v="12"/>
    <n v="12.364583333333334"/>
  </r>
  <r>
    <s v="9"/>
    <x v="30"/>
    <s v="549"/>
    <x v="0"/>
    <s v="760"/>
    <n v="0"/>
    <n v="31"/>
  </r>
  <r>
    <s v="9"/>
    <x v="30"/>
    <s v="656"/>
    <x v="0"/>
    <s v="891"/>
    <n v="0"/>
    <n v="14.291666666666666"/>
  </r>
  <r>
    <s v="116"/>
    <x v="31"/>
    <s v="132"/>
    <x v="0"/>
    <s v="252"/>
    <n v="0"/>
    <n v="41.124999999999922"/>
  </r>
  <r>
    <s v="116"/>
    <x v="31"/>
    <s v="133"/>
    <x v="1"/>
    <s v="253"/>
    <n v="0"/>
    <n v="2.4583333333333339"/>
  </r>
  <r>
    <s v="116"/>
    <x v="31"/>
    <s v="133"/>
    <x v="1"/>
    <s v="254"/>
    <n v="0"/>
    <n v="0.70833333333333337"/>
  </r>
  <r>
    <s v="116"/>
    <x v="31"/>
    <s v="134"/>
    <x v="7"/>
    <s v="255"/>
    <n v="0"/>
    <n v="28.208333333333332"/>
  </r>
  <r>
    <s v="116"/>
    <x v="31"/>
    <s v="134"/>
    <x v="7"/>
    <s v="256"/>
    <n v="0"/>
    <n v="11.333333333333336"/>
  </r>
  <r>
    <s v="116"/>
    <x v="31"/>
    <s v="135"/>
    <x v="4"/>
    <s v="257"/>
    <n v="0"/>
    <n v="50.166666666666671"/>
  </r>
  <r>
    <s v="116"/>
    <x v="31"/>
    <s v="136"/>
    <x v="0"/>
    <s v="259"/>
    <n v="0"/>
    <n v="72.708333333333343"/>
  </r>
  <r>
    <s v="50"/>
    <x v="32"/>
    <s v="383"/>
    <x v="0"/>
    <s v="559"/>
    <n v="30"/>
    <n v="6.25"/>
  </r>
  <r>
    <s v="50"/>
    <x v="32"/>
    <s v="384"/>
    <x v="1"/>
    <s v="557"/>
    <n v="3"/>
    <n v="2.114583333333333"/>
  </r>
  <r>
    <s v="50"/>
    <x v="32"/>
    <s v="384"/>
    <x v="1"/>
    <s v="558"/>
    <n v="1"/>
    <n v="2.2499999999999996"/>
  </r>
  <r>
    <s v="50"/>
    <x v="32"/>
    <s v="385"/>
    <x v="2"/>
    <s v="560"/>
    <n v="28"/>
    <n v="20.260416666666675"/>
  </r>
  <r>
    <s v="50"/>
    <x v="32"/>
    <s v="385"/>
    <x v="2"/>
    <s v="561"/>
    <n v="7"/>
    <n v="5.2916666666666687"/>
  </r>
  <r>
    <s v="50"/>
    <x v="32"/>
    <s v="386"/>
    <x v="3"/>
    <s v="562"/>
    <n v="29"/>
    <n v="21.072916666666661"/>
  </r>
  <r>
    <s v="50"/>
    <x v="32"/>
    <s v="386"/>
    <x v="3"/>
    <s v="563"/>
    <n v="12"/>
    <n v="6.1979166666666661"/>
  </r>
  <r>
    <s v="50"/>
    <x v="32"/>
    <s v="387"/>
    <x v="4"/>
    <s v="566"/>
    <n v="18"/>
    <n v="16.145833333333332"/>
  </r>
  <r>
    <s v="50"/>
    <x v="32"/>
    <s v="388"/>
    <x v="0"/>
    <s v="568"/>
    <n v="30"/>
    <n v="48"/>
  </r>
  <r>
    <s v="50"/>
    <x v="32"/>
    <s v="389"/>
    <x v="9"/>
    <s v="564"/>
    <n v="6"/>
    <n v="16.020833333333336"/>
  </r>
  <r>
    <s v="50"/>
    <x v="32"/>
    <s v="389"/>
    <x v="9"/>
    <s v="565"/>
    <n v="5"/>
    <n v="9.3958333333333304"/>
  </r>
  <r>
    <s v="50"/>
    <x v="32"/>
    <s v="390"/>
    <x v="0"/>
    <s v="567"/>
    <n v="0"/>
    <n v="3.2916666666666665"/>
  </r>
  <r>
    <s v="119"/>
    <x v="33"/>
    <s v="73"/>
    <x v="0"/>
    <s v="163"/>
    <n v="0"/>
    <n v="0"/>
  </r>
  <r>
    <s v="119"/>
    <x v="33"/>
    <s v="73"/>
    <x v="0"/>
    <s v="164"/>
    <n v="0"/>
    <n v="0"/>
  </r>
  <r>
    <s v="119"/>
    <x v="33"/>
    <s v="74"/>
    <x v="1"/>
    <s v=""/>
    <m/>
    <n v="0"/>
  </r>
  <r>
    <s v="119"/>
    <x v="33"/>
    <s v="75"/>
    <x v="7"/>
    <s v=""/>
    <m/>
    <n v="0"/>
  </r>
  <r>
    <s v="119"/>
    <x v="33"/>
    <s v="76"/>
    <x v="4"/>
    <s v=""/>
    <m/>
    <n v="0"/>
  </r>
  <r>
    <s v="119"/>
    <x v="33"/>
    <s v="77"/>
    <x v="0"/>
    <s v=""/>
    <m/>
    <n v="0"/>
  </r>
  <r>
    <s v="121"/>
    <x v="34"/>
    <s v="232"/>
    <x v="0"/>
    <s v="378"/>
    <n v="10"/>
    <n v="12.291666666666666"/>
  </r>
  <r>
    <s v="121"/>
    <x v="34"/>
    <s v="233"/>
    <x v="1"/>
    <s v="379"/>
    <n v="2"/>
    <n v="2.2083333333333335"/>
  </r>
  <r>
    <s v="121"/>
    <x v="34"/>
    <s v="233"/>
    <x v="1"/>
    <s v="380"/>
    <n v="1"/>
    <n v="2.8958333333333335"/>
  </r>
  <r>
    <s v="121"/>
    <x v="34"/>
    <s v="234"/>
    <x v="5"/>
    <s v="381"/>
    <n v="11"/>
    <n v="18.0625"/>
  </r>
  <r>
    <s v="121"/>
    <x v="34"/>
    <s v="234"/>
    <x v="5"/>
    <s v="382"/>
    <n v="4"/>
    <n v="5.0625"/>
  </r>
  <r>
    <s v="121"/>
    <x v="34"/>
    <s v="235"/>
    <x v="4"/>
    <s v="383"/>
    <n v="35"/>
    <n v="49.979166666666686"/>
  </r>
  <r>
    <s v="121"/>
    <x v="34"/>
    <s v="235"/>
    <x v="4"/>
    <s v="384"/>
    <n v="7"/>
    <n v="11.499999999999998"/>
  </r>
  <r>
    <s v="121"/>
    <x v="34"/>
    <s v="290"/>
    <x v="0"/>
    <s v="452"/>
    <n v="0"/>
    <n v="0"/>
  </r>
  <r>
    <s v="121"/>
    <x v="34"/>
    <s v="291"/>
    <x v="0"/>
    <s v="451"/>
    <n v="10"/>
    <n v="15"/>
  </r>
  <r>
    <s v="18"/>
    <x v="35"/>
    <s v="445"/>
    <x v="0"/>
    <s v="632"/>
    <n v="0"/>
    <n v="31.708333333333332"/>
  </r>
  <r>
    <s v="18"/>
    <x v="35"/>
    <s v="446"/>
    <x v="1"/>
    <s v="633"/>
    <n v="2.1"/>
    <n v="0.97916666666666663"/>
  </r>
  <r>
    <s v="18"/>
    <x v="35"/>
    <s v="446"/>
    <x v="1"/>
    <s v="634"/>
    <n v="2"/>
    <n v="3.229166666666667"/>
  </r>
  <r>
    <s v="18"/>
    <x v="35"/>
    <s v="464"/>
    <x v="2"/>
    <s v="657"/>
    <n v="18.399999999999999"/>
    <n v="13.885416666666654"/>
  </r>
  <r>
    <s v="18"/>
    <x v="35"/>
    <s v="464"/>
    <x v="2"/>
    <s v="658"/>
    <n v="10.3"/>
    <n v="6.3645833333333357"/>
  </r>
  <r>
    <s v="18"/>
    <x v="35"/>
    <s v="465"/>
    <x v="3"/>
    <s v="655"/>
    <n v="64.099997999999999"/>
    <n v="193.29166666666652"/>
  </r>
  <r>
    <s v="18"/>
    <x v="35"/>
    <s v="465"/>
    <x v="3"/>
    <s v="656"/>
    <n v="15.2"/>
    <n v="15.437499999999998"/>
  </r>
  <r>
    <s v="18"/>
    <x v="35"/>
    <s v="466"/>
    <x v="4"/>
    <s v="653"/>
    <n v="43.200001"/>
    <n v="119.52083333333343"/>
  </r>
  <r>
    <s v="18"/>
    <x v="35"/>
    <s v="466"/>
    <x v="4"/>
    <s v="654"/>
    <n v="19.299999"/>
    <n v="11.197916666666668"/>
  </r>
  <r>
    <s v="18"/>
    <x v="35"/>
    <s v="467"/>
    <x v="9"/>
    <s v="652"/>
    <n v="9.6"/>
    <n v="18.302083333333325"/>
  </r>
  <r>
    <s v="18"/>
    <x v="35"/>
    <s v="467"/>
    <x v="9"/>
    <s v="659"/>
    <n v="51.5"/>
    <n v="65.864583333333343"/>
  </r>
  <r>
    <s v="18"/>
    <x v="35"/>
    <s v="579"/>
    <x v="0"/>
    <s v="795"/>
    <n v="0"/>
    <n v="30.635416666666671"/>
  </r>
  <r>
    <s v="18"/>
    <x v="35"/>
    <s v="588"/>
    <x v="0"/>
    <s v="811"/>
    <n v="0"/>
    <n v="24.291666666666668"/>
  </r>
  <r>
    <s v="4"/>
    <x v="36"/>
    <s v="137"/>
    <x v="0"/>
    <s v="261"/>
    <n v="0"/>
    <n v="43.791666666666558"/>
  </r>
  <r>
    <s v="4"/>
    <x v="36"/>
    <s v="138"/>
    <x v="8"/>
    <s v="262"/>
    <n v="0"/>
    <n v="0.83333333333333359"/>
  </r>
  <r>
    <s v="4"/>
    <x v="36"/>
    <s v="138"/>
    <x v="8"/>
    <s v="263"/>
    <n v="0"/>
    <n v="1.4583333333333335"/>
  </r>
  <r>
    <s v="4"/>
    <x v="36"/>
    <s v="139"/>
    <x v="1"/>
    <s v="264"/>
    <n v="0"/>
    <n v="27.395833333333325"/>
  </r>
  <r>
    <s v="4"/>
    <x v="36"/>
    <s v="139"/>
    <x v="1"/>
    <s v="265"/>
    <n v="0"/>
    <n v="14.38541666666667"/>
  </r>
  <r>
    <s v="4"/>
    <x v="36"/>
    <s v="140"/>
    <x v="7"/>
    <s v="266"/>
    <n v="0"/>
    <n v="32.822916666666671"/>
  </r>
  <r>
    <s v="4"/>
    <x v="36"/>
    <s v="140"/>
    <x v="7"/>
    <s v="267"/>
    <n v="0"/>
    <n v="20.395833333333339"/>
  </r>
  <r>
    <s v="4"/>
    <x v="36"/>
    <s v="141"/>
    <x v="4"/>
    <s v="268"/>
    <n v="0"/>
    <n v="75.500000000000071"/>
  </r>
  <r>
    <s v="4"/>
    <x v="36"/>
    <s v="141"/>
    <x v="4"/>
    <s v="269"/>
    <n v="0"/>
    <n v="21.166666666666661"/>
  </r>
  <r>
    <s v="7"/>
    <x v="37"/>
    <s v="514"/>
    <x v="0"/>
    <s v="715"/>
    <n v="0"/>
    <n v="21.25"/>
  </r>
  <r>
    <s v="7"/>
    <x v="37"/>
    <s v="518"/>
    <x v="1"/>
    <s v="719"/>
    <n v="0"/>
    <n v="2.2291666666666665"/>
  </r>
  <r>
    <s v="7"/>
    <x v="37"/>
    <s v="518"/>
    <x v="1"/>
    <s v="720"/>
    <n v="0"/>
    <n v="2.020833333333333"/>
  </r>
  <r>
    <s v="7"/>
    <x v="37"/>
    <s v="519"/>
    <x v="7"/>
    <s v="721"/>
    <n v="0"/>
    <n v="21.249999999999989"/>
  </r>
  <r>
    <s v="7"/>
    <x v="37"/>
    <s v="519"/>
    <x v="7"/>
    <s v="722"/>
    <n v="0"/>
    <n v="5.458333333333333"/>
  </r>
  <r>
    <s v="7"/>
    <x v="37"/>
    <s v="520"/>
    <x v="4"/>
    <s v="723"/>
    <n v="0"/>
    <n v="31.458333333333332"/>
  </r>
  <r>
    <s v="7"/>
    <x v="37"/>
    <s v="520"/>
    <x v="4"/>
    <s v="724"/>
    <n v="0"/>
    <n v="14.104166666666661"/>
  </r>
  <r>
    <s v="7"/>
    <x v="37"/>
    <s v="521"/>
    <x v="0"/>
    <s v="725"/>
    <n v="0"/>
    <n v="37.291666666666664"/>
  </r>
  <r>
    <s v="7"/>
    <x v="37"/>
    <s v="538"/>
    <x v="0"/>
    <s v="746"/>
    <n v="0"/>
    <n v="49.9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73"/>
    <x v="0"/>
    <s v="---"/>
    <x v="0"/>
    <n v="4700"/>
    <n v="4700"/>
    <x v="0"/>
    <x v="0"/>
    <n v="0"/>
    <s v="UKRISTGAZ"/>
    <s v=""/>
    <s v=""/>
    <s v=""/>
  </r>
  <r>
    <n v="123"/>
    <x v="1"/>
    <s v="---"/>
    <x v="0"/>
    <n v="2550"/>
    <n v="2550"/>
    <x v="0"/>
    <x v="1"/>
    <n v="0"/>
    <s v="SOUZ-BUDRESURS"/>
    <s v=""/>
    <s v=""/>
    <s v=""/>
  </r>
  <r>
    <n v="17"/>
    <x v="2"/>
    <s v="---"/>
    <x v="0"/>
    <n v="2600"/>
    <n v="2600"/>
    <x v="0"/>
    <x v="2"/>
    <n v="0"/>
    <s v="ESCO-PIVNICH"/>
    <s v=""/>
    <s v=""/>
    <s v=""/>
  </r>
  <r>
    <n v="99"/>
    <x v="3"/>
    <s v="---"/>
    <x v="0"/>
    <n v="4560"/>
    <n v="4560"/>
    <x v="0"/>
    <x v="3"/>
    <n v="0"/>
    <s v="UKRGAZVYDOBUTOK"/>
    <s v=""/>
    <s v=""/>
    <s v="777/14-12-2011"/>
  </r>
  <r>
    <n v="74"/>
    <x v="4"/>
    <s v="---"/>
    <x v="0"/>
    <n v="4700"/>
    <n v="4700"/>
    <x v="0"/>
    <x v="4"/>
    <n v="0"/>
    <s v="UKRISTGAZ"/>
    <s v=""/>
    <s v=""/>
    <s v=""/>
  </r>
  <r>
    <n v="105"/>
    <x v="5"/>
    <s v="---"/>
    <x v="0"/>
    <n v="5215"/>
    <n v="5215"/>
    <x v="1"/>
    <x v="5"/>
    <n v="0"/>
    <s v="UKRISTGAZ"/>
    <s v=""/>
    <s v=""/>
    <s v=""/>
  </r>
  <r>
    <n v="81"/>
    <x v="6"/>
    <s v="Вертикальна"/>
    <x v="0"/>
    <n v="1580"/>
    <n v="1580"/>
    <x v="2"/>
    <x v="6"/>
    <n v="0"/>
    <s v="PARI"/>
    <s v=""/>
    <s v=""/>
    <s v=""/>
  </r>
  <r>
    <n v="98"/>
    <x v="7"/>
    <s v="---"/>
    <x v="0"/>
    <n v="4700"/>
    <n v="4700"/>
    <x v="0"/>
    <x v="7"/>
    <n v="0"/>
    <s v="UKRGAZVYDOBUTOK"/>
    <s v=""/>
    <s v=""/>
    <s v=""/>
  </r>
  <r>
    <n v="274"/>
    <x v="8"/>
    <s v="---"/>
    <x v="0"/>
    <n v="2580"/>
    <n v="2580"/>
    <x v="3"/>
    <x v="8"/>
    <n v="0"/>
    <s v="TECHNORESOURCE"/>
    <s v=""/>
    <s v=""/>
    <s v="1040/04/13"/>
  </r>
  <r>
    <n v="100"/>
    <x v="9"/>
    <s v="---"/>
    <x v="0"/>
    <n v="2303"/>
    <n v="2303"/>
    <x v="0"/>
    <x v="9"/>
    <n v="0"/>
    <s v="PUGC"/>
    <s v=""/>
    <s v=""/>
    <s v=""/>
  </r>
  <r>
    <n v="82"/>
    <x v="10"/>
    <s v="Вертикальна"/>
    <x v="0"/>
    <n v="1500"/>
    <n v="1500"/>
    <x v="2"/>
    <x v="10"/>
    <n v="0"/>
    <s v="PARI"/>
    <s v=""/>
    <s v=""/>
    <s v=""/>
  </r>
  <r>
    <n v="111"/>
    <x v="11"/>
    <s v="Вертикальна"/>
    <x v="0"/>
    <n v="2345"/>
    <n v="2345"/>
    <x v="3"/>
    <x v="11"/>
    <n v="0"/>
    <s v="PUGC"/>
    <s v=""/>
    <s v=""/>
    <s v="2907/712-2013"/>
  </r>
  <r>
    <n v="102"/>
    <x v="12"/>
    <s v="---"/>
    <x v="0"/>
    <n v="3600"/>
    <n v="3600"/>
    <x v="4"/>
    <x v="12"/>
    <n v="0"/>
    <s v="PARI"/>
    <s v=""/>
    <s v=""/>
    <s v=""/>
  </r>
  <r>
    <n v="83"/>
    <x v="13"/>
    <s v="Вертикальна"/>
    <x v="0"/>
    <n v="1500"/>
    <n v="1500"/>
    <x v="2"/>
    <x v="13"/>
    <n v="0"/>
    <s v="PARI"/>
    <s v=""/>
    <s v=""/>
    <s v=""/>
  </r>
  <r>
    <n v="101"/>
    <x v="14"/>
    <s v="---"/>
    <x v="0"/>
    <n v="1200"/>
    <n v="1200"/>
    <x v="3"/>
    <x v="14"/>
    <n v="0"/>
    <s v="RTS"/>
    <s v=""/>
    <s v=""/>
    <s v=""/>
  </r>
  <r>
    <n v="84"/>
    <x v="15"/>
    <s v="Вертикальна"/>
    <x v="0"/>
    <n v="1530"/>
    <n v="1530"/>
    <x v="2"/>
    <x v="15"/>
    <n v="0"/>
    <s v="PARI"/>
    <s v=""/>
    <s v=""/>
    <s v=""/>
  </r>
  <r>
    <n v="113"/>
    <x v="16"/>
    <s v="Похило-спрямована"/>
    <x v="0"/>
    <n v="3015"/>
    <n v="3015"/>
    <x v="3"/>
    <x v="16"/>
    <n v="0"/>
    <s v="PUGC"/>
    <s v=""/>
    <s v=""/>
    <s v=""/>
  </r>
  <r>
    <n v="53"/>
    <x v="17"/>
    <s v="Вертикальна"/>
    <x v="0"/>
    <n v="5520"/>
    <n v="5600"/>
    <x v="5"/>
    <x v="17"/>
    <n v="418.99999999999994"/>
    <s v="SOE"/>
    <n v="13.365155131264919"/>
    <s v=""/>
    <s v="0103/14 "/>
  </r>
  <r>
    <n v="85"/>
    <x v="18"/>
    <s v="Вертикальна"/>
    <x v="0"/>
    <n v="1500"/>
    <n v="1500"/>
    <x v="2"/>
    <x v="18"/>
    <n v="0"/>
    <s v="PARI"/>
    <s v=""/>
    <s v=""/>
    <s v=""/>
  </r>
  <r>
    <n v="259"/>
    <x v="19"/>
    <s v="Похило-спрямована"/>
    <x v="0"/>
    <n v="2389"/>
    <n v="2389"/>
    <x v="0"/>
    <x v="19"/>
    <n v="0"/>
    <s v="PUGC"/>
    <s v=""/>
    <s v=""/>
    <s v=""/>
  </r>
  <r>
    <n v="270"/>
    <x v="20"/>
    <s v="Вертикальна"/>
    <x v="0"/>
    <n v="1500"/>
    <n v="1500"/>
    <x v="2"/>
    <x v="20"/>
    <n v="0"/>
    <s v="PARI"/>
    <s v=""/>
    <s v=""/>
    <s v=""/>
  </r>
  <r>
    <n v="80"/>
    <x v="21"/>
    <s v="---"/>
    <x v="0"/>
    <n v="1555"/>
    <n v="1555"/>
    <x v="6"/>
    <x v="21"/>
    <n v="0"/>
    <s v="NGPG"/>
    <s v=""/>
    <s v=""/>
    <s v="1002-15МЛ"/>
  </r>
  <r>
    <n v="60"/>
    <x v="22"/>
    <s v="Вертикальна"/>
    <x v="0"/>
    <n v="5050"/>
    <n v="5050"/>
    <x v="0"/>
    <x v="22"/>
    <n v="0"/>
    <s v="ESCO-PIVNICH"/>
    <s v=""/>
    <s v=""/>
    <s v="21-01-15 ЖР"/>
  </r>
  <r>
    <n v="144"/>
    <x v="23"/>
    <s v="Вертикальна"/>
    <x v="1"/>
    <m/>
    <n v="0"/>
    <x v="7"/>
    <x v="23"/>
    <n v="0"/>
    <s v="ESCO-PIVNICH"/>
    <s v=""/>
    <s v=""/>
    <s v="25-09/15/-2 КРС"/>
  </r>
  <r>
    <n v="187"/>
    <x v="24"/>
    <s v="Вертикальна"/>
    <x v="2"/>
    <n v="5150"/>
    <n v="0"/>
    <x v="8"/>
    <x v="24"/>
    <n v="29.999999999999993"/>
    <s v="TEHNOCOMSERVIS"/>
    <s v=""/>
    <s v=""/>
    <s v="210217 П"/>
  </r>
  <r>
    <n v="51"/>
    <x v="25"/>
    <s v="Похило-спрямована"/>
    <x v="0"/>
    <n v="5172"/>
    <n v="5399"/>
    <x v="0"/>
    <x v="25"/>
    <n v="337.70833333333348"/>
    <s v="ESCO-PIVNICH"/>
    <n v="15.987168414558907"/>
    <s v=""/>
    <s v="14-06/16ВС"/>
  </r>
  <r>
    <n v="56"/>
    <x v="26"/>
    <s v="Вертикальна"/>
    <x v="0"/>
    <n v="6000"/>
    <n v="6042"/>
    <x v="9"/>
    <x v="26"/>
    <n v="242.29166666666649"/>
    <s v="SOE"/>
    <n v="24.936887360275168"/>
    <s v=""/>
    <s v="140119"/>
  </r>
  <r>
    <n v="151"/>
    <x v="27"/>
    <s v="Вертикальна"/>
    <x v="1"/>
    <n v="5000"/>
    <s v="---"/>
    <x v="6"/>
    <x v="27"/>
    <n v="88.2916666666666"/>
    <s v="ESCO-PIVNICH"/>
    <s v=""/>
    <s v=""/>
    <s v="16-0816/1КРС"/>
  </r>
  <r>
    <n v="196"/>
    <x v="19"/>
    <s v="Похило-спрямована"/>
    <x v="2"/>
    <n v="2389"/>
    <n v="0"/>
    <x v="0"/>
    <x v="28"/>
    <n v="267.00000000000006"/>
    <s v="PUGC"/>
    <s v=""/>
    <s v=""/>
    <s v=""/>
  </r>
  <r>
    <n v="195"/>
    <x v="28"/>
    <s v="Вертикальна"/>
    <x v="2"/>
    <n v="2550"/>
    <s v="---"/>
    <x v="3"/>
    <x v="29"/>
    <n v="0"/>
    <s v="KUB-GAS"/>
    <s v=""/>
    <s v=""/>
    <s v="04/07 ДУ1"/>
  </r>
  <r>
    <n v="241"/>
    <x v="29"/>
    <s v="---"/>
    <x v="3"/>
    <m/>
    <n v="0"/>
    <x v="8"/>
    <x v="30"/>
    <n v="377.16666666666714"/>
    <s v="NGPG"/>
    <s v=""/>
    <s v=""/>
    <s v="01-0916МЛ"/>
  </r>
  <r>
    <n v="244"/>
    <x v="30"/>
    <s v="---"/>
    <x v="3"/>
    <m/>
    <n v="0"/>
    <x v="10"/>
    <x v="31"/>
    <n v="42.291666666666643"/>
    <s v="ESCO-PIVNICH"/>
    <s v=""/>
    <s v=""/>
    <s v="08-0916/1Р"/>
  </r>
  <r>
    <n v="174"/>
    <x v="31"/>
    <s v="---"/>
    <x v="1"/>
    <m/>
    <n v="0"/>
    <x v="11"/>
    <x v="32"/>
    <n v="70.291666666666714"/>
    <s v="ESCO-PIVNICH"/>
    <s v=""/>
    <s v=""/>
    <s v="09-0916/6КРС"/>
  </r>
  <r>
    <n v="190"/>
    <x v="32"/>
    <s v="Похило-спрямована"/>
    <x v="2"/>
    <n v="5770"/>
    <n v="0"/>
    <x v="5"/>
    <x v="33"/>
    <n v="20.083333333333336"/>
    <s v="SOE"/>
    <s v=""/>
    <s v=""/>
    <s v="301117ОС"/>
  </r>
  <r>
    <n v="54"/>
    <x v="32"/>
    <s v="Похило-спрямована"/>
    <x v="0"/>
    <n v="5770"/>
    <n v="5860"/>
    <x v="5"/>
    <x v="33"/>
    <n v="435.5000000000029"/>
    <s v="SOE"/>
    <n v="13.455797933409784"/>
    <s v=""/>
    <s v="1406/16"/>
  </r>
  <r>
    <n v="243"/>
    <x v="30"/>
    <s v="---"/>
    <x v="3"/>
    <m/>
    <n v="0"/>
    <x v="7"/>
    <x v="34"/>
    <n v="175.99999999999974"/>
    <s v="ESCO-PIVNICH"/>
    <s v=""/>
    <s v=""/>
    <s v="08-0916/1Р ДУ1"/>
  </r>
  <r>
    <n v="77"/>
    <x v="33"/>
    <s v="---"/>
    <x v="4"/>
    <m/>
    <s v="---"/>
    <x v="3"/>
    <x v="35"/>
    <n v="0"/>
    <s v="KUB-GAS"/>
    <s v=""/>
    <s v=""/>
    <s v="2710"/>
  </r>
  <r>
    <n v="155"/>
    <x v="22"/>
    <s v="Вертикальна"/>
    <x v="1"/>
    <n v="5050"/>
    <n v="0"/>
    <x v="8"/>
    <x v="36"/>
    <n v="31.291666666666686"/>
    <s v="ESCO-PIVNICH"/>
    <s v=""/>
    <s v=""/>
    <s v="25-1016/2"/>
  </r>
  <r>
    <n v="179"/>
    <x v="34"/>
    <s v="Похило-спрямована"/>
    <x v="1"/>
    <n v="3780"/>
    <n v="0"/>
    <x v="4"/>
    <x v="37"/>
    <n v="33.58333333333335"/>
    <s v="ESCO-PIVNICH"/>
    <s v=""/>
    <s v=""/>
    <s v="25-1116/14КРС"/>
  </r>
  <r>
    <n v="245"/>
    <x v="35"/>
    <s v="---"/>
    <x v="3"/>
    <m/>
    <n v="0"/>
    <x v="11"/>
    <x v="38"/>
    <n v="27.708333333333332"/>
    <s v="ESCO-PIVNICH"/>
    <s v=""/>
    <s v=""/>
    <s v="22-1116/4КРС"/>
  </r>
  <r>
    <n v="55"/>
    <x v="36"/>
    <s v="Похило-спрямована"/>
    <x v="0"/>
    <n v="6120"/>
    <n v="6202"/>
    <x v="9"/>
    <x v="39"/>
    <n v="307.28472222222206"/>
    <s v="SOE"/>
    <n v="20.183235779339658"/>
    <s v=""/>
    <s v="080218/07"/>
  </r>
  <r>
    <n v="158"/>
    <x v="37"/>
    <s v="---"/>
    <x v="1"/>
    <m/>
    <n v="0"/>
    <x v="8"/>
    <x v="40"/>
    <n v="5.9999999999999991"/>
    <s v="NGPG"/>
    <s v=""/>
    <s v=""/>
    <s v="231116/1КРС"/>
  </r>
  <r>
    <n v="10"/>
    <x v="38"/>
    <s v="Похило-спрямована"/>
    <x v="0"/>
    <n v="5775"/>
    <n v="5898"/>
    <x v="9"/>
    <x v="41"/>
    <n v="312.29166666666742"/>
    <s v="SOE"/>
    <n v="18.886190793862529"/>
    <s v=""/>
    <s v="2903/17"/>
  </r>
  <r>
    <n v="11"/>
    <x v="39"/>
    <s v="Похило-спрямована"/>
    <x v="0"/>
    <n v="6110"/>
    <n v="5949"/>
    <x v="5"/>
    <x v="39"/>
    <n v="476.31250000000063"/>
    <s v="SOE"/>
    <n v="12.489699514499392"/>
    <s v=""/>
    <s v="050418/05"/>
  </r>
  <r>
    <n v="197"/>
    <x v="35"/>
    <s v="---"/>
    <x v="2"/>
    <m/>
    <s v="---"/>
    <x v="6"/>
    <x v="42"/>
    <n v="12"/>
    <s v="ESCO-PIVNICH"/>
    <s v=""/>
    <s v=""/>
    <s v="16-0117/4 КРС"/>
  </r>
  <r>
    <n v="178"/>
    <x v="40"/>
    <s v="---"/>
    <x v="1"/>
    <m/>
    <n v="0"/>
    <x v="7"/>
    <x v="43"/>
    <n v="10.291666666666668"/>
    <s v="ESCO-PIVNICH"/>
    <s v=""/>
    <s v=""/>
    <s v="20-0317/11 КРС"/>
  </r>
  <r>
    <n v="181"/>
    <x v="41"/>
    <s v="---"/>
    <x v="1"/>
    <m/>
    <n v="0"/>
    <x v="8"/>
    <x v="44"/>
    <n v="29.291666666666668"/>
    <s v="ESCO-PIVNICH"/>
    <s v=""/>
    <s v=""/>
    <s v="17-0317/4 КРС"/>
  </r>
  <r>
    <n v="12"/>
    <x v="42"/>
    <s v="Похило-спрямована"/>
    <x v="0"/>
    <n v="6110"/>
    <n v="5797"/>
    <x v="12"/>
    <x v="45"/>
    <n v="725.99999999999841"/>
    <s v="SOE"/>
    <n v="7.9848484848485022"/>
    <s v=""/>
    <s v="07192511-Б"/>
  </r>
  <r>
    <n v="146"/>
    <x v="23"/>
    <s v="Вертикальна"/>
    <x v="1"/>
    <m/>
    <n v="0"/>
    <x v="11"/>
    <x v="46"/>
    <n v="210.29166666666643"/>
    <s v="ESCO-PIVNICH"/>
    <s v=""/>
    <s v=""/>
    <s v="15-0317/2 ВКЗ"/>
  </r>
  <r>
    <n v="246"/>
    <x v="35"/>
    <s v="---"/>
    <x v="3"/>
    <m/>
    <n v="0"/>
    <x v="7"/>
    <x v="47"/>
    <n v="18.541666666666671"/>
    <s v="ESCO-PIVNICH"/>
    <s v=""/>
    <s v=""/>
    <s v="22-1116/4КРС ДУ1"/>
  </r>
  <r>
    <n v="130"/>
    <x v="28"/>
    <s v="Вертикальна"/>
    <x v="4"/>
    <n v="2550"/>
    <s v="---"/>
    <x v="13"/>
    <x v="48"/>
    <n v="0"/>
    <s v="KUB-GAS"/>
    <s v=""/>
    <s v=""/>
    <s v="2410"/>
  </r>
  <r>
    <n v="2"/>
    <x v="43"/>
    <s v="Вертикальна"/>
    <x v="0"/>
    <n v="2560"/>
    <n v="2560"/>
    <x v="3"/>
    <x v="49"/>
    <n v="208.29166666666674"/>
    <s v="TECHNORESOURCE"/>
    <n v="12.290458091618319"/>
    <s v=""/>
    <s v="230420"/>
  </r>
  <r>
    <n v="240"/>
    <x v="44"/>
    <s v="---"/>
    <x v="3"/>
    <m/>
    <n v="0"/>
    <x v="7"/>
    <x v="50"/>
    <n v="67.999999999999986"/>
    <s v="ESCO-PIVNICH"/>
    <s v=""/>
    <s v=""/>
    <s v="0307/17/КРС"/>
  </r>
  <r>
    <n v="183"/>
    <x v="45"/>
    <s v="---"/>
    <x v="1"/>
    <m/>
    <n v="0"/>
    <x v="8"/>
    <x v="51"/>
    <n v="14.999999999999998"/>
    <s v="ESCO-PIVNICH"/>
    <s v=""/>
    <s v=""/>
    <s v="1707/17 КРС"/>
  </r>
  <r>
    <n v="242"/>
    <x v="46"/>
    <s v="---"/>
    <x v="3"/>
    <m/>
    <n v="0"/>
    <x v="10"/>
    <x v="52"/>
    <n v="93.000000000000085"/>
    <s v="PUGC"/>
    <s v=""/>
    <s v=""/>
    <s v="0307/2017/КРС"/>
  </r>
  <r>
    <n v="153"/>
    <x v="27"/>
    <s v="Вертикальна"/>
    <x v="1"/>
    <n v="5000"/>
    <n v="0"/>
    <x v="8"/>
    <x v="53"/>
    <n v="24.000000000000021"/>
    <s v="ESCO-PIVNICH"/>
    <s v=""/>
    <s v=""/>
    <s v="20-0917/КРС"/>
  </r>
  <r>
    <n v="13"/>
    <x v="47"/>
    <s v="Вертикальна"/>
    <x v="0"/>
    <n v="4900"/>
    <n v="4837"/>
    <x v="0"/>
    <x v="54"/>
    <n v="210.29166666666666"/>
    <s v="ESCO-PIVNICH"/>
    <n v="23.001386962552012"/>
    <s v=""/>
    <s v="110219ДВ"/>
  </r>
  <r>
    <n v="278"/>
    <x v="48"/>
    <s v="Вертикальна"/>
    <x v="0"/>
    <n v="1290"/>
    <n v="1290"/>
    <x v="6"/>
    <x v="55"/>
    <n v="137.99999999999994"/>
    <s v="NGPG"/>
    <n v="9.3478260869565251"/>
    <s v=""/>
    <s v="150122"/>
  </r>
  <r>
    <n v="188"/>
    <x v="25"/>
    <s v="Похило-спрямована"/>
    <x v="2"/>
    <n v="5172"/>
    <n v="0"/>
    <x v="0"/>
    <x v="56"/>
    <n v="292.2916666666668"/>
    <s v="ESCO-PIVNICH"/>
    <s v=""/>
    <s v=""/>
    <s v="211017ОС"/>
  </r>
  <r>
    <n v="59"/>
    <x v="27"/>
    <s v="Вертикальна"/>
    <x v="0"/>
    <n v="5000"/>
    <n v="5000"/>
    <x v="4"/>
    <x v="57"/>
    <n v="0"/>
    <s v="ESCO-PIVNICH"/>
    <s v=""/>
    <s v=""/>
    <s v="0404/14"/>
  </r>
  <r>
    <n v="152"/>
    <x v="27"/>
    <s v="Вертикальна"/>
    <x v="1"/>
    <n v="5000"/>
    <s v="---"/>
    <x v="8"/>
    <x v="57"/>
    <n v="0"/>
    <s v="ESCO-PIVNICH"/>
    <s v=""/>
    <s v=""/>
    <s v="08-0416/1КРС"/>
  </r>
  <r>
    <n v="62"/>
    <x v="49"/>
    <s v="Вертикальна"/>
    <x v="0"/>
    <n v="3961"/>
    <n v="3950"/>
    <x v="4"/>
    <x v="56"/>
    <n v="139.29166666666663"/>
    <s v="ESCO-PIVNICH"/>
    <n v="28.357762488782537"/>
    <s v=""/>
    <s v="02102017 ЖР"/>
  </r>
  <r>
    <n v="8"/>
    <x v="50"/>
    <s v="Вертикальна"/>
    <x v="0"/>
    <n v="4000"/>
    <n v="4000"/>
    <x v="0"/>
    <x v="58"/>
    <n v="205.29166666666669"/>
    <s v="ESCO-PIVNICH"/>
    <n v="19.484473310330827"/>
    <s v=""/>
    <s v="021219"/>
  </r>
  <r>
    <n v="104"/>
    <x v="51"/>
    <s v="Вертикальна"/>
    <x v="0"/>
    <n v="2300"/>
    <n v="2300"/>
    <x v="3"/>
    <x v="59"/>
    <n v="72.2916666666666"/>
    <s v="КУБГАЗ-БОРОВА"/>
    <n v="31.815561959654207"/>
    <s v=""/>
    <s v="170418"/>
  </r>
  <r>
    <n v="68"/>
    <x v="52"/>
    <s v="Вертикальна"/>
    <x v="0"/>
    <n v="5100"/>
    <n v="5100"/>
    <x v="1"/>
    <x v="57"/>
    <n v="0"/>
    <s v="ESCO-PIVNICH"/>
    <s v=""/>
    <s v=""/>
    <s v=""/>
  </r>
  <r>
    <n v="69"/>
    <x v="53"/>
    <s v="Похило-спрямована"/>
    <x v="0"/>
    <n v="5293"/>
    <n v="5293"/>
    <x v="1"/>
    <x v="57"/>
    <n v="0"/>
    <s v="ESCO-PIVNICH"/>
    <s v=""/>
    <s v=""/>
    <s v="0403/15-32КЗ"/>
  </r>
  <r>
    <n v="70"/>
    <x v="54"/>
    <s v="Похило-спрямована"/>
    <x v="0"/>
    <n v="5087"/>
    <n v="4990"/>
    <x v="1"/>
    <x v="60"/>
    <n v="350.58333333333337"/>
    <s v="ESCO-PIVNICH"/>
    <n v="14.233420489660089"/>
    <s v=""/>
    <s v="15-11/16 КЗ"/>
  </r>
  <r>
    <n v="71"/>
    <x v="55"/>
    <s v="Похило-спрямована"/>
    <x v="0"/>
    <n v="5160"/>
    <n v="5045"/>
    <x v="1"/>
    <x v="61"/>
    <n v="331.12499999999989"/>
    <s v="ESCO-PIVNICH"/>
    <n v="15.235938089845229"/>
    <s v=""/>
    <s v="0108/18 КЗ"/>
  </r>
  <r>
    <n v="72"/>
    <x v="56"/>
    <s v="Вертикальна"/>
    <x v="0"/>
    <n v="5150"/>
    <n v="5161"/>
    <x v="4"/>
    <x v="62"/>
    <n v="337.3437500000004"/>
    <s v="ESCO-PIVNICH"/>
    <n v="15.298934691987013"/>
    <s v=""/>
    <s v="40-12/16 КЗ"/>
  </r>
  <r>
    <n v="63"/>
    <x v="57"/>
    <s v="Похило-спрямована"/>
    <x v="0"/>
    <n v="5610"/>
    <n v="5585"/>
    <x v="1"/>
    <x v="63"/>
    <n v="432.29166666666714"/>
    <s v="ESCO-PIVNICH"/>
    <n v="12.919518072289142"/>
    <s v=""/>
    <s v="0110/18КЗ"/>
  </r>
  <r>
    <n v="6"/>
    <x v="58"/>
    <s v="Похило-спрямована"/>
    <x v="0"/>
    <n v="6150"/>
    <n v="5980"/>
    <x v="5"/>
    <x v="64"/>
    <n v="644.29166666666708"/>
    <s v="ESCO-PIVNICH"/>
    <n v="9.2815107029683706"/>
    <s v=""/>
    <s v="2909-48Кр"/>
  </r>
  <r>
    <n v="177"/>
    <x v="40"/>
    <s v="---"/>
    <x v="1"/>
    <m/>
    <n v="0"/>
    <x v="11"/>
    <x v="65"/>
    <n v="20"/>
    <s v="ESCO-PIVNICH"/>
    <s v=""/>
    <s v=""/>
    <s v="20-0317/11 КРС ДУ1"/>
  </r>
  <r>
    <n v="166"/>
    <x v="59"/>
    <s v="---"/>
    <x v="1"/>
    <n v="1739"/>
    <n v="0"/>
    <x v="8"/>
    <x v="66"/>
    <n v="59.583333333333343"/>
    <s v="NGPG"/>
    <s v=""/>
    <s v=""/>
    <s v="1001КРС"/>
  </r>
  <r>
    <n v="167"/>
    <x v="60"/>
    <s v="---"/>
    <x v="1"/>
    <n v="1390"/>
    <n v="0"/>
    <x v="10"/>
    <x v="66"/>
    <n v="65.999999999999972"/>
    <s v="NGPG"/>
    <s v=""/>
    <s v=""/>
    <s v="1002КРС"/>
  </r>
  <r>
    <n v="194"/>
    <x v="54"/>
    <s v="Похило-спрямована"/>
    <x v="2"/>
    <n v="5087"/>
    <n v="0"/>
    <x v="1"/>
    <x v="67"/>
    <n v="13.708333333333336"/>
    <s v="ESCO-PIVNICH"/>
    <s v=""/>
    <s v=""/>
    <s v="281117ОС"/>
  </r>
  <r>
    <n v="222"/>
    <x v="25"/>
    <s v="Похило-спрямована"/>
    <x v="5"/>
    <n v="5172"/>
    <n v="0"/>
    <x v="0"/>
    <x v="68"/>
    <n v="0.70833333333333337"/>
    <s v="ESCO-PIVNICH"/>
    <s v=""/>
    <s v=""/>
    <s v="301117/08"/>
  </r>
  <r>
    <n v="15"/>
    <x v="61"/>
    <s v="Вертикальна"/>
    <x v="0"/>
    <n v="6121"/>
    <n v="6121"/>
    <x v="12"/>
    <x v="69"/>
    <n v="701.00000000000034"/>
    <s v="ESCO-PIVNICH"/>
    <n v="8.731811697574889"/>
    <s v=""/>
    <s v="010219 К-З"/>
  </r>
  <r>
    <n v="198"/>
    <x v="56"/>
    <s v="Вертикальна"/>
    <x v="6"/>
    <n v="5150"/>
    <n v="0"/>
    <x v="4"/>
    <x v="70"/>
    <n v="36.489583333333307"/>
    <s v="ESCO-PIVNICH"/>
    <s v=""/>
    <s v="Буріння бокового стовбуру"/>
    <s v="40-12/16 КЗ"/>
  </r>
  <r>
    <n v="189"/>
    <x v="32"/>
    <s v="Похило-спрямована"/>
    <x v="2"/>
    <n v="5770"/>
    <n v="0"/>
    <x v="11"/>
    <x v="71"/>
    <n v="124.00000000000007"/>
    <s v="SOE"/>
    <s v=""/>
    <s v=""/>
    <s v="251217"/>
  </r>
  <r>
    <n v="225"/>
    <x v="25"/>
    <s v="Похило-спрямована"/>
    <x v="5"/>
    <n v="5172"/>
    <n v="0"/>
    <x v="8"/>
    <x v="72"/>
    <n v="0.70833333333333337"/>
    <s v="ESCO-PIVNICH"/>
    <s v=""/>
    <s v=""/>
    <s v="020119"/>
  </r>
  <r>
    <n v="182"/>
    <x v="41"/>
    <s v="---"/>
    <x v="1"/>
    <m/>
    <n v="0"/>
    <x v="8"/>
    <x v="73"/>
    <n v="45.291666666666636"/>
    <s v="ESCO-PIVNICH"/>
    <s v=""/>
    <s v=""/>
    <s v="20-0118/3 КРС"/>
  </r>
  <r>
    <n v="145"/>
    <x v="23"/>
    <s v="Вертикальна"/>
    <x v="1"/>
    <m/>
    <n v="0"/>
    <x v="7"/>
    <x v="74"/>
    <n v="23.291666666666661"/>
    <s v="ESCO-PIVNICH"/>
    <s v=""/>
    <s v=""/>
    <s v="30-0118/2В"/>
  </r>
  <r>
    <n v="192"/>
    <x v="38"/>
    <s v="Похило-спрямована"/>
    <x v="2"/>
    <n v="5775"/>
    <n v="0"/>
    <x v="7"/>
    <x v="75"/>
    <n v="85"/>
    <s v="SOE"/>
    <s v=""/>
    <s v=""/>
    <s v="01032018 ОС"/>
  </r>
  <r>
    <n v="277"/>
    <x v="62"/>
    <s v="Вертикальна"/>
    <x v="0"/>
    <n v="6100"/>
    <s v="---"/>
    <x v="12"/>
    <x v="76"/>
    <n v="0"/>
    <s v="ESCO-PIVNICH"/>
    <s v=""/>
    <s v=""/>
    <s v="091221КЛЗ"/>
  </r>
  <r>
    <n v="16"/>
    <x v="63"/>
    <s v="Похило-спрямована"/>
    <x v="0"/>
    <n v="5076"/>
    <n v="5076"/>
    <x v="0"/>
    <x v="77"/>
    <n v="248.29166666666643"/>
    <s v="ESCO-PIVNICH"/>
    <n v="20.443698607148871"/>
    <s v=""/>
    <s v="2909-2 Кл"/>
  </r>
  <r>
    <n v="159"/>
    <x v="19"/>
    <s v="Похило-спрямована"/>
    <x v="1"/>
    <n v="2389"/>
    <n v="0"/>
    <x v="0"/>
    <x v="78"/>
    <n v="8"/>
    <s v="PUGC"/>
    <s v=""/>
    <s v=""/>
    <s v="2008/2-14"/>
  </r>
  <r>
    <n v="129"/>
    <x v="64"/>
    <s v="Похило-спрямована"/>
    <x v="2"/>
    <n v="2785"/>
    <n v="0"/>
    <x v="3"/>
    <x v="79"/>
    <n v="9.75"/>
    <s v="PUGC"/>
    <s v=""/>
    <s v=""/>
    <s v=""/>
  </r>
  <r>
    <n v="128"/>
    <x v="56"/>
    <s v="Вертикальна"/>
    <x v="2"/>
    <n v="5150"/>
    <n v="0"/>
    <x v="4"/>
    <x v="80"/>
    <n v="22.458333333333332"/>
    <s v="ESCO-PIVNICH"/>
    <s v=""/>
    <s v=""/>
    <s v="260318ОС"/>
  </r>
  <r>
    <n v="165"/>
    <x v="65"/>
    <s v="---"/>
    <x v="1"/>
    <n v="1395"/>
    <n v="0"/>
    <x v="8"/>
    <x v="81"/>
    <n v="40.291666666666679"/>
    <s v="NGPG"/>
    <s v=""/>
    <s v=""/>
    <s v="2712КРС"/>
  </r>
  <r>
    <n v="169"/>
    <x v="66"/>
    <s v="---"/>
    <x v="1"/>
    <n v="1355"/>
    <n v="0"/>
    <x v="8"/>
    <x v="82"/>
    <n v="50.291666666666657"/>
    <s v="NGPG"/>
    <s v=""/>
    <s v=""/>
    <s v="2812КРС"/>
  </r>
  <r>
    <n v="5"/>
    <x v="67"/>
    <s v="Вертикальна"/>
    <x v="0"/>
    <n v="6000"/>
    <n v="4900"/>
    <x v="12"/>
    <x v="83"/>
    <n v="475.29166666666731"/>
    <s v="ESCO-PIVNICH"/>
    <n v="10.309459104058897"/>
    <s v=""/>
    <s v="010721КЛЗ"/>
  </r>
  <r>
    <n v="180"/>
    <x v="41"/>
    <s v="---"/>
    <x v="1"/>
    <m/>
    <n v="0"/>
    <x v="11"/>
    <x v="84"/>
    <n v="92.000000000000014"/>
    <s v="ESCO-PIVNICH"/>
    <s v=""/>
    <s v=""/>
    <s v="240518 КРС"/>
  </r>
  <r>
    <n v="247"/>
    <x v="19"/>
    <s v="Похило-спрямована"/>
    <x v="7"/>
    <n v="2389"/>
    <n v="0"/>
    <x v="0"/>
    <x v="85"/>
    <n v="43.291666666666664"/>
    <s v="PUGC"/>
    <s v=""/>
    <s v=""/>
    <s v=""/>
  </r>
  <r>
    <n v="224"/>
    <x v="25"/>
    <s v="Похило-спрямована"/>
    <x v="5"/>
    <n v="5172"/>
    <n v="0"/>
    <x v="0"/>
    <x v="86"/>
    <n v="0.70833333333333337"/>
    <s v="ESCO-PIVNICH"/>
    <s v=""/>
    <s v=""/>
    <s v="140518"/>
  </r>
  <r>
    <n v="170"/>
    <x v="68"/>
    <s v="---"/>
    <x v="1"/>
    <m/>
    <n v="0"/>
    <x v="8"/>
    <x v="87"/>
    <n v="30"/>
    <s v="NGPG"/>
    <s v=""/>
    <s v=""/>
    <s v="1506 КРС"/>
  </r>
  <r>
    <n v="238"/>
    <x v="41"/>
    <s v="---"/>
    <x v="5"/>
    <m/>
    <s v="---"/>
    <x v="8"/>
    <x v="87"/>
    <n v="0"/>
    <s v="ESCO-PIVNICH"/>
    <s v=""/>
    <s v=""/>
    <s v="020718"/>
  </r>
  <r>
    <n v="154"/>
    <x v="27"/>
    <s v="Вертикальна"/>
    <x v="1"/>
    <n v="5000"/>
    <n v="0"/>
    <x v="8"/>
    <x v="88"/>
    <n v="35"/>
    <s v="ESCO-PIVNICH"/>
    <s v=""/>
    <s v=""/>
    <s v="0108/КРС"/>
  </r>
  <r>
    <n v="235"/>
    <x v="30"/>
    <s v="---"/>
    <x v="5"/>
    <m/>
    <s v="---"/>
    <x v="7"/>
    <x v="89"/>
    <n v="0"/>
    <s v="ESCO-PIVNICH"/>
    <s v=""/>
    <s v=""/>
    <s v="100807"/>
  </r>
  <r>
    <n v="223"/>
    <x v="25"/>
    <s v="Похило-спрямована"/>
    <x v="5"/>
    <n v="5172"/>
    <n v="0"/>
    <x v="0"/>
    <x v="90"/>
    <n v="0.70833333333333337"/>
    <s v="ESCO-PIVNICH"/>
    <s v=""/>
    <s v=""/>
    <s v="060718"/>
  </r>
  <r>
    <n v="127"/>
    <x v="69"/>
    <s v="---"/>
    <x v="2"/>
    <m/>
    <s v="---"/>
    <x v="6"/>
    <x v="91"/>
    <n v="82.291666666666657"/>
    <s v="ESCO-PIVNICH"/>
    <s v=""/>
    <s v=""/>
    <s v="170818ОС"/>
  </r>
  <r>
    <n v="202"/>
    <x v="69"/>
    <s v="---"/>
    <x v="5"/>
    <m/>
    <s v="---"/>
    <x v="6"/>
    <x v="91"/>
    <n v="0"/>
    <s v="ESCO-PIVNICH"/>
    <s v=""/>
    <s v=""/>
    <s v="170818"/>
  </r>
  <r>
    <n v="248"/>
    <x v="30"/>
    <s v="---"/>
    <x v="7"/>
    <m/>
    <n v="0"/>
    <x v="7"/>
    <x v="92"/>
    <n v="31.291666666666668"/>
    <s v="ESCO-PIVNICH"/>
    <s v=""/>
    <s v=""/>
    <s v="270818ПРС"/>
  </r>
  <r>
    <n v="78"/>
    <x v="28"/>
    <s v="Вертикальна"/>
    <x v="0"/>
    <n v="2550"/>
    <n v="2550"/>
    <x v="3"/>
    <x v="93"/>
    <n v="138"/>
    <s v="KUB-GAS"/>
    <n v="18.478260869565219"/>
    <s v=""/>
    <s v="04/07"/>
  </r>
  <r>
    <n v="204"/>
    <x v="69"/>
    <s v="---"/>
    <x v="5"/>
    <m/>
    <s v="---"/>
    <x v="6"/>
    <x v="94"/>
    <n v="0"/>
    <s v="ESCO-PIVNICH"/>
    <s v=""/>
    <s v=""/>
    <s v="030905"/>
  </r>
  <r>
    <n v="156"/>
    <x v="49"/>
    <s v="Вертикальна"/>
    <x v="1"/>
    <n v="3961"/>
    <n v="0"/>
    <x v="8"/>
    <x v="95"/>
    <n v="9.0000000000000018"/>
    <s v="ESCO-PIVNICH"/>
    <s v=""/>
    <s v=""/>
    <s v="040918 КРС"/>
  </r>
  <r>
    <n v="138"/>
    <x v="60"/>
    <s v="---"/>
    <x v="1"/>
    <n v="1390"/>
    <n v="0"/>
    <x v="10"/>
    <x v="96"/>
    <n v="53.291666666666664"/>
    <s v="NGPG"/>
    <s v=""/>
    <s v=""/>
    <s v="1002КРС"/>
  </r>
  <r>
    <n v="147"/>
    <x v="23"/>
    <s v="Вертикальна"/>
    <x v="1"/>
    <m/>
    <n v="0"/>
    <x v="8"/>
    <x v="97"/>
    <n v="49.000000000000007"/>
    <s v="ESCO-PIVNICH"/>
    <s v=""/>
    <s v=""/>
    <s v="140818ПРС"/>
  </r>
  <r>
    <n v="131"/>
    <x v="52"/>
    <s v="Вертикальна"/>
    <x v="1"/>
    <n v="5100"/>
    <n v="0"/>
    <x v="14"/>
    <x v="98"/>
    <n v="6.291666666666667"/>
    <s v="ESCO-PIVNICH"/>
    <s v=""/>
    <s v=""/>
    <s v=""/>
  </r>
  <r>
    <n v="168"/>
    <x v="70"/>
    <s v="---"/>
    <x v="1"/>
    <m/>
    <n v="0"/>
    <x v="8"/>
    <x v="99"/>
    <n v="66.291666666666657"/>
    <s v="NGPG"/>
    <s v=""/>
    <s v=""/>
    <s v="170718КРС"/>
  </r>
  <r>
    <n v="47"/>
    <x v="71"/>
    <s v="Вертикальна"/>
    <x v="0"/>
    <n v="1985"/>
    <n v="1985"/>
    <x v="3"/>
    <x v="100"/>
    <n v="130.29166666666674"/>
    <s v="KUB-GAS"/>
    <n v="15.235049568276294"/>
    <s v=""/>
    <s v="0512"/>
  </r>
  <r>
    <n v="175"/>
    <x v="31"/>
    <s v="---"/>
    <x v="1"/>
    <m/>
    <n v="0"/>
    <x v="7"/>
    <x v="101"/>
    <n v="91"/>
    <s v="ESCO-PIVNICH"/>
    <s v=""/>
    <s v=""/>
    <s v="29-1118/6 КРС"/>
  </r>
  <r>
    <n v="136"/>
    <x v="24"/>
    <s v="Вертикальна"/>
    <x v="1"/>
    <n v="5150"/>
    <n v="0"/>
    <x v="10"/>
    <x v="102"/>
    <n v="62"/>
    <s v="TEHNOCOMSERVIS"/>
    <s v=""/>
    <s v=""/>
    <s v="28-1118"/>
  </r>
  <r>
    <n v="20"/>
    <x v="24"/>
    <s v="Вертикальна"/>
    <x v="5"/>
    <n v="5150"/>
    <n v="0"/>
    <x v="10"/>
    <x v="103"/>
    <n v="0.2986111111111111"/>
    <s v="TEHNOCOMSERVIS"/>
    <s v=""/>
    <s v=""/>
    <s v="281118"/>
  </r>
  <r>
    <n v="142"/>
    <x v="25"/>
    <s v="Похило-спрямована"/>
    <x v="1"/>
    <n v="5172"/>
    <n v="0"/>
    <x v="8"/>
    <x v="104"/>
    <n v="24"/>
    <s v="ESCO-PIVNICH"/>
    <s v=""/>
    <s v=""/>
    <s v="201218КРС"/>
  </r>
  <r>
    <n v="191"/>
    <x v="36"/>
    <s v="Похило-спрямована"/>
    <x v="2"/>
    <n v="6120"/>
    <n v="0"/>
    <x v="11"/>
    <x v="105"/>
    <n v="21.291666666666668"/>
    <s v="SOE"/>
    <s v=""/>
    <s v=""/>
    <s v="020119 ОС"/>
  </r>
  <r>
    <n v="171"/>
    <x v="30"/>
    <s v="---"/>
    <x v="2"/>
    <m/>
    <n v="0"/>
    <x v="8"/>
    <x v="106"/>
    <n v="22.291666666666668"/>
    <s v="ESCO-PIVNICH"/>
    <s v=""/>
    <s v=""/>
    <s v="280119ОС"/>
  </r>
  <r>
    <n v="86"/>
    <x v="72"/>
    <s v="Вертикальна"/>
    <x v="0"/>
    <n v="1500"/>
    <n v="1500"/>
    <x v="2"/>
    <x v="57"/>
    <n v="0"/>
    <s v="PARI"/>
    <s v=""/>
    <s v=""/>
    <s v=""/>
  </r>
  <r>
    <n v="234"/>
    <x v="36"/>
    <s v="Похило-спрямована"/>
    <x v="5"/>
    <n v="6120"/>
    <s v="---"/>
    <x v="11"/>
    <x v="107"/>
    <n v="0"/>
    <s v="SOE"/>
    <s v=""/>
    <s v=""/>
    <s v=""/>
  </r>
  <r>
    <n v="125"/>
    <x v="36"/>
    <s v="Похило-спрямована"/>
    <x v="2"/>
    <n v="6120"/>
    <n v="0"/>
    <x v="11"/>
    <x v="108"/>
    <n v="240.00000000000003"/>
    <s v="SOE"/>
    <s v=""/>
    <s v=""/>
    <s v="020119 ОС"/>
  </r>
  <r>
    <n v="157"/>
    <x v="73"/>
    <s v="Вертикальна"/>
    <x v="1"/>
    <n v="4400"/>
    <n v="0"/>
    <x v="8"/>
    <x v="109"/>
    <n v="44.291666666666664"/>
    <s v="ESCO-PIVNICH"/>
    <s v=""/>
    <s v=""/>
    <s v="150219КРС"/>
  </r>
  <r>
    <n v="143"/>
    <x v="25"/>
    <s v="Похило-спрямована"/>
    <x v="1"/>
    <n v="5172"/>
    <n v="0"/>
    <x v="8"/>
    <x v="110"/>
    <n v="39"/>
    <s v="ESCO-PIVNICH"/>
    <s v=""/>
    <s v=""/>
    <s v="201218КРС"/>
  </r>
  <r>
    <n v="132"/>
    <x v="31"/>
    <s v="---"/>
    <x v="4"/>
    <m/>
    <n v="0"/>
    <x v="14"/>
    <x v="111"/>
    <n v="3.2916666666666665"/>
    <s v="ESCO-PIVNICH"/>
    <s v=""/>
    <s v=""/>
    <s v=""/>
  </r>
  <r>
    <n v="176"/>
    <x v="74"/>
    <s v="---"/>
    <x v="1"/>
    <m/>
    <n v="0"/>
    <x v="7"/>
    <x v="112"/>
    <n v="68.291666666666671"/>
    <s v="ESCO-PIVNICH"/>
    <s v=""/>
    <s v=""/>
    <s v="150419КРС"/>
  </r>
  <r>
    <n v="226"/>
    <x v="25"/>
    <s v="Похило-спрямована"/>
    <x v="5"/>
    <n v="5172"/>
    <n v="0"/>
    <x v="0"/>
    <x v="113"/>
    <n v="4.1666666666666664E-2"/>
    <s v="ESCO-PIVNICH"/>
    <s v=""/>
    <s v=""/>
    <s v="040219"/>
  </r>
  <r>
    <n v="227"/>
    <x v="25"/>
    <s v="Похило-спрямована"/>
    <x v="5"/>
    <n v="5172"/>
    <n v="0"/>
    <x v="8"/>
    <x v="114"/>
    <n v="0.20833333333333331"/>
    <s v="ESCO-PIVNICH"/>
    <s v=""/>
    <s v=""/>
    <s v="230402"/>
  </r>
  <r>
    <n v="162"/>
    <x v="75"/>
    <s v="Вертикальна"/>
    <x v="1"/>
    <n v="3010"/>
    <n v="0"/>
    <x v="8"/>
    <x v="115"/>
    <n v="18.291666666666664"/>
    <s v="ESCO-PIVNICH"/>
    <s v=""/>
    <s v=""/>
    <s v="110319КРС"/>
  </r>
  <r>
    <n v="201"/>
    <x v="75"/>
    <s v="Вертикальна"/>
    <x v="5"/>
    <n v="3010"/>
    <s v="---"/>
    <x v="8"/>
    <x v="115"/>
    <n v="0"/>
    <s v="PUGC"/>
    <s v=""/>
    <s v=""/>
    <s v=""/>
  </r>
  <r>
    <n v="233"/>
    <x v="55"/>
    <s v="Похило-спрямована"/>
    <x v="5"/>
    <n v="5160"/>
    <n v="0"/>
    <x v="1"/>
    <x v="116"/>
    <n v="0.20833333333333334"/>
    <s v="ESCO-PIVNICH"/>
    <s v=""/>
    <s v=""/>
    <s v="070503"/>
  </r>
  <r>
    <n v="160"/>
    <x v="76"/>
    <s v="Вертикальна"/>
    <x v="1"/>
    <n v="2788"/>
    <n v="0"/>
    <x v="8"/>
    <x v="117"/>
    <n v="17.000000000000004"/>
    <s v="PUGC"/>
    <s v=""/>
    <s v=""/>
    <s v="240519КРС"/>
  </r>
  <r>
    <n v="232"/>
    <x v="55"/>
    <s v="Похило-спрямована"/>
    <x v="5"/>
    <n v="5160"/>
    <n v="0"/>
    <x v="1"/>
    <x v="118"/>
    <n v="0.58333333333333337"/>
    <s v="ESCO-PIVNICH"/>
    <s v=""/>
    <s v=""/>
    <s v="240519"/>
  </r>
  <r>
    <n v="206"/>
    <x v="76"/>
    <s v="Вертикальна"/>
    <x v="5"/>
    <n v="2788"/>
    <n v="0"/>
    <x v="8"/>
    <x v="119"/>
    <n v="2.2500000000000004"/>
    <s v="PUGC"/>
    <s v=""/>
    <s v=""/>
    <s v="280501"/>
  </r>
  <r>
    <n v="126"/>
    <x v="39"/>
    <s v="Похило-спрямована"/>
    <x v="2"/>
    <n v="6110"/>
    <n v="0"/>
    <x v="5"/>
    <x v="120"/>
    <n v="10.833333333333337"/>
    <s v="SOE"/>
    <s v=""/>
    <s v=""/>
    <s v="050418/05"/>
  </r>
  <r>
    <n v="27"/>
    <x v="39"/>
    <s v="Похило-спрямована"/>
    <x v="5"/>
    <n v="6110"/>
    <n v="0"/>
    <x v="5"/>
    <x v="120"/>
    <n v="1.7083333333333333"/>
    <s v="SOE"/>
    <s v=""/>
    <s v=""/>
    <s v="130619"/>
  </r>
  <r>
    <n v="164"/>
    <x v="16"/>
    <s v="Похило-спрямована"/>
    <x v="1"/>
    <n v="3015"/>
    <n v="0"/>
    <x v="8"/>
    <x v="121"/>
    <n v="59.083333333333321"/>
    <s v="PUGC"/>
    <s v=""/>
    <s v=""/>
    <s v="140619КРС"/>
  </r>
  <r>
    <n v="231"/>
    <x v="55"/>
    <s v="Похило-спрямована"/>
    <x v="5"/>
    <n v="5160"/>
    <n v="0"/>
    <x v="1"/>
    <x v="122"/>
    <n v="1.0416666666666666E-2"/>
    <s v="ESCO-PIVNICH"/>
    <s v=""/>
    <s v=""/>
    <s v="120619"/>
  </r>
  <r>
    <n v="87"/>
    <x v="77"/>
    <s v="Вертикальна"/>
    <x v="0"/>
    <n v="1500"/>
    <n v="1500"/>
    <x v="2"/>
    <x v="57"/>
    <n v="0"/>
    <s v="PARI"/>
    <s v=""/>
    <s v=""/>
    <s v=""/>
  </r>
  <r>
    <n v="205"/>
    <x v="16"/>
    <s v="Похило-спрямована"/>
    <x v="5"/>
    <n v="3015"/>
    <n v="0"/>
    <x v="8"/>
    <x v="123"/>
    <n v="2.0833333333333332E-2"/>
    <s v="PUGC"/>
    <s v=""/>
    <s v=""/>
    <s v="140619"/>
  </r>
  <r>
    <n v="208"/>
    <x v="36"/>
    <s v="Похило-спрямована"/>
    <x v="5"/>
    <n v="6120"/>
    <n v="0"/>
    <x v="11"/>
    <x v="124"/>
    <n v="6.25E-2"/>
    <s v="SOE"/>
    <s v=""/>
    <s v=""/>
    <s v="060519"/>
  </r>
  <r>
    <n v="207"/>
    <x v="16"/>
    <s v="Похило-спрямована"/>
    <x v="5"/>
    <n v="3015"/>
    <n v="0"/>
    <x v="8"/>
    <x v="125"/>
    <n v="3.0000000000000009"/>
    <s v="PUGC"/>
    <s v=""/>
    <s v=""/>
    <s v="260619"/>
  </r>
  <r>
    <n v="211"/>
    <x v="36"/>
    <s v="Похило-спрямована"/>
    <x v="5"/>
    <n v="6120"/>
    <n v="0"/>
    <x v="11"/>
    <x v="126"/>
    <n v="3"/>
    <s v="SOE"/>
    <s v=""/>
    <s v=""/>
    <s v="040719"/>
  </r>
  <r>
    <n v="193"/>
    <x v="39"/>
    <s v="Похило-спрямована"/>
    <x v="2"/>
    <n v="6110"/>
    <n v="0"/>
    <x v="11"/>
    <x v="127"/>
    <n v="26"/>
    <s v="SOE"/>
    <s v=""/>
    <s v=""/>
    <s v="120719 ОС"/>
  </r>
  <r>
    <n v="210"/>
    <x v="16"/>
    <s v="Похило-спрямована"/>
    <x v="5"/>
    <n v="3015"/>
    <n v="0"/>
    <x v="8"/>
    <x v="128"/>
    <n v="2"/>
    <s v="PUGC"/>
    <s v=""/>
    <s v=""/>
    <s v="150719"/>
  </r>
  <r>
    <n v="173"/>
    <x v="78"/>
    <s v="---"/>
    <x v="1"/>
    <m/>
    <n v="0"/>
    <x v="7"/>
    <x v="129"/>
    <n v="27"/>
    <s v="ESCO-PIVNICH"/>
    <s v=""/>
    <s v=""/>
    <s v="0607/19 КРС"/>
  </r>
  <r>
    <n v="214"/>
    <x v="36"/>
    <s v="Похило-спрямована"/>
    <x v="5"/>
    <n v="6120"/>
    <n v="0"/>
    <x v="11"/>
    <x v="54"/>
    <n v="1"/>
    <s v="SOE"/>
    <s v=""/>
    <s v=""/>
    <s v="220719"/>
  </r>
  <r>
    <n v="88"/>
    <x v="79"/>
    <s v="Вертикальна"/>
    <x v="0"/>
    <n v="1500"/>
    <n v="1500"/>
    <x v="2"/>
    <x v="130"/>
    <n v="0"/>
    <s v="PARI"/>
    <s v=""/>
    <s v=""/>
    <s v="Еще нет"/>
  </r>
  <r>
    <n v="236"/>
    <x v="78"/>
    <s v="---"/>
    <x v="5"/>
    <m/>
    <n v="0"/>
    <x v="7"/>
    <x v="131"/>
    <n v="1"/>
    <s v="ESCO-PIVNICH"/>
    <s v=""/>
    <s v=""/>
    <s v="0607-19"/>
  </r>
  <r>
    <n v="215"/>
    <x v="36"/>
    <s v="Похило-спрямована"/>
    <x v="5"/>
    <n v="6120"/>
    <n v="0"/>
    <x v="11"/>
    <x v="132"/>
    <n v="1"/>
    <s v="SOE"/>
    <s v=""/>
    <s v=""/>
    <s v="130819"/>
  </r>
  <r>
    <n v="213"/>
    <x v="16"/>
    <s v="Похило-спрямована"/>
    <x v="5"/>
    <n v="3015"/>
    <n v="0"/>
    <x v="8"/>
    <x v="133"/>
    <n v="1.7083333333333335"/>
    <s v="PUGC"/>
    <s v=""/>
    <s v=""/>
    <s v="230819"/>
  </r>
  <r>
    <n v="161"/>
    <x v="76"/>
    <s v="Вертикальна"/>
    <x v="1"/>
    <n v="2788"/>
    <n v="0"/>
    <x v="8"/>
    <x v="134"/>
    <n v="15"/>
    <s v="PUGC"/>
    <s v=""/>
    <s v=""/>
    <s v="030919КРС"/>
  </r>
  <r>
    <n v="49"/>
    <x v="80"/>
    <s v="Вертикальна"/>
    <x v="2"/>
    <n v="3000"/>
    <n v="0"/>
    <x v="3"/>
    <x v="135"/>
    <n v="83.999999999999986"/>
    <s v="PUGC"/>
    <s v=""/>
    <s v=""/>
    <s v="150119"/>
  </r>
  <r>
    <n v="209"/>
    <x v="76"/>
    <s v="Вертикальна"/>
    <x v="5"/>
    <n v="2788"/>
    <n v="0"/>
    <x v="8"/>
    <x v="136"/>
    <n v="2"/>
    <s v="PUGC"/>
    <s v=""/>
    <s v=""/>
    <s v="060919"/>
  </r>
  <r>
    <n v="212"/>
    <x v="76"/>
    <s v="Вертикальна"/>
    <x v="5"/>
    <n v="2788"/>
    <n v="0"/>
    <x v="8"/>
    <x v="137"/>
    <n v="2"/>
    <s v="PUGC"/>
    <s v=""/>
    <s v=""/>
    <s v="110919"/>
  </r>
  <r>
    <n v="216"/>
    <x v="36"/>
    <s v="Похило-спрямована"/>
    <x v="5"/>
    <n v="6120"/>
    <n v="0"/>
    <x v="11"/>
    <x v="138"/>
    <n v="1"/>
    <s v="SOE"/>
    <s v=""/>
    <s v=""/>
    <s v="100919"/>
  </r>
  <r>
    <n v="239"/>
    <x v="81"/>
    <s v="Похило-спрямована"/>
    <x v="5"/>
    <n v="2687"/>
    <n v="0"/>
    <x v="8"/>
    <x v="139"/>
    <n v="1.2916666666666667"/>
    <s v="PUGC"/>
    <s v=""/>
    <s v=""/>
    <s v="180919"/>
  </r>
  <r>
    <n v="163"/>
    <x v="81"/>
    <s v="Похило-спрямована"/>
    <x v="1"/>
    <n v="2687"/>
    <n v="0"/>
    <x v="8"/>
    <x v="140"/>
    <n v="9"/>
    <s v="PUGC"/>
    <s v=""/>
    <s v=""/>
    <s v="190919КРС"/>
  </r>
  <r>
    <n v="133"/>
    <x v="82"/>
    <s v="---"/>
    <x v="1"/>
    <m/>
    <n v="0"/>
    <x v="8"/>
    <x v="141"/>
    <n v="27"/>
    <s v="ESCO-PIVNICH"/>
    <s v=""/>
    <s v=""/>
    <s v="2409/19 КРС"/>
  </r>
  <r>
    <n v="148"/>
    <x v="26"/>
    <s v="Вертикальна"/>
    <x v="2"/>
    <n v="6000"/>
    <n v="0"/>
    <x v="11"/>
    <x v="142"/>
    <n v="49"/>
    <s v="SOE"/>
    <s v=""/>
    <s v=""/>
    <s v="0110/19 КРС"/>
  </r>
  <r>
    <n v="90"/>
    <x v="83"/>
    <s v="Похило-спрямована"/>
    <x v="0"/>
    <n v="3150"/>
    <n v="3210"/>
    <x v="3"/>
    <x v="143"/>
    <n v="165.24999999999989"/>
    <s v="KUB-GAS"/>
    <n v="19.425113464447819"/>
    <s v=""/>
    <s v="2803"/>
  </r>
  <r>
    <n v="107"/>
    <x v="84"/>
    <s v="Вертикальна"/>
    <x v="0"/>
    <n v="2610"/>
    <n v="2610"/>
    <x v="3"/>
    <x v="57"/>
    <n v="0"/>
    <s v="PUGC"/>
    <s v=""/>
    <s v=""/>
    <s v=""/>
  </r>
  <r>
    <n v="108"/>
    <x v="85"/>
    <s v="Похило-спрямована"/>
    <x v="0"/>
    <n v="2803"/>
    <n v="2803"/>
    <x v="3"/>
    <x v="57"/>
    <n v="0"/>
    <s v="PUGC"/>
    <s v=""/>
    <s v=""/>
    <s v=""/>
  </r>
  <r>
    <n v="134"/>
    <x v="82"/>
    <s v="---"/>
    <x v="1"/>
    <m/>
    <n v="0"/>
    <x v="7"/>
    <x v="144"/>
    <n v="25"/>
    <s v="ESCO-PIVNICH"/>
    <s v=""/>
    <s v=""/>
    <s v="2210/19 КРС"/>
  </r>
  <r>
    <n v="230"/>
    <x v="80"/>
    <s v="Вертикальна"/>
    <x v="5"/>
    <n v="3000"/>
    <n v="0"/>
    <x v="3"/>
    <x v="145"/>
    <n v="3.472222222222222E-3"/>
    <s v="PUGC"/>
    <s v=""/>
    <s v=""/>
    <s v="011103"/>
  </r>
  <r>
    <n v="229"/>
    <x v="26"/>
    <s v="Вертикальна"/>
    <x v="5"/>
    <n v="6000"/>
    <n v="0"/>
    <x v="11"/>
    <x v="146"/>
    <n v="4.1666666666666664E-2"/>
    <s v="SOE"/>
    <s v=""/>
    <s v=""/>
    <s v="011104"/>
  </r>
  <r>
    <n v="228"/>
    <x v="80"/>
    <s v="Вертикальна"/>
    <x v="5"/>
    <n v="3000"/>
    <n v="0"/>
    <x v="3"/>
    <x v="147"/>
    <n v="6.9444444444444441E-3"/>
    <s v="PUGC"/>
    <s v=""/>
    <s v=""/>
    <s v="121102"/>
  </r>
  <r>
    <n v="135"/>
    <x v="82"/>
    <s v="---"/>
    <x v="1"/>
    <m/>
    <n v="0"/>
    <x v="8"/>
    <x v="148"/>
    <n v="24"/>
    <s v="ESCO-PIVNICH"/>
    <s v=""/>
    <s v=""/>
    <s v="1811/19 КРС"/>
  </r>
  <r>
    <n v="149"/>
    <x v="26"/>
    <s v="Вертикальна"/>
    <x v="1"/>
    <n v="6000"/>
    <n v="0"/>
    <x v="7"/>
    <x v="149"/>
    <n v="20.291666666666664"/>
    <s v="SOE"/>
    <s v=""/>
    <s v=""/>
    <s v="1911/19 КРС"/>
  </r>
  <r>
    <n v="150"/>
    <x v="39"/>
    <s v="Похило-спрямована"/>
    <x v="1"/>
    <n v="6110"/>
    <n v="0"/>
    <x v="11"/>
    <x v="150"/>
    <n v="349.29166666666669"/>
    <s v="SOE"/>
    <s v=""/>
    <s v=""/>
    <s v="2011/19 КРС"/>
  </r>
  <r>
    <n v="220"/>
    <x v="82"/>
    <s v="---"/>
    <x v="5"/>
    <m/>
    <n v="0"/>
    <x v="8"/>
    <x v="151"/>
    <n v="4.1666666666666664E-2"/>
    <s v="ESCO-PIVNICH"/>
    <s v=""/>
    <s v=""/>
    <s v="251103"/>
  </r>
  <r>
    <n v="203"/>
    <x v="26"/>
    <s v="Вертикальна"/>
    <x v="5"/>
    <n v="6000"/>
    <n v="0"/>
    <x v="7"/>
    <x v="152"/>
    <n v="0.16666666666666669"/>
    <s v="SOE"/>
    <s v=""/>
    <s v=""/>
    <s v="221103"/>
  </r>
  <r>
    <n v="219"/>
    <x v="82"/>
    <s v="---"/>
    <x v="5"/>
    <m/>
    <n v="0"/>
    <x v="8"/>
    <x v="153"/>
    <n v="0.25"/>
    <s v="ESCO-PIVNICH"/>
    <s v=""/>
    <s v=""/>
    <s v="281106"/>
  </r>
  <r>
    <n v="110"/>
    <x v="64"/>
    <s v="Похило-спрямована"/>
    <x v="0"/>
    <n v="2785"/>
    <n v="2970"/>
    <x v="3"/>
    <x v="154"/>
    <n v="79.249999999999929"/>
    <s v="PUGC"/>
    <n v="37.476340694006346"/>
    <s v=""/>
    <s v="290817"/>
  </r>
  <r>
    <n v="221"/>
    <x v="57"/>
    <s v="Похило-спрямована"/>
    <x v="5"/>
    <n v="5610"/>
    <n v="0"/>
    <x v="1"/>
    <x v="155"/>
    <n v="0.10416666666666666"/>
    <s v="ESCO-PIVNICH"/>
    <s v=""/>
    <s v=""/>
    <s v="031201"/>
  </r>
  <r>
    <n v="251"/>
    <x v="36"/>
    <s v="Похило-спрямована"/>
    <x v="7"/>
    <n v="6120"/>
    <n v="0"/>
    <x v="7"/>
    <x v="156"/>
    <n v="171"/>
    <s v="SOE"/>
    <s v=""/>
    <s v=""/>
    <s v="0201-20 КРС"/>
  </r>
  <r>
    <n v="45"/>
    <x v="23"/>
    <s v="Вертикальна"/>
    <x v="1"/>
    <m/>
    <s v="---"/>
    <x v="8"/>
    <x v="157"/>
    <n v="0"/>
    <s v="ESCO-PIVNICH"/>
    <s v=""/>
    <s v=""/>
    <s v="2012-19 КРС"/>
  </r>
  <r>
    <n v="218"/>
    <x v="36"/>
    <s v="Похило-спрямована"/>
    <x v="5"/>
    <n v="6120"/>
    <n v="0"/>
    <x v="7"/>
    <x v="158"/>
    <n v="0.22916666666666669"/>
    <s v="SOE"/>
    <s v=""/>
    <s v=""/>
    <s v="1612-19"/>
  </r>
  <r>
    <n v="44"/>
    <x v="2"/>
    <s v="---"/>
    <x v="1"/>
    <n v="2600"/>
    <s v="---"/>
    <x v="8"/>
    <x v="159"/>
    <n v="0"/>
    <s v="ESCO-PIVNICH"/>
    <s v=""/>
    <s v=""/>
    <s v="1001-20 КРС"/>
  </r>
  <r>
    <n v="139"/>
    <x v="49"/>
    <s v="Вертикальна"/>
    <x v="7"/>
    <n v="3961"/>
    <n v="0"/>
    <x v="8"/>
    <x v="160"/>
    <n v="26.291666666666668"/>
    <s v="ESCO-PIVNICH"/>
    <s v=""/>
    <s v=""/>
    <s v="1701-20 КРС"/>
  </r>
  <r>
    <n v="28"/>
    <x v="47"/>
    <s v="Вертикальна"/>
    <x v="5"/>
    <n v="4900"/>
    <n v="0"/>
    <x v="0"/>
    <x v="161"/>
    <n v="1"/>
    <s v="ESCO-PIVNICH"/>
    <s v=""/>
    <s v=""/>
    <s v="100103"/>
  </r>
  <r>
    <n v="140"/>
    <x v="74"/>
    <s v="---"/>
    <x v="7"/>
    <m/>
    <n v="0"/>
    <x v="8"/>
    <x v="162"/>
    <n v="26"/>
    <s v="ESCO-PIVNICH"/>
    <s v=""/>
    <s v=""/>
    <s v="0402-20 КРС"/>
  </r>
  <r>
    <n v="137"/>
    <x v="24"/>
    <s v="Вертикальна"/>
    <x v="1"/>
    <n v="5150"/>
    <n v="0"/>
    <x v="10"/>
    <x v="163"/>
    <n v="36.291666666666664"/>
    <s v="TEHNOCOMSERVIS"/>
    <s v=""/>
    <s v=""/>
    <s v="02-0320 КРС"/>
  </r>
  <r>
    <n v="48"/>
    <x v="86"/>
    <s v="Похило-спрямована"/>
    <x v="0"/>
    <n v="2890"/>
    <n v="2926"/>
    <x v="11"/>
    <x v="164"/>
    <n v="127.29166666666677"/>
    <s v="PUGC"/>
    <n v="22.986579378068722"/>
    <s v=""/>
    <s v="1006/711-16"/>
  </r>
  <r>
    <n v="21"/>
    <x v="24"/>
    <s v="Вертикальна"/>
    <x v="5"/>
    <n v="5150"/>
    <n v="0"/>
    <x v="10"/>
    <x v="165"/>
    <n v="2.041666666666667"/>
    <s v="TEHNOCOMSERVIS"/>
    <s v=""/>
    <s v=""/>
    <s v="170302"/>
  </r>
  <r>
    <n v="9"/>
    <x v="87"/>
    <s v="Похило-спрямована"/>
    <x v="0"/>
    <n v="3541"/>
    <n v="3561"/>
    <x v="11"/>
    <x v="166"/>
    <n v="375.2916666666664"/>
    <s v="PUGC"/>
    <n v="9.4886199622515885"/>
    <s v=""/>
    <s v="200421"/>
  </r>
  <r>
    <n v="172"/>
    <x v="41"/>
    <s v="---"/>
    <x v="1"/>
    <m/>
    <n v="0"/>
    <x v="8"/>
    <x v="167"/>
    <n v="22"/>
    <s v="ESCO-PIVNICH"/>
    <s v=""/>
    <s v=""/>
    <s v="100420/КРС"/>
  </r>
  <r>
    <n v="185"/>
    <x v="88"/>
    <s v="---"/>
    <x v="8"/>
    <m/>
    <n v="0"/>
    <x v="8"/>
    <x v="168"/>
    <n v="21"/>
    <s v="ESCO-PIVNICH"/>
    <s v=""/>
    <s v=""/>
    <s v="2904-20 КРС"/>
  </r>
  <r>
    <n v="217"/>
    <x v="36"/>
    <s v="Похило-спрямована"/>
    <x v="5"/>
    <n v="6120"/>
    <n v="0"/>
    <x v="7"/>
    <x v="169"/>
    <n v="1"/>
    <s v="SOE"/>
    <s v=""/>
    <s v=""/>
    <s v="2804-20"/>
  </r>
  <r>
    <n v="112"/>
    <x v="81"/>
    <s v="Похило-спрямована"/>
    <x v="0"/>
    <n v="2687"/>
    <n v="2687"/>
    <x v="3"/>
    <x v="57"/>
    <n v="0"/>
    <s v="PUGC"/>
    <s v=""/>
    <s v=""/>
    <s v="2001/721-16"/>
  </r>
  <r>
    <n v="26"/>
    <x v="50"/>
    <s v="Вертикальна"/>
    <x v="5"/>
    <n v="4000"/>
    <n v="0"/>
    <x v="0"/>
    <x v="170"/>
    <n v="1"/>
    <s v="ESCO-PIVNICH"/>
    <s v=""/>
    <s v=""/>
    <s v="0107-20"/>
  </r>
  <r>
    <n v="37"/>
    <x v="89"/>
    <s v="---"/>
    <x v="1"/>
    <n v="1765"/>
    <n v="0"/>
    <x v="8"/>
    <x v="171"/>
    <n v="110.29166666666667"/>
    <s v="NGPG"/>
    <s v=""/>
    <s v=""/>
    <s v="2406 КРС"/>
  </r>
  <r>
    <n v="38"/>
    <x v="90"/>
    <s v="Похило-спрямована"/>
    <x v="1"/>
    <n v="4865"/>
    <n v="0"/>
    <x v="10"/>
    <x v="172"/>
    <n v="16.291666666666668"/>
    <s v="ВЕСТ-ГАЗ-ПЛЮС"/>
    <s v=""/>
    <s v=""/>
    <s v="2406-20 КРС"/>
  </r>
  <r>
    <n v="141"/>
    <x v="38"/>
    <s v="Похило-спрямована"/>
    <x v="1"/>
    <n v="5775"/>
    <n v="0"/>
    <x v="3"/>
    <x v="173"/>
    <n v="797.29166666666663"/>
    <s v="SOE"/>
    <s v=""/>
    <s v=""/>
    <s v="170720 КРС"/>
  </r>
  <r>
    <n v="25"/>
    <x v="91"/>
    <s v="Вертикальна"/>
    <x v="5"/>
    <n v="3900"/>
    <n v="0"/>
    <x v="4"/>
    <x v="174"/>
    <n v="1"/>
    <s v="ESCO-PIVNICH"/>
    <s v=""/>
    <s v=""/>
    <s v="0707-20"/>
  </r>
  <r>
    <n v="42"/>
    <x v="92"/>
    <s v="---"/>
    <x v="1"/>
    <m/>
    <n v="0"/>
    <x v="10"/>
    <x v="175"/>
    <n v="40.291666666666664"/>
    <s v="ESCO-PIVNICH"/>
    <s v=""/>
    <s v=""/>
    <s v="270720КРС"/>
  </r>
  <r>
    <n v="249"/>
    <x v="47"/>
    <s v="Вертикальна"/>
    <x v="9"/>
    <n v="4900"/>
    <n v="0"/>
    <x v="0"/>
    <x v="176"/>
    <n v="7.291666666666667"/>
    <s v="ESCO-PIVNICH"/>
    <s v=""/>
    <s v=""/>
    <s v="180801"/>
  </r>
  <r>
    <n v="184"/>
    <x v="24"/>
    <s v="Вертикальна"/>
    <x v="8"/>
    <n v="5150"/>
    <n v="0"/>
    <x v="10"/>
    <x v="177"/>
    <n v="31.291666666666668"/>
    <s v="TEHNOCOMSERVIS"/>
    <s v=""/>
    <s v=""/>
    <s v="310820"/>
  </r>
  <r>
    <n v="22"/>
    <x v="89"/>
    <s v="---"/>
    <x v="5"/>
    <n v="1765"/>
    <n v="0"/>
    <x v="8"/>
    <x v="178"/>
    <n v="1"/>
    <s v="NGPG"/>
    <s v=""/>
    <s v=""/>
    <s v="110920"/>
  </r>
  <r>
    <n v="23"/>
    <x v="89"/>
    <s v="---"/>
    <x v="5"/>
    <n v="1765"/>
    <n v="0"/>
    <x v="8"/>
    <x v="179"/>
    <n v="1"/>
    <s v="NGPG"/>
    <s v=""/>
    <s v=""/>
    <s v="240920"/>
  </r>
  <r>
    <n v="116"/>
    <x v="34"/>
    <s v="Похило-спрямована"/>
    <x v="0"/>
    <n v="3780"/>
    <n v="3780"/>
    <x v="4"/>
    <x v="180"/>
    <n v="206.70833333333317"/>
    <s v="ESCO-PIVNICH"/>
    <n v="18.286635758919587"/>
    <s v=""/>
    <s v="10-06/16РК"/>
  </r>
  <r>
    <n v="24"/>
    <x v="39"/>
    <s v="Похило-спрямована"/>
    <x v="5"/>
    <n v="6110"/>
    <n v="0"/>
    <x v="11"/>
    <x v="181"/>
    <n v="1"/>
    <s v="SOE"/>
    <s v=""/>
    <s v=""/>
    <s v=""/>
  </r>
  <r>
    <n v="186"/>
    <x v="89"/>
    <s v="---"/>
    <x v="8"/>
    <n v="1765"/>
    <n v="0"/>
    <x v="8"/>
    <x v="182"/>
    <n v="10"/>
    <s v="NGPG"/>
    <s v=""/>
    <s v=""/>
    <s v="221020"/>
  </r>
  <r>
    <n v="36"/>
    <x v="93"/>
    <s v="---"/>
    <x v="1"/>
    <m/>
    <n v="0"/>
    <x v="8"/>
    <x v="183"/>
    <n v="52"/>
    <s v="NGPG"/>
    <s v=""/>
    <s v=""/>
    <s v="2010 КРС"/>
  </r>
  <r>
    <n v="39"/>
    <x v="49"/>
    <s v="Вертикальна"/>
    <x v="1"/>
    <n v="3961"/>
    <n v="0"/>
    <x v="10"/>
    <x v="184"/>
    <n v="204.29166666666666"/>
    <s v="ESCO-PIVNICH"/>
    <s v=""/>
    <s v=""/>
    <s v="261120КРС"/>
  </r>
  <r>
    <n v="50"/>
    <x v="94"/>
    <s v="---"/>
    <x v="0"/>
    <n v="0"/>
    <n v="3840"/>
    <x v="4"/>
    <x v="185"/>
    <n v="156.29166666666646"/>
    <s v="ESCO-PIVNICH"/>
    <n v="24.569448147160792"/>
    <s v=""/>
    <s v="140219РП"/>
  </r>
  <r>
    <n v="31"/>
    <x v="53"/>
    <s v="Похило-спрямована"/>
    <x v="1"/>
    <n v="5293"/>
    <n v="0"/>
    <x v="11"/>
    <x v="186"/>
    <n v="26.291666666666668"/>
    <s v="ESCO-PIVNICH"/>
    <s v=""/>
    <s v=""/>
    <s v="210121КРС"/>
  </r>
  <r>
    <n v="32"/>
    <x v="69"/>
    <s v="---"/>
    <x v="8"/>
    <m/>
    <n v="0"/>
    <x v="8"/>
    <x v="187"/>
    <n v="23.791666666666668"/>
    <s v="ESCO-PIVNICH"/>
    <s v=""/>
    <s v=""/>
    <s v="180521КРС"/>
  </r>
  <r>
    <n v="33"/>
    <x v="26"/>
    <s v="Вертикальна"/>
    <x v="1"/>
    <n v="6000"/>
    <n v="0"/>
    <x v="11"/>
    <x v="188"/>
    <n v="63"/>
    <s v="SOE"/>
    <s v=""/>
    <s v=""/>
    <s v="1911/20 КРС"/>
  </r>
  <r>
    <n v="121"/>
    <x v="69"/>
    <s v="---"/>
    <x v="0"/>
    <m/>
    <n v="2530"/>
    <x v="6"/>
    <x v="189"/>
    <n v="116.99999999999987"/>
    <s v="ESCO-PIVNICH"/>
    <n v="21.623931623931647"/>
    <s v=""/>
    <s v="021017"/>
  </r>
  <r>
    <n v="40"/>
    <x v="85"/>
    <s v="Похило-спрямована"/>
    <x v="1"/>
    <n v="2803"/>
    <n v="0"/>
    <x v="8"/>
    <x v="190"/>
    <n v="46.291666666666664"/>
    <s v="ESCO-PIVNICH"/>
    <s v=""/>
    <s v=""/>
    <s v="140721КРС"/>
  </r>
  <r>
    <n v="18"/>
    <x v="95"/>
    <s v="Похило-спрямована"/>
    <x v="0"/>
    <n v="6333"/>
    <n v="6350"/>
    <x v="9"/>
    <x v="191"/>
    <n v="534.70833333333417"/>
    <s v="НАФТОГАЗВИДОБУВАННЯ"/>
    <n v="11.875633133328121"/>
    <s v=""/>
    <s v="4084-НГД"/>
  </r>
  <r>
    <n v="41"/>
    <x v="86"/>
    <s v="Похило-спрямована"/>
    <x v="1"/>
    <n v="2890"/>
    <n v="0"/>
    <x v="8"/>
    <x v="192"/>
    <n v="24"/>
    <s v="PUGC"/>
    <s v=""/>
    <s v=""/>
    <s v="090821 КРС"/>
  </r>
  <r>
    <n v="34"/>
    <x v="96"/>
    <s v="---"/>
    <x v="1"/>
    <m/>
    <n v="0"/>
    <x v="11"/>
    <x v="193"/>
    <n v="23.583333333333336"/>
    <s v="ESCO-PIVNICH"/>
    <s v=""/>
    <s v=""/>
    <s v="100821 КРС"/>
  </r>
  <r>
    <n v="43"/>
    <x v="61"/>
    <s v="Вертикальна"/>
    <x v="2"/>
    <n v="6121"/>
    <n v="0"/>
    <x v="11"/>
    <x v="194"/>
    <n v="88"/>
    <s v="ESCO-PIVNICH"/>
    <s v=""/>
    <s v=""/>
    <s v="200821 ОС"/>
  </r>
  <r>
    <n v="19"/>
    <x v="73"/>
    <s v="Вертикальна"/>
    <x v="1"/>
    <n v="4400"/>
    <n v="0"/>
    <x v="8"/>
    <x v="195"/>
    <n v="12.999999999999998"/>
    <s v="ESCO-PIVNICH"/>
    <s v=""/>
    <s v=""/>
    <s v="230921 КРС"/>
  </r>
  <r>
    <n v="30"/>
    <x v="27"/>
    <s v="Вертикальна"/>
    <x v="1"/>
    <n v="5000"/>
    <n v="0"/>
    <x v="8"/>
    <x v="196"/>
    <n v="19"/>
    <s v="ESCO-PIVNICH"/>
    <s v=""/>
    <s v=""/>
    <s v="2309/21 КРС"/>
  </r>
  <r>
    <n v="35"/>
    <x v="30"/>
    <s v="---"/>
    <x v="1"/>
    <m/>
    <n v="0"/>
    <x v="8"/>
    <x v="197"/>
    <n v="5"/>
    <s v="ESCO-PIVNICH"/>
    <s v=""/>
    <s v=""/>
    <s v="221021К"/>
  </r>
  <r>
    <n v="1"/>
    <x v="54"/>
    <s v="Похило-спрямована"/>
    <x v="1"/>
    <n v="5087"/>
    <n v="0"/>
    <x v="8"/>
    <x v="198"/>
    <n v="205.29166666666666"/>
    <s v="ESCO-PIVNICH"/>
    <s v=""/>
    <s v=""/>
    <s v="0212/21 КРС"/>
  </r>
  <r>
    <n v="4"/>
    <x v="24"/>
    <s v="Вертикальна"/>
    <x v="0"/>
    <n v="5150"/>
    <n v="5150"/>
    <x v="1"/>
    <x v="143"/>
    <n v="237.75000000000017"/>
    <s v="TEHNOCOMSERVIS"/>
    <n v="21.661409043112499"/>
    <s v=""/>
    <s v="1104/16-1СТ"/>
  </r>
  <r>
    <n v="279"/>
    <x v="48"/>
    <s v="Вертикальна"/>
    <x v="9"/>
    <n v="1290"/>
    <s v="---"/>
    <x v="6"/>
    <x v="55"/>
    <n v="0"/>
    <s v="NGPG"/>
    <s v=""/>
    <s v=""/>
    <s v="201221"/>
  </r>
  <r>
    <n v="7"/>
    <x v="91"/>
    <s v="Вертикальна"/>
    <x v="0"/>
    <n v="3900"/>
    <n v="3900"/>
    <x v="4"/>
    <x v="199"/>
    <n v="185.00000000000006"/>
    <s v="ESCO-PIVNICH"/>
    <n v="21.081081081081074"/>
    <s v=""/>
    <s v="020320"/>
  </r>
  <r>
    <n v="280"/>
    <x v="54"/>
    <s v="Похило-спрямована"/>
    <x v="1"/>
    <n v="5087"/>
    <n v="0"/>
    <x v="10"/>
    <x v="200"/>
    <n v="75.291666666666686"/>
    <s v="ESCO-PIVNICH"/>
    <s v=""/>
    <s v=""/>
    <s v="220622КРС"/>
  </r>
  <r>
    <n v="281"/>
    <x v="56"/>
    <s v="Вертикальна"/>
    <x v="1"/>
    <n v="5150"/>
    <n v="0"/>
    <x v="8"/>
    <x v="201"/>
    <n v="91.291666666666671"/>
    <s v="ESCO-PIVNICH"/>
    <s v=""/>
    <s v=""/>
    <s v="230622КРС"/>
  </r>
  <r>
    <n v="282"/>
    <x v="53"/>
    <s v="Похило-спрямована"/>
    <x v="1"/>
    <n v="5293"/>
    <n v="0"/>
    <x v="10"/>
    <x v="202"/>
    <n v="57"/>
    <s v="ESCO-PIVNICH"/>
    <s v=""/>
    <s v=""/>
    <s v="060922"/>
  </r>
  <r>
    <n v="283"/>
    <x v="38"/>
    <s v="Похило-спрямована"/>
    <x v="1"/>
    <n v="5775"/>
    <n v="0"/>
    <x v="11"/>
    <x v="203"/>
    <n v="26.291666666666668"/>
    <s v="SOE"/>
    <s v=""/>
    <s v=""/>
    <s v="031022КРС"/>
  </r>
  <r>
    <n v="284"/>
    <x v="47"/>
    <s v="Вертикальна"/>
    <x v="1"/>
    <n v="4900"/>
    <n v="0"/>
    <x v="8"/>
    <x v="204"/>
    <n v="14.291666666666666"/>
    <s v="ESCO-PIVNICH"/>
    <s v=""/>
    <s v=""/>
    <s v="131022 КР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3:C212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9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9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9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9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9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90">
      <pivotArea dataOnly="0" labelOnly="1" outline="0" fieldPosition="0">
        <references count="1">
          <reference field="6" count="1">
            <x v="3"/>
          </reference>
        </references>
      </pivotArea>
    </format>
    <format dxfId="89">
      <pivotArea dataOnly="0" labelOnly="1" outline="0" fieldPosition="0">
        <references count="1">
          <reference field="6" count="1">
            <x v="3"/>
          </reference>
        </references>
      </pivotArea>
    </format>
    <format dxfId="88">
      <pivotArea field="6" type="button" dataOnly="0" labelOnly="1" outline="0" axis="axisPage" fieldPosition="0"/>
    </format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dataOnly="0" labelOnly="1" outline="0" fieldPosition="0">
        <references count="1">
          <reference field="6" count="1">
            <x v="6"/>
          </reference>
        </references>
      </pivotArea>
    </format>
    <format dxfId="82">
      <pivotArea dataOnly="0" labelOnly="1" outline="0" fieldPosition="0">
        <references count="1">
          <reference field="6" count="1">
            <x v="7"/>
          </reference>
        </references>
      </pivotArea>
    </format>
    <format dxfId="81">
      <pivotArea dataOnly="0" labelOnly="1" outline="0" fieldPosition="0">
        <references count="1">
          <reference field="6" count="1">
            <x v="8"/>
          </reference>
        </references>
      </pivotArea>
    </format>
    <format dxfId="80">
      <pivotArea dataOnly="0" labelOnly="1" outline="0" fieldPosition="0">
        <references count="1">
          <reference field="6" count="1">
            <x v="9"/>
          </reference>
        </references>
      </pivotArea>
    </format>
    <format dxfId="79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8:C117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6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6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6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5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5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57">
      <pivotArea dataOnly="0" labelOnly="1" outline="0" fieldPosition="0">
        <references count="1">
          <reference field="6" count="1">
            <x v="3"/>
          </reference>
        </references>
      </pivotArea>
    </format>
    <format dxfId="256">
      <pivotArea dataOnly="0" labelOnly="1" outline="0" fieldPosition="0">
        <references count="1">
          <reference field="6" count="1">
            <x v="3"/>
          </reference>
        </references>
      </pivotArea>
    </format>
    <format dxfId="255">
      <pivotArea field="6" type="button" dataOnly="0" labelOnly="1" outline="0" axis="axisPage" fieldPosition="0"/>
    </format>
    <format dxfId="2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29:C364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5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8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8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8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8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8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80">
      <pivotArea dataOnly="0" labelOnly="1" outline="0" fieldPosition="0">
        <references count="1">
          <reference field="6" count="1">
            <x v="3"/>
          </reference>
        </references>
      </pivotArea>
    </format>
    <format dxfId="279">
      <pivotArea dataOnly="0" labelOnly="1" outline="0" fieldPosition="0">
        <references count="1">
          <reference field="6" count="1">
            <x v="3"/>
          </reference>
        </references>
      </pivotArea>
    </format>
    <format dxfId="278">
      <pivotArea field="6" type="button" dataOnly="0" labelOnly="1" outline="0" axis="axisPage" fieldPosition="0"/>
    </format>
    <format dxfId="2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3">
      <pivotArea dataOnly="0" labelOnly="1" outline="0" fieldPosition="0">
        <references count="1">
          <reference field="6" count="1">
            <x v="6"/>
          </reference>
        </references>
      </pivotArea>
    </format>
    <format dxfId="272">
      <pivotArea dataOnly="0" labelOnly="1" outline="0" fieldPosition="0">
        <references count="1">
          <reference field="6" count="1">
            <x v="7"/>
          </reference>
        </references>
      </pivotArea>
    </format>
    <format dxfId="271">
      <pivotArea dataOnly="0" labelOnly="1" outline="0" fieldPosition="0">
        <references count="1">
          <reference field="6" count="1">
            <x v="8"/>
          </reference>
        </references>
      </pivotArea>
    </format>
    <format dxfId="270">
      <pivotArea dataOnly="0" labelOnly="1" outline="0" fieldPosition="0">
        <references count="1">
          <reference field="6" count="1">
            <x v="9"/>
          </reference>
        </references>
      </pivotArea>
    </format>
    <format dxfId="269">
      <pivotArea dataOnly="0" labelOnly="1" outline="0" fieldPosition="0">
        <references count="1">
          <reference field="6" count="1">
            <x v="10"/>
          </reference>
        </references>
      </pivotArea>
    </format>
    <format dxfId="268">
      <pivotArea dataOnly="0" labelOnly="1" outline="0" fieldPosition="0">
        <references count="1">
          <reference field="6" count="1">
            <x v="14"/>
          </reference>
        </references>
      </pivotArea>
    </format>
    <format dxfId="267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3:C179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1"/>
    </i>
    <i r="1">
      <x/>
    </i>
    <i>
      <x v="8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0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0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0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0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0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99">
      <pivotArea dataOnly="0" labelOnly="1" outline="0" fieldPosition="0">
        <references count="1">
          <reference field="6" count="1">
            <x v="3"/>
          </reference>
        </references>
      </pivotArea>
    </format>
    <format dxfId="298">
      <pivotArea dataOnly="0" labelOnly="1" outline="0" fieldPosition="0">
        <references count="1">
          <reference field="6" count="1">
            <x v="3"/>
          </reference>
        </references>
      </pivotArea>
    </format>
    <format dxfId="297">
      <pivotArea field="6" type="button" dataOnly="0" labelOnly="1" outline="0" axis="axisPage" fieldPosition="0"/>
    </format>
    <format dxfId="2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dataOnly="0" labelOnly="1" outline="0" fieldPosition="0">
        <references count="1">
          <reference field="6" count="1">
            <x v="6"/>
          </reference>
        </references>
      </pivotArea>
    </format>
    <format dxfId="291">
      <pivotArea dataOnly="0" labelOnly="1" outline="0" fieldPosition="0">
        <references count="1">
          <reference field="6" count="1">
            <x v="7"/>
          </reference>
        </references>
      </pivotArea>
    </format>
    <format dxfId="290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3:C137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3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2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1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7">
      <pivotArea dataOnly="0" labelOnly="1" outline="0" fieldPosition="0">
        <references count="1">
          <reference field="6" count="1">
            <x v="3"/>
          </reference>
        </references>
      </pivotArea>
    </format>
    <format dxfId="316">
      <pivotArea dataOnly="0" labelOnly="1" outline="0" fieldPosition="0">
        <references count="1">
          <reference field="6" count="1">
            <x v="3"/>
          </reference>
        </references>
      </pivotArea>
    </format>
    <format dxfId="315">
      <pivotArea field="6" type="button" dataOnly="0" labelOnly="1" outline="0" axis="axisPage" fieldPosition="0"/>
    </format>
    <format dxfId="3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6" count="1">
            <x v="6"/>
          </reference>
        </references>
      </pivotArea>
    </format>
    <format dxfId="309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14437-901E-4972-B844-59685976977E}" name="Сводная таблица1" cacheId="1" applyNumberFormats="0" applyBorderFormats="0" applyFontFormats="0" applyPatternFormats="0" applyAlignmentFormats="0" applyWidthHeightFormats="1" dataCaption="Значения" updatedVersion="7" minRefreshableVersion="3" showDrill="0" useAutoFormatting="1" itemPrintTitles="1" createdVersion="7" indent="0" compact="0" compactData="0" multipleFieldFilters="0">
  <location ref="A3:F229" firstHeaderRow="0" firstDataRow="1" firstDataCol="2"/>
  <pivotFields count="11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m="1" x="3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0"/>
        <item x="3"/>
        <item x="4"/>
        <item x="9"/>
        <item x="8"/>
        <item x="2"/>
        <item x="7"/>
        <item x="1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26">
    <i>
      <x/>
      <x/>
    </i>
    <i r="1">
      <x v="1"/>
    </i>
    <i r="1">
      <x v="2"/>
    </i>
    <i r="1">
      <x v="5"/>
    </i>
    <i r="1">
      <x v="7"/>
    </i>
    <i t="default">
      <x/>
    </i>
    <i>
      <x v="1"/>
      <x/>
    </i>
    <i r="1">
      <x v="1"/>
    </i>
    <i r="1">
      <x v="2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5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5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5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5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5"/>
    </i>
    <i r="1">
      <x v="7"/>
    </i>
    <i r="1">
      <x v="9"/>
    </i>
    <i t="default">
      <x v="7"/>
    </i>
    <i>
      <x v="8"/>
      <x/>
    </i>
    <i r="1">
      <x v="2"/>
    </i>
    <i r="1">
      <x v="6"/>
    </i>
    <i r="1">
      <x v="7"/>
    </i>
    <i t="default">
      <x v="8"/>
    </i>
    <i>
      <x v="10"/>
      <x/>
    </i>
    <i r="1">
      <x v="2"/>
    </i>
    <i r="1">
      <x v="6"/>
    </i>
    <i r="1">
      <x v="7"/>
    </i>
    <i t="default">
      <x v="10"/>
    </i>
    <i>
      <x v="11"/>
      <x/>
    </i>
    <i r="1">
      <x v="2"/>
    </i>
    <i r="1">
      <x v="7"/>
    </i>
    <i t="default">
      <x v="11"/>
    </i>
    <i>
      <x v="12"/>
      <x/>
    </i>
    <i r="1">
      <x v="2"/>
    </i>
    <i r="1">
      <x v="4"/>
    </i>
    <i r="1">
      <x v="6"/>
    </i>
    <i r="1">
      <x v="7"/>
    </i>
    <i t="default">
      <x v="12"/>
    </i>
    <i>
      <x v="13"/>
      <x/>
    </i>
    <i r="1">
      <x v="2"/>
    </i>
    <i r="1">
      <x v="6"/>
    </i>
    <i r="1">
      <x v="7"/>
    </i>
    <i t="default">
      <x v="13"/>
    </i>
    <i>
      <x v="14"/>
      <x/>
    </i>
    <i r="1">
      <x v="2"/>
    </i>
    <i r="1">
      <x v="6"/>
    </i>
    <i r="1">
      <x v="7"/>
    </i>
    <i t="default">
      <x v="14"/>
    </i>
    <i>
      <x v="15"/>
      <x/>
    </i>
    <i r="1">
      <x v="2"/>
    </i>
    <i r="1">
      <x v="6"/>
    </i>
    <i r="1">
      <x v="7"/>
    </i>
    <i t="default">
      <x v="15"/>
    </i>
    <i>
      <x v="16"/>
      <x/>
    </i>
    <i r="1">
      <x v="2"/>
    </i>
    <i r="1">
      <x v="5"/>
    </i>
    <i r="1">
      <x v="7"/>
    </i>
    <i r="1">
      <x v="8"/>
    </i>
    <i t="default">
      <x v="16"/>
    </i>
    <i>
      <x v="17"/>
      <x/>
    </i>
    <i r="1">
      <x v="2"/>
    </i>
    <i r="1">
      <x v="3"/>
    </i>
    <i r="1">
      <x v="5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5"/>
    </i>
    <i r="1">
      <x v="7"/>
    </i>
    <i t="default">
      <x v="18"/>
    </i>
    <i>
      <x v="19"/>
      <x/>
    </i>
    <i r="1">
      <x v="2"/>
    </i>
    <i r="1">
      <x v="3"/>
    </i>
    <i r="1">
      <x v="5"/>
    </i>
    <i r="1">
      <x v="7"/>
    </i>
    <i r="1">
      <x v="8"/>
    </i>
    <i t="default">
      <x v="19"/>
    </i>
    <i>
      <x v="20"/>
      <x/>
    </i>
    <i r="1">
      <x v="1"/>
    </i>
    <i r="1">
      <x v="2"/>
    </i>
    <i r="1">
      <x v="3"/>
    </i>
    <i r="1">
      <x v="5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5"/>
    </i>
    <i r="1">
      <x v="7"/>
    </i>
    <i r="1">
      <x v="8"/>
    </i>
    <i t="default">
      <x v="21"/>
    </i>
    <i>
      <x v="22"/>
      <x/>
    </i>
    <i r="1">
      <x v="1"/>
    </i>
    <i r="1">
      <x v="2"/>
    </i>
    <i r="1">
      <x v="5"/>
    </i>
    <i r="1">
      <x v="7"/>
    </i>
    <i r="1">
      <x v="8"/>
    </i>
    <i t="default">
      <x v="22"/>
    </i>
    <i>
      <x v="23"/>
      <x/>
    </i>
    <i r="1">
      <x v="2"/>
    </i>
    <i r="1">
      <x v="6"/>
    </i>
    <i r="1">
      <x v="7"/>
    </i>
    <i t="default">
      <x v="23"/>
    </i>
    <i>
      <x v="24"/>
      <x/>
    </i>
    <i r="1">
      <x v="1"/>
    </i>
    <i r="1">
      <x v="2"/>
    </i>
    <i r="1">
      <x v="5"/>
    </i>
    <i r="1">
      <x v="7"/>
    </i>
    <i r="1">
      <x v="8"/>
    </i>
    <i t="default">
      <x v="24"/>
    </i>
    <i>
      <x v="25"/>
      <x/>
    </i>
    <i r="1">
      <x v="2"/>
    </i>
    <i r="1">
      <x v="6"/>
    </i>
    <i r="1">
      <x v="7"/>
    </i>
    <i t="default">
      <x v="25"/>
    </i>
    <i>
      <x v="26"/>
      <x/>
    </i>
    <i r="1">
      <x v="2"/>
    </i>
    <i r="1">
      <x v="6"/>
    </i>
    <i r="1">
      <x v="7"/>
    </i>
    <i t="default">
      <x v="26"/>
    </i>
    <i>
      <x v="27"/>
      <x/>
    </i>
    <i r="1">
      <x v="2"/>
    </i>
    <i r="1">
      <x v="6"/>
    </i>
    <i r="1">
      <x v="7"/>
    </i>
    <i t="default">
      <x v="27"/>
    </i>
    <i>
      <x v="28"/>
      <x/>
    </i>
    <i r="1">
      <x v="2"/>
    </i>
    <i r="1">
      <x v="6"/>
    </i>
    <i r="1">
      <x v="7"/>
    </i>
    <i t="default">
      <x v="28"/>
    </i>
    <i>
      <x v="29"/>
      <x/>
    </i>
    <i r="1">
      <x v="2"/>
    </i>
    <i r="1">
      <x v="7"/>
    </i>
    <i r="1">
      <x v="8"/>
    </i>
    <i t="default">
      <x v="29"/>
    </i>
    <i>
      <x v="30"/>
      <x/>
    </i>
    <i r="1">
      <x v="2"/>
    </i>
    <i r="1">
      <x v="7"/>
    </i>
    <i r="1">
      <x v="8"/>
    </i>
    <i t="default">
      <x v="30"/>
    </i>
    <i>
      <x v="31"/>
      <x/>
    </i>
    <i r="1">
      <x v="2"/>
    </i>
    <i r="1">
      <x v="6"/>
    </i>
    <i r="1">
      <x v="7"/>
    </i>
    <i t="default">
      <x v="31"/>
    </i>
    <i>
      <x v="32"/>
      <x/>
    </i>
    <i r="1">
      <x v="2"/>
    </i>
    <i r="1">
      <x v="6"/>
    </i>
    <i r="1">
      <x v="7"/>
    </i>
    <i t="default">
      <x v="32"/>
    </i>
    <i>
      <x v="33"/>
      <x/>
    </i>
    <i r="1">
      <x v="1"/>
    </i>
    <i r="1">
      <x v="2"/>
    </i>
    <i r="1">
      <x v="3"/>
    </i>
    <i r="1">
      <x v="5"/>
    </i>
    <i r="1">
      <x v="7"/>
    </i>
    <i t="default">
      <x v="33"/>
    </i>
    <i>
      <x v="34"/>
      <x/>
    </i>
    <i r="1">
      <x v="2"/>
    </i>
    <i r="1">
      <x v="6"/>
    </i>
    <i r="1">
      <x v="7"/>
    </i>
    <i t="default">
      <x v="34"/>
    </i>
    <i>
      <x v="35"/>
      <x/>
    </i>
    <i r="1">
      <x v="2"/>
    </i>
    <i r="1">
      <x v="7"/>
    </i>
    <i r="1">
      <x v="8"/>
    </i>
    <i t="default">
      <x v="35"/>
    </i>
    <i>
      <x v="36"/>
      <x/>
    </i>
    <i r="1">
      <x v="1"/>
    </i>
    <i r="1">
      <x v="2"/>
    </i>
    <i r="1">
      <x v="3"/>
    </i>
    <i r="1">
      <x v="5"/>
    </i>
    <i r="1">
      <x v="7"/>
    </i>
    <i t="default">
      <x v="36"/>
    </i>
    <i>
      <x v="37"/>
      <x/>
    </i>
    <i r="1">
      <x v="2"/>
    </i>
    <i r="1">
      <x v="4"/>
    </i>
    <i r="1">
      <x v="6"/>
    </i>
    <i r="1">
      <x v="7"/>
    </i>
    <i t="default">
      <x v="37"/>
    </i>
    <i>
      <x v="38"/>
      <x/>
    </i>
    <i r="1">
      <x v="2"/>
    </i>
    <i r="1">
      <x v="6"/>
    </i>
    <i r="1">
      <x v="7"/>
    </i>
    <i t="default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План, суток" fld="5" baseField="3" baseItem="5" numFmtId="4"/>
    <dataField name="Сумма по полю Факт, суток" fld="6" baseField="3" baseItem="5" numFmtId="4"/>
    <dataField name="План - Факт" fld="8" baseField="3" baseItem="1" numFmtId="4"/>
    <dataField name="Сумма по полю Поле4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0"/>
        <item x="2"/>
        <item x="4"/>
        <item x="1"/>
        <item x="8"/>
        <item x="6"/>
        <item x="5"/>
        <item x="3"/>
        <item x="7"/>
        <item x="9"/>
        <item t="default"/>
      </items>
    </pivotField>
    <pivotField showAll="0"/>
    <pivotField dataField="1" showAll="0"/>
    <pivotField axis="axisRow" showAll="0">
      <items count="18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  <item t="default"/>
      </items>
    </pivotField>
    <pivotField axis="axisPage" showAll="0">
      <items count="207">
        <item m="1" x="205"/>
        <item x="14"/>
        <item x="0"/>
        <item x="4"/>
        <item x="67"/>
        <item x="76"/>
        <item x="112"/>
        <item x="2"/>
        <item x="189"/>
        <item x="35"/>
        <item x="1"/>
        <item x="24"/>
        <item x="6"/>
        <item x="10"/>
        <item x="13"/>
        <item x="15"/>
        <item x="18"/>
        <item x="20"/>
        <item x="12"/>
        <item x="9"/>
        <item x="19"/>
        <item x="11"/>
        <item x="139"/>
        <item x="16"/>
        <item x="7"/>
        <item x="5"/>
        <item x="3"/>
        <item x="8"/>
        <item x="17"/>
        <item x="21"/>
        <item x="22"/>
        <item x="23"/>
        <item x="180"/>
        <item x="93"/>
        <item x="27"/>
        <item x="28"/>
        <item x="29"/>
        <item x="30"/>
        <item x="31"/>
        <item x="32"/>
        <item x="33"/>
        <item x="34"/>
        <item x="36"/>
        <item x="37"/>
        <item x="38"/>
        <item x="25"/>
        <item x="40"/>
        <item x="164"/>
        <item x="60"/>
        <item x="42"/>
        <item x="43"/>
        <item x="44"/>
        <item x="41"/>
        <item x="46"/>
        <item x="47"/>
        <item x="48"/>
        <item x="130"/>
        <item x="50"/>
        <item x="51"/>
        <item x="52"/>
        <item x="53"/>
        <item x="62"/>
        <item x="56"/>
        <item x="57"/>
        <item x="143"/>
        <item x="65"/>
        <item x="66"/>
        <item x="68"/>
        <item x="154"/>
        <item x="70"/>
        <item x="71"/>
        <item x="72"/>
        <item x="73"/>
        <item x="74"/>
        <item x="75"/>
        <item x="39"/>
        <item x="78"/>
        <item x="79"/>
        <item x="80"/>
        <item x="81"/>
        <item x="82"/>
        <item x="59"/>
        <item x="84"/>
        <item x="85"/>
        <item x="86"/>
        <item x="87"/>
        <item x="88"/>
        <item x="89"/>
        <item x="90"/>
        <item x="91"/>
        <item x="92"/>
        <item x="61"/>
        <item x="94"/>
        <item x="95"/>
        <item x="96"/>
        <item x="97"/>
        <item x="98"/>
        <item x="99"/>
        <item x="63"/>
        <item x="101"/>
        <item x="102"/>
        <item x="103"/>
        <item x="104"/>
        <item x="105"/>
        <item x="106"/>
        <item x="2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85"/>
        <item x="123"/>
        <item x="124"/>
        <item x="125"/>
        <item x="126"/>
        <item x="127"/>
        <item x="128"/>
        <item x="129"/>
        <item x="54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69"/>
        <item x="45"/>
        <item x="191"/>
        <item x="144"/>
        <item x="145"/>
        <item x="146"/>
        <item x="147"/>
        <item x="148"/>
        <item x="149"/>
        <item x="150"/>
        <item x="151"/>
        <item x="152"/>
        <item x="153"/>
        <item x="100"/>
        <item x="155"/>
        <item x="156"/>
        <item x="157"/>
        <item x="158"/>
        <item x="159"/>
        <item x="160"/>
        <item x="161"/>
        <item x="162"/>
        <item x="163"/>
        <item x="58"/>
        <item x="165"/>
        <item x="199"/>
        <item x="167"/>
        <item x="168"/>
        <item x="169"/>
        <item x="49"/>
        <item x="170"/>
        <item x="171"/>
        <item x="172"/>
        <item x="173"/>
        <item x="174"/>
        <item x="175"/>
        <item x="176"/>
        <item x="177"/>
        <item x="178"/>
        <item x="179"/>
        <item x="64"/>
        <item x="181"/>
        <item x="182"/>
        <item x="183"/>
        <item x="184"/>
        <item x="77"/>
        <item x="186"/>
        <item x="187"/>
        <item x="188"/>
        <item x="83"/>
        <item x="190"/>
        <item x="166"/>
        <item x="192"/>
        <item x="193"/>
        <item x="194"/>
        <item x="195"/>
        <item x="196"/>
        <item x="197"/>
        <item x="198"/>
        <item x="55"/>
        <item x="200"/>
        <item x="201"/>
        <item x="202"/>
        <item x="203"/>
        <item x="204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field="6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field="6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3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2:C102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7">
      <pivotArea dataOnly="0" labelOnly="1" outline="0" fieldPosition="0">
        <references count="1">
          <reference field="6" count="1">
            <x v="3"/>
          </reference>
        </references>
      </pivotArea>
    </format>
    <format dxfId="106">
      <pivotArea dataOnly="0" labelOnly="1" outline="0" fieldPosition="0">
        <references count="1">
          <reference field="6" count="1">
            <x v="3"/>
          </reference>
        </references>
      </pivotArea>
    </format>
    <format dxfId="105">
      <pivotArea field="6" type="button" dataOnly="0" labelOnly="1" outline="0" axis="axisPage" fieldPosition="0"/>
    </format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6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94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0">
      <pivotArea dataOnly="0" labelOnly="1" outline="0" fieldPosition="0">
        <references count="1">
          <reference field="6" count="1">
            <x v="3"/>
          </reference>
        </references>
      </pivotArea>
    </format>
    <format dxfId="119">
      <pivotArea dataOnly="0" labelOnly="1" outline="0" fieldPosition="0">
        <references count="1">
          <reference field="6" count="1">
            <x v="3"/>
          </reference>
        </references>
      </pivotArea>
    </format>
    <format dxfId="118">
      <pivotArea field="6" type="button" dataOnly="0" labelOnly="1" outline="0" axis="axisPage" fieldPosition="0"/>
    </format>
    <format dxfId="117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3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32">
      <pivotArea field="6" type="button" dataOnly="0" labelOnly="1" outline="0" axis="axisPage" fieldPosition="0"/>
    </format>
    <format dxfId="131">
      <pivotArea dataOnly="0" labelOnly="1" outline="0" fieldPosition="0">
        <references count="1">
          <reference field="6" count="1">
            <x v="0"/>
          </reference>
        </references>
      </pivotArea>
    </format>
    <format dxfId="130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70:C388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8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5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5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5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5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5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54">
      <pivotArea dataOnly="0" labelOnly="1" outline="0" fieldPosition="0">
        <references count="1">
          <reference field="6" count="1">
            <x v="3"/>
          </reference>
        </references>
      </pivotArea>
    </format>
    <format dxfId="153">
      <pivotArea dataOnly="0" labelOnly="1" outline="0" fieldPosition="0">
        <references count="1">
          <reference field="6" count="1">
            <x v="3"/>
          </reference>
        </references>
      </pivotArea>
    </format>
    <format dxfId="152">
      <pivotArea field="6" type="button" dataOnly="0" labelOnly="1" outline="0" axis="axisPage" fieldPosition="0"/>
    </format>
    <format dxfId="1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7">
      <pivotArea dataOnly="0" labelOnly="1" outline="0" fieldPosition="0">
        <references count="1">
          <reference field="6" count="1">
            <x v="6"/>
          </reference>
        </references>
      </pivotArea>
    </format>
    <format dxfId="146">
      <pivotArea dataOnly="0" labelOnly="1" outline="0" fieldPosition="0">
        <references count="1">
          <reference field="6" count="1">
            <x v="7"/>
          </reference>
        </references>
      </pivotArea>
    </format>
    <format dxfId="145">
      <pivotArea dataOnly="0" labelOnly="1" outline="0" fieldPosition="0">
        <references count="1">
          <reference field="6" count="1">
            <x v="8"/>
          </reference>
        </references>
      </pivotArea>
    </format>
    <format dxfId="144">
      <pivotArea dataOnly="0" labelOnly="1" outline="0" fieldPosition="0">
        <references count="1">
          <reference field="6" count="1">
            <x v="9"/>
          </reference>
        </references>
      </pivotArea>
    </format>
    <format dxfId="143">
      <pivotArea dataOnly="0" labelOnly="1" outline="0" fieldPosition="0">
        <references count="1">
          <reference field="6" count="1">
            <x v="10"/>
          </reference>
        </references>
      </pivotArea>
    </format>
    <format dxfId="142">
      <pivotArea dataOnly="0" labelOnly="1" outline="0" fieldPosition="0">
        <references count="1">
          <reference field="6" count="1">
            <x v="14"/>
          </reference>
        </references>
      </pivotArea>
    </format>
    <format dxfId="141">
      <pivotArea dataOnly="0" labelOnly="1" outline="0" fieldPosition="0">
        <references count="1">
          <reference field="6" count="1">
            <x v="12"/>
          </reference>
        </references>
      </pivotArea>
    </format>
    <format dxfId="140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2:C323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7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7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7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76">
      <pivotArea dataOnly="0" labelOnly="1" outline="0" fieldPosition="0">
        <references count="1">
          <reference field="6" count="1">
            <x v="3"/>
          </reference>
        </references>
      </pivotArea>
    </format>
    <format dxfId="175">
      <pivotArea dataOnly="0" labelOnly="1" outline="0" fieldPosition="0">
        <references count="1">
          <reference field="6" count="1">
            <x v="3"/>
          </reference>
        </references>
      </pivotArea>
    </format>
    <format dxfId="174">
      <pivotArea field="6" type="button" dataOnly="0" labelOnly="1" outline="0" axis="axisPage" fieldPosition="0"/>
    </format>
    <format dxfId="1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9">
      <pivotArea dataOnly="0" labelOnly="1" outline="0" fieldPosition="0">
        <references count="1">
          <reference field="6" count="1">
            <x v="6"/>
          </reference>
        </references>
      </pivotArea>
    </format>
    <format dxfId="168">
      <pivotArea dataOnly="0" labelOnly="1" outline="0" fieldPosition="0">
        <references count="1">
          <reference field="6" count="1">
            <x v="7"/>
          </reference>
        </references>
      </pivotArea>
    </format>
    <format dxfId="167">
      <pivotArea dataOnly="0" labelOnly="1" outline="0" fieldPosition="0">
        <references count="1">
          <reference field="6" count="1">
            <x v="8"/>
          </reference>
        </references>
      </pivotArea>
    </format>
    <format dxfId="166">
      <pivotArea dataOnly="0" labelOnly="1" outline="0" fieldPosition="0">
        <references count="1">
          <reference field="6" count="1">
            <x v="9"/>
          </reference>
        </references>
      </pivotArea>
    </format>
    <format dxfId="165">
      <pivotArea dataOnly="0" labelOnly="1" outline="0" fieldPosition="0">
        <references count="1">
          <reference field="6" count="1">
            <x v="10"/>
          </reference>
        </references>
      </pivotArea>
    </format>
    <format dxfId="164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E777F-CDA7-4597-8156-FB17A1A4496E}" name="Сводная таблица1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94:C413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6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2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0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0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0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0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9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98">
      <pivotArea dataOnly="0" labelOnly="1" outline="0" fieldPosition="0">
        <references count="1">
          <reference field="6" count="1">
            <x v="3"/>
          </reference>
        </references>
      </pivotArea>
    </format>
    <format dxfId="197">
      <pivotArea dataOnly="0" labelOnly="1" outline="0" fieldPosition="0">
        <references count="1">
          <reference field="6" count="1">
            <x v="3"/>
          </reference>
        </references>
      </pivotArea>
    </format>
    <format dxfId="196">
      <pivotArea field="6" type="button" dataOnly="0" labelOnly="1" outline="0" axis="axisPage" fieldPosition="0"/>
    </format>
    <format dxfId="1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dataOnly="0" labelOnly="1" outline="0" fieldPosition="0">
        <references count="1">
          <reference field="6" count="1">
            <x v="6"/>
          </reference>
        </references>
      </pivotArea>
    </format>
    <format dxfId="190">
      <pivotArea dataOnly="0" labelOnly="1" outline="0" fieldPosition="0">
        <references count="1">
          <reference field="6" count="1">
            <x v="7"/>
          </reference>
        </references>
      </pivotArea>
    </format>
    <format dxfId="189">
      <pivotArea dataOnly="0" labelOnly="1" outline="0" fieldPosition="0">
        <references count="1">
          <reference field="6" count="1">
            <x v="8"/>
          </reference>
        </references>
      </pivotArea>
    </format>
    <format dxfId="188">
      <pivotArea dataOnly="0" labelOnly="1" outline="0" fieldPosition="0">
        <references count="1">
          <reference field="6" count="1">
            <x v="9"/>
          </reference>
        </references>
      </pivotArea>
    </format>
    <format dxfId="187">
      <pivotArea dataOnly="0" labelOnly="1" outline="0" fieldPosition="0">
        <references count="1">
          <reference field="6" count="1">
            <x v="10"/>
          </reference>
        </references>
      </pivotArea>
    </format>
    <format dxfId="186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5:C197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2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2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2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2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1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18">
      <pivotArea dataOnly="0" labelOnly="1" outline="0" fieldPosition="0">
        <references count="1">
          <reference field="6" count="1">
            <x v="3"/>
          </reference>
        </references>
      </pivotArea>
    </format>
    <format dxfId="217">
      <pivotArea dataOnly="0" labelOnly="1" outline="0" fieldPosition="0">
        <references count="1">
          <reference field="6" count="1">
            <x v="3"/>
          </reference>
        </references>
      </pivotArea>
    </format>
    <format dxfId="216">
      <pivotArea field="6" type="button" dataOnly="0" labelOnly="1" outline="0" axis="axisPage" fieldPosition="0"/>
    </format>
    <format dxfId="2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1">
      <pivotArea dataOnly="0" labelOnly="1" outline="0" fieldPosition="0">
        <references count="1">
          <reference field="6" count="1">
            <x v="6"/>
          </reference>
        </references>
      </pivotArea>
    </format>
    <format dxfId="210">
      <pivotArea dataOnly="0" labelOnly="1" outline="0" fieldPosition="0">
        <references count="1">
          <reference field="6" count="1">
            <x v="7"/>
          </reference>
        </references>
      </pivotArea>
    </format>
    <format dxfId="209">
      <pivotArea dataOnly="0" labelOnly="1" outline="0" fieldPosition="0">
        <references count="1">
          <reference field="6" count="1">
            <x v="8"/>
          </reference>
        </references>
      </pivotArea>
    </format>
    <format dxfId="208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18:C296" firstHeaderRow="0" firstDataRow="1" firstDataCol="1" rowPageCount="1" colPageCount="1"/>
  <pivotFields count="14">
    <pivotField showAll="0" defaultSubtotal="0"/>
    <pivotField axis="axisRow" showAll="0" defaultSubtotal="0">
      <items count="125">
        <item x="25"/>
        <item x="23"/>
        <item x="17"/>
        <item x="26"/>
        <item x="32"/>
        <item x="36"/>
        <item x="38"/>
        <item x="39"/>
        <item x="42"/>
        <item x="43"/>
        <item x="8"/>
        <item m="1" x="103"/>
        <item x="47"/>
        <item x="48"/>
        <item x="27"/>
        <item x="22"/>
        <item x="49"/>
        <item x="50"/>
        <item x="51"/>
        <item x="88"/>
        <item x="73"/>
        <item x="46"/>
        <item x="44"/>
        <item x="52"/>
        <item x="53"/>
        <item x="54"/>
        <item x="55"/>
        <item x="56"/>
        <item x="92"/>
        <item x="57"/>
        <item x="58"/>
        <item x="61"/>
        <item x="62"/>
        <item x="63"/>
        <item x="67"/>
        <item x="0"/>
        <item x="4"/>
        <item m="1" x="119"/>
        <item m="1" x="123"/>
        <item x="96"/>
        <item m="1" x="98"/>
        <item m="1" x="97"/>
        <item m="1" x="117"/>
        <item x="33"/>
        <item x="28"/>
        <item x="71"/>
        <item x="37"/>
        <item x="29"/>
        <item x="21"/>
        <item x="6"/>
        <item x="10"/>
        <item x="13"/>
        <item x="15"/>
        <item x="18"/>
        <item x="72"/>
        <item x="77"/>
        <item x="79"/>
        <item x="20"/>
        <item m="1" x="110"/>
        <item m="1" x="121"/>
        <item m="1" x="122"/>
        <item x="83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90"/>
        <item x="84"/>
        <item x="85"/>
        <item x="76"/>
        <item x="64"/>
        <item x="86"/>
        <item x="11"/>
        <item x="75"/>
        <item m="1" x="115"/>
        <item x="80"/>
        <item x="87"/>
        <item x="81"/>
        <item x="16"/>
        <item x="65"/>
        <item x="59"/>
        <item x="60"/>
        <item x="70"/>
        <item x="93"/>
        <item x="66"/>
        <item x="89"/>
        <item x="68"/>
        <item x="30"/>
        <item x="40"/>
        <item x="82"/>
        <item x="34"/>
        <item x="41"/>
        <item x="35"/>
        <item x="78"/>
        <item x="31"/>
        <item x="45"/>
        <item x="74"/>
        <item x="94"/>
        <item m="1" x="100"/>
        <item x="2"/>
        <item x="69"/>
        <item x="95"/>
        <item x="24"/>
        <item m="1" x="118"/>
        <item x="91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4"/>
        <item x="11"/>
        <item x="7"/>
        <item x="12"/>
        <item x="2"/>
        <item x="6"/>
        <item x="3"/>
        <item x="5"/>
        <item x="9"/>
        <item x="8"/>
        <item x="0"/>
        <item x="1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4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4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4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4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4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40">
      <pivotArea dataOnly="0" labelOnly="1" outline="0" fieldPosition="0">
        <references count="1">
          <reference field="6" count="1">
            <x v="3"/>
          </reference>
        </references>
      </pivotArea>
    </format>
    <format dxfId="239">
      <pivotArea dataOnly="0" labelOnly="1" outline="0" fieldPosition="0">
        <references count="1">
          <reference field="6" count="1">
            <x v="3"/>
          </reference>
        </references>
      </pivotArea>
    </format>
    <format dxfId="238">
      <pivotArea field="6" type="button" dataOnly="0" labelOnly="1" outline="0" axis="axisPage" fieldPosition="0"/>
    </format>
    <format dxfId="2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6" count="1">
            <x v="6"/>
          </reference>
        </references>
      </pivotArea>
    </format>
    <format dxfId="232">
      <pivotArea dataOnly="0" labelOnly="1" outline="0" fieldPosition="0">
        <references count="1">
          <reference field="6" count="1">
            <x v="7"/>
          </reference>
        </references>
      </pivotArea>
    </format>
    <format dxfId="231">
      <pivotArea dataOnly="0" labelOnly="1" outline="0" fieldPosition="0">
        <references count="1">
          <reference field="6" count="1">
            <x v="8"/>
          </reference>
        </references>
      </pivotArea>
    </format>
    <format dxfId="230">
      <pivotArea dataOnly="0" labelOnly="1" outline="0" fieldPosition="0">
        <references count="1">
          <reference field="6" count="1">
            <x v="9"/>
          </reference>
        </references>
      </pivotArea>
    </format>
    <format dxfId="229">
      <pivotArea dataOnly="0" labelOnly="1" outline="0" fieldPosition="0">
        <references count="1">
          <reference field="6" count="1">
            <x v="10"/>
          </reference>
        </references>
      </pivotArea>
    </format>
    <format dxfId="228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26" totalsRowCount="1" headerRowDxfId="78" dataDxfId="76" headerRowBorderDxfId="77" tableBorderDxfId="75">
  <autoFilter ref="A1:M225" xr:uid="{7AAEEA80-A00C-4ABB-8C5F-2C287E6AC446}">
    <filterColumn colId="3">
      <filters>
        <filter val="Будівництво свердловини"/>
      </filters>
    </filterColumn>
    <filterColumn colId="7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27:M220">
    <sortCondition ref="H27:H225"/>
  </sortState>
  <tableColumns count="13">
    <tableColumn id="1" xr3:uid="{DF8B5F7F-6246-40B6-940C-F2FCCBD27C5B}" name="№ п/п" totalsRowLabel="Итог" dataDxfId="74" totalsRowDxfId="73"/>
    <tableColumn id="2" xr3:uid="{BBC4914E-D817-4A2E-89B7-E9A647B343BD}" name="Скважина" dataDxfId="72" totalsRowDxfId="71"/>
    <tableColumn id="3" xr3:uid="{FE0C7CA9-4F86-424A-93A0-5D804C7A5376}" name="Вид скважины" dataDxfId="70" totalsRowDxfId="69"/>
    <tableColumn id="4" xr3:uid="{D7238787-5F87-46A0-B699-7BC4E183281E}" name="Вид работ" dataDxfId="68" totalsRowDxfId="67"/>
    <tableColumn id="5" xr3:uid="{58CEC2D5-DD81-4BE4-8F9F-1F749AE5FDAB}" name="План, метров" totalsRowFunction="sum" dataDxfId="66" totalsRowDxfId="65"/>
    <tableColumn id="6" xr3:uid="{3794D090-37DE-49EB-83B1-10D1C35F511F}" name="Факт,метров" totalsRowFunction="sum" dataDxfId="64" totalsRowDxfId="63"/>
    <tableColumn id="7" xr3:uid="{6A52CEB4-DB97-4B2D-B8E7-7A8678EDDCD9}" name="Станок" dataDxfId="62" totalsRowDxfId="61"/>
    <tableColumn id="8" xr3:uid="{451A5902-0645-4548-8B3A-7472632A0B08}" name="Начало" dataDxfId="60" totalsRowDxfId="59"/>
    <tableColumn id="9" xr3:uid="{1CB0B005-71AD-4FEF-9B10-E5A1D61748FA}" name="Продолжительность" totalsRowFunction="sum" dataDxfId="58" totalsRowDxfId="57"/>
    <tableColumn id="10" xr3:uid="{81533ED7-9893-4A98-9BB4-2821361160E7}" name="Контрагент" dataDxfId="56" totalsRowDxfId="55"/>
    <tableColumn id="13" xr3:uid="{EB2627B6-3426-4256-B046-6E7C8D8F1634}" name="Средняя скорость, м/сутки" dataDxfId="54" totalsRowDxfId="53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52" totalsRowDxfId="51"/>
    <tableColumn id="12" xr3:uid="{0990DFF6-71C7-4C90-83AF-3379B74BB67A}" name="Договор" dataDxfId="50" totalsRowDxfId="4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48" dataDxfId="47">
  <autoFilter ref="A3:D13" xr:uid="{0CA1046A-0493-4A7C-A681-3A26428E40D0}"/>
  <tableColumns count="4">
    <tableColumn id="1" xr3:uid="{321C237D-FBC7-45CC-89EC-F706B50AEFB0}" name="Станок" totalsRowLabel="Итог" dataDxfId="46" totalsRowDxfId="45"/>
    <tableColumn id="2" xr3:uid="{6A3AE53F-A71A-4917-A275-6666934E60C2}" name="Факт,метров" totalsRowFunction="sum" dataDxfId="44" totalsRowDxfId="43"/>
    <tableColumn id="3" xr3:uid="{F90CFC92-BD7A-4661-8F9F-28720D2A4382}" name="Продолжительность" totalsRowFunction="sum" dataDxfId="42" totalsRowDxfId="41"/>
    <tableColumn id="4" xr3:uid="{50126B9A-6E4D-41C7-B604-AC97FE338F4F}" name="Средняя скорость, м/сутки" totalsRowFunction="average" dataDxfId="40" totalsRow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E35A4-B723-4AA3-9200-3752E56120DE}" name="Таблица2" displayName="Таблица2" ref="A1:G401" totalsRowShown="0" headerRowDxfId="38" dataDxfId="36" headerRowBorderDxfId="37" tableBorderDxfId="35" headerRowCellStyle="Обычный_Лист1" dataCellStyle="Обычный_Лист1">
  <autoFilter ref="A1:G401" xr:uid="{9B9E35A4-B723-4AA3-9200-3752E56120DE}"/>
  <tableColumns count="7">
    <tableColumn id="1" xr3:uid="{8B0ED869-F6F9-42F2-824B-09B89A3BB2F5}" name="ID_PROJECT" dataDxfId="34" dataCellStyle="Обычный_Лист1"/>
    <tableColumn id="2" xr3:uid="{7FC783CA-EDBF-471E-B355-5C570457AB70}" name="Скважина" dataDxfId="33" dataCellStyle="Обычный_Лист1"/>
    <tableColumn id="3" xr3:uid="{D22BD013-C3D6-46B2-9E53-BFDBF04662F2}" name="ID_PROJECTCYCLE" dataDxfId="32" dataCellStyle="Обычный_Лист1"/>
    <tableColumn id="4" xr3:uid="{5F207C28-E262-4D56-985E-F2CB5DA91D90}" name="COLUMN" dataDxfId="31" dataCellStyle="Обычный_Лист1"/>
    <tableColumn id="5" xr3:uid="{47557C0F-DEC7-4572-AFC6-EFBB3734361F}" name="ID_PHASE" dataDxfId="30" dataCellStyle="Обычный_Лист1"/>
    <tableColumn id="6" xr3:uid="{58FB53B8-DEBA-4E1C-A387-3B843DA3B49D}" name="План, суток" dataDxfId="29" dataCellStyle="Обычный_Лист1"/>
    <tableColumn id="7" xr3:uid="{B7AA9A79-E196-4530-9DD2-B5758892C44B}" name="Факт, суток" dataDxfId="28" dataCellStyle="Обычный_Лист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6199DB-EAD2-42BD-A1E2-09CBD0338F78}" name="Таблица4" displayName="Таблица4" ref="A3:H180" totalsRowCount="1" headerRowDxfId="12" dataDxfId="15">
  <autoFilter ref="A3:H179" xr:uid="{A56199DB-EAD2-42BD-A1E2-09CBD0338F78}"/>
  <tableColumns count="8">
    <tableColumn id="1" xr3:uid="{0482A3C1-4634-4FB6-A991-149F561ECB07}" name="Скважина" totalsRowLabel="Итог" dataDxfId="17" totalsRowDxfId="8"/>
    <tableColumn id="2" xr3:uid="{7805AA6E-6CCE-4D7C-B431-C9E2F4C8E852}" name="COLUMN" dataDxfId="16" totalsRowDxfId="7"/>
    <tableColumn id="3" xr3:uid="{3DFAB9D7-68C4-49E4-AAAD-54F110EC9113}" name="План" dataDxfId="13" totalsRowDxfId="6"/>
    <tableColumn id="4" xr3:uid="{D6579AF8-D1D0-454E-816E-05BA6603D917}" name="Факт" dataDxfId="14" totalsRowDxfId="5"/>
    <tableColumn id="5" xr3:uid="{C98A8008-F713-4DE8-80DB-5A4CB662B4AB}" name="Факт - План" dataDxfId="11" totalsRowDxfId="4">
      <calculatedColumnFormula>Таблица4[[#This Row],[Факт]]-Таблица4[[#This Row],[План]]</calculatedColumnFormula>
    </tableColumn>
    <tableColumn id="6" xr3:uid="{0A9DDB2E-6053-4DFF-9C08-6A30D87A2E5B}" name="Логическое" totalsRowFunction="sum" dataDxfId="9" totalsRowDxfId="3">
      <calculatedColumnFormula>IF(Таблица4[[#This Row],[Факт - План]]&gt;10,1,0)</calculatedColumnFormula>
    </tableColumn>
    <tableColumn id="7" xr3:uid="{94CC89DC-F3AB-4C53-9564-3196787A409D}" name="Вартість, грн" dataDxfId="10" totalsRowDxfId="2"/>
    <tableColumn id="8" xr3:uid="{5DEB7B51-5161-4BAD-AB0A-9C5AE7169C65}" name="Штраф, грн" totalsRowFunction="sum" dataDxfId="0" totalsRowDxfId="1">
      <calculatedColumnFormula>IF(Таблица4[[#This Row],[Логическое]]=1,Таблица4[[#This Row],[Вартість, грн]]*10%,0)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3"/>
  <sheetViews>
    <sheetView topLeftCell="A319" workbookViewId="0">
      <selection activeCell="A347" sqref="A347"/>
    </sheetView>
  </sheetViews>
  <sheetFormatPr defaultRowHeight="15" x14ac:dyDescent="0.25"/>
  <cols>
    <col min="1" max="1" width="40.5703125" customWidth="1"/>
    <col min="2" max="3" width="20.5703125" customWidth="1"/>
  </cols>
  <sheetData>
    <row r="3" spans="1:3" ht="18.75" x14ac:dyDescent="0.3">
      <c r="A3" s="37" t="s">
        <v>136</v>
      </c>
      <c r="B3" s="38" t="s">
        <v>92</v>
      </c>
      <c r="C3" s="36"/>
    </row>
    <row r="4" spans="1:3" x14ac:dyDescent="0.25">
      <c r="A4" s="26"/>
      <c r="B4" s="26"/>
    </row>
    <row r="5" spans="1:3" x14ac:dyDescent="0.25">
      <c r="A5" s="19" t="s">
        <v>346</v>
      </c>
      <c r="B5" s="2" t="s">
        <v>354</v>
      </c>
      <c r="C5" s="2" t="s">
        <v>355</v>
      </c>
    </row>
    <row r="6" spans="1:3" x14ac:dyDescent="0.25">
      <c r="A6" s="20" t="s">
        <v>14</v>
      </c>
      <c r="B6" s="34"/>
      <c r="C6" s="35"/>
    </row>
    <row r="7" spans="1:3" x14ac:dyDescent="0.25">
      <c r="A7" s="33" t="s">
        <v>100</v>
      </c>
      <c r="B7" s="34">
        <v>5000</v>
      </c>
      <c r="C7" s="35">
        <v>1</v>
      </c>
    </row>
    <row r="8" spans="1:3" x14ac:dyDescent="0.25">
      <c r="A8" s="20" t="s">
        <v>16</v>
      </c>
      <c r="B8" s="34"/>
      <c r="C8" s="35"/>
    </row>
    <row r="9" spans="1:3" x14ac:dyDescent="0.25">
      <c r="A9" s="33" t="s">
        <v>100</v>
      </c>
      <c r="B9" s="34">
        <v>3950</v>
      </c>
      <c r="C9" s="35">
        <v>1</v>
      </c>
    </row>
    <row r="10" spans="1:3" x14ac:dyDescent="0.25">
      <c r="A10" s="20" t="s">
        <v>22</v>
      </c>
      <c r="B10" s="34"/>
      <c r="C10" s="35"/>
    </row>
    <row r="11" spans="1:3" x14ac:dyDescent="0.25">
      <c r="A11" s="33" t="s">
        <v>100</v>
      </c>
      <c r="B11" s="34">
        <v>5161</v>
      </c>
      <c r="C11" s="35">
        <v>1</v>
      </c>
    </row>
    <row r="12" spans="1:3" x14ac:dyDescent="0.25">
      <c r="A12" s="33" t="s">
        <v>104</v>
      </c>
      <c r="B12" s="34">
        <v>0</v>
      </c>
      <c r="C12" s="35">
        <v>1</v>
      </c>
    </row>
    <row r="13" spans="1:3" x14ac:dyDescent="0.25">
      <c r="A13" s="33" t="s">
        <v>116</v>
      </c>
      <c r="B13" s="34">
        <v>0</v>
      </c>
      <c r="C13" s="35">
        <v>1</v>
      </c>
    </row>
    <row r="14" spans="1:3" x14ac:dyDescent="0.25">
      <c r="A14" s="20" t="s">
        <v>39</v>
      </c>
      <c r="B14" s="34"/>
      <c r="C14" s="35"/>
    </row>
    <row r="15" spans="1:3" x14ac:dyDescent="0.25">
      <c r="A15" s="33" t="s">
        <v>100</v>
      </c>
      <c r="B15" s="34">
        <v>3600</v>
      </c>
      <c r="C15" s="35">
        <v>1</v>
      </c>
    </row>
    <row r="16" spans="1:3" x14ac:dyDescent="0.25">
      <c r="A16" s="20" t="s">
        <v>52</v>
      </c>
      <c r="B16" s="34"/>
      <c r="C16" s="35"/>
    </row>
    <row r="17" spans="1:3" x14ac:dyDescent="0.25">
      <c r="A17" s="33" t="s">
        <v>100</v>
      </c>
      <c r="B17" s="34">
        <v>3780</v>
      </c>
      <c r="C17" s="35">
        <v>1</v>
      </c>
    </row>
    <row r="18" spans="1:3" x14ac:dyDescent="0.25">
      <c r="A18" s="33" t="s">
        <v>103</v>
      </c>
      <c r="B18" s="34">
        <v>0</v>
      </c>
      <c r="C18" s="35">
        <v>1</v>
      </c>
    </row>
    <row r="19" spans="1:3" x14ac:dyDescent="0.25">
      <c r="A19" s="20" t="s">
        <v>53</v>
      </c>
      <c r="B19" s="34"/>
      <c r="C19" s="35"/>
    </row>
    <row r="20" spans="1:3" x14ac:dyDescent="0.25">
      <c r="A20" s="33" t="s">
        <v>100</v>
      </c>
      <c r="B20" s="34">
        <v>3840</v>
      </c>
      <c r="C20" s="35">
        <v>1</v>
      </c>
    </row>
    <row r="21" spans="1:3" x14ac:dyDescent="0.25">
      <c r="A21" s="20" t="s">
        <v>57</v>
      </c>
      <c r="B21" s="34"/>
      <c r="C21" s="35"/>
    </row>
    <row r="22" spans="1:3" x14ac:dyDescent="0.25">
      <c r="A22" s="33" t="s">
        <v>100</v>
      </c>
      <c r="B22" s="34">
        <v>3900</v>
      </c>
      <c r="C22" s="35">
        <v>1</v>
      </c>
    </row>
    <row r="23" spans="1:3" x14ac:dyDescent="0.25">
      <c r="A23" s="33" t="s">
        <v>115</v>
      </c>
      <c r="B23" s="34">
        <v>0</v>
      </c>
      <c r="C23" s="35">
        <v>1</v>
      </c>
    </row>
    <row r="24" spans="1:3" x14ac:dyDescent="0.25">
      <c r="A24" s="20" t="s">
        <v>347</v>
      </c>
      <c r="B24" s="34">
        <v>5161</v>
      </c>
      <c r="C24" s="35">
        <v>11</v>
      </c>
    </row>
    <row r="28" spans="1:3" ht="18.75" x14ac:dyDescent="0.3">
      <c r="A28" s="37" t="s">
        <v>136</v>
      </c>
      <c r="B28" s="38" t="s">
        <v>72</v>
      </c>
      <c r="C28" s="36"/>
    </row>
    <row r="29" spans="1:3" x14ac:dyDescent="0.25">
      <c r="A29" s="26"/>
      <c r="B29" s="26"/>
    </row>
    <row r="30" spans="1:3" x14ac:dyDescent="0.25">
      <c r="A30" s="19" t="s">
        <v>346</v>
      </c>
      <c r="B30" s="2" t="s">
        <v>354</v>
      </c>
      <c r="C30" s="2" t="s">
        <v>355</v>
      </c>
    </row>
    <row r="31" spans="1:3" x14ac:dyDescent="0.25">
      <c r="A31" s="20" t="s">
        <v>110</v>
      </c>
      <c r="B31" s="34"/>
      <c r="C31" s="35"/>
    </row>
    <row r="32" spans="1:3" x14ac:dyDescent="0.25">
      <c r="A32" s="33" t="s">
        <v>103</v>
      </c>
      <c r="B32" s="34">
        <v>0</v>
      </c>
      <c r="C32" s="35">
        <v>1</v>
      </c>
    </row>
    <row r="33" spans="1:3" x14ac:dyDescent="0.25">
      <c r="A33" s="20" t="s">
        <v>7</v>
      </c>
      <c r="B33" s="34"/>
      <c r="C33" s="35"/>
    </row>
    <row r="34" spans="1:3" x14ac:dyDescent="0.25">
      <c r="A34" s="33" t="s">
        <v>104</v>
      </c>
      <c r="B34" s="34">
        <v>0</v>
      </c>
      <c r="C34" s="35">
        <v>1</v>
      </c>
    </row>
    <row r="35" spans="1:3" x14ac:dyDescent="0.25">
      <c r="A35" s="33" t="s">
        <v>103</v>
      </c>
      <c r="B35" s="34">
        <v>0</v>
      </c>
      <c r="C35" s="35">
        <v>1</v>
      </c>
    </row>
    <row r="36" spans="1:3" x14ac:dyDescent="0.25">
      <c r="A36" s="33" t="s">
        <v>115</v>
      </c>
      <c r="B36" s="34">
        <v>0</v>
      </c>
      <c r="C36" s="35">
        <v>1</v>
      </c>
    </row>
    <row r="37" spans="1:3" x14ac:dyDescent="0.25">
      <c r="A37" s="20" t="s">
        <v>8</v>
      </c>
      <c r="B37" s="34"/>
      <c r="C37" s="35"/>
    </row>
    <row r="38" spans="1:3" x14ac:dyDescent="0.25">
      <c r="A38" s="33" t="s">
        <v>104</v>
      </c>
      <c r="B38" s="34">
        <v>0</v>
      </c>
      <c r="C38" s="35">
        <v>1</v>
      </c>
    </row>
    <row r="39" spans="1:3" x14ac:dyDescent="0.25">
      <c r="A39" s="20" t="s">
        <v>9</v>
      </c>
      <c r="B39" s="34"/>
      <c r="C39" s="35"/>
    </row>
    <row r="40" spans="1:3" x14ac:dyDescent="0.25">
      <c r="A40" s="33" t="s">
        <v>104</v>
      </c>
      <c r="B40" s="34">
        <v>0</v>
      </c>
      <c r="C40" s="35">
        <v>2</v>
      </c>
    </row>
    <row r="41" spans="1:3" x14ac:dyDescent="0.25">
      <c r="A41" s="33" t="s">
        <v>115</v>
      </c>
      <c r="B41" s="34">
        <v>0</v>
      </c>
      <c r="C41" s="35">
        <v>6</v>
      </c>
    </row>
    <row r="42" spans="1:3" x14ac:dyDescent="0.25">
      <c r="A42" s="20" t="s">
        <v>10</v>
      </c>
      <c r="B42" s="34"/>
      <c r="C42" s="35"/>
    </row>
    <row r="43" spans="1:3" x14ac:dyDescent="0.25">
      <c r="A43" s="33" t="s">
        <v>103</v>
      </c>
      <c r="B43" s="34">
        <v>0</v>
      </c>
      <c r="C43" s="35">
        <v>1</v>
      </c>
    </row>
    <row r="44" spans="1:3" x14ac:dyDescent="0.25">
      <c r="A44" s="20" t="s">
        <v>11</v>
      </c>
      <c r="B44" s="34"/>
      <c r="C44" s="35"/>
    </row>
    <row r="45" spans="1:3" x14ac:dyDescent="0.25">
      <c r="A45" s="33" t="s">
        <v>104</v>
      </c>
      <c r="B45" s="34">
        <v>0</v>
      </c>
      <c r="C45" s="35">
        <v>1</v>
      </c>
    </row>
    <row r="46" spans="1:3" x14ac:dyDescent="0.25">
      <c r="A46" s="33" t="s">
        <v>103</v>
      </c>
      <c r="B46" s="34">
        <v>0</v>
      </c>
      <c r="C46" s="35">
        <v>1</v>
      </c>
    </row>
    <row r="47" spans="1:3" x14ac:dyDescent="0.25">
      <c r="A47" s="33" t="s">
        <v>115</v>
      </c>
      <c r="B47" s="34">
        <v>0</v>
      </c>
      <c r="C47" s="35">
        <v>1</v>
      </c>
    </row>
    <row r="48" spans="1:3" x14ac:dyDescent="0.25">
      <c r="A48" s="20" t="s">
        <v>20</v>
      </c>
      <c r="B48" s="34"/>
      <c r="C48" s="35"/>
    </row>
    <row r="49" spans="1:3" x14ac:dyDescent="0.25">
      <c r="A49" s="33" t="s">
        <v>103</v>
      </c>
      <c r="B49" s="34">
        <v>0</v>
      </c>
      <c r="C49" s="35">
        <v>1</v>
      </c>
    </row>
    <row r="50" spans="1:3" x14ac:dyDescent="0.25">
      <c r="A50" s="20" t="s">
        <v>85</v>
      </c>
      <c r="B50" s="34"/>
      <c r="C50" s="35"/>
    </row>
    <row r="51" spans="1:3" x14ac:dyDescent="0.25">
      <c r="A51" s="33" t="s">
        <v>104</v>
      </c>
      <c r="B51" s="34">
        <v>0</v>
      </c>
      <c r="C51" s="35">
        <v>1</v>
      </c>
    </row>
    <row r="52" spans="1:3" x14ac:dyDescent="0.25">
      <c r="A52" s="20" t="s">
        <v>134</v>
      </c>
      <c r="B52" s="34"/>
      <c r="C52" s="35"/>
    </row>
    <row r="53" spans="1:3" x14ac:dyDescent="0.25">
      <c r="A53" s="33" t="s">
        <v>103</v>
      </c>
      <c r="B53" s="34">
        <v>0</v>
      </c>
      <c r="C53" s="35">
        <v>1</v>
      </c>
    </row>
    <row r="54" spans="1:3" x14ac:dyDescent="0.25">
      <c r="A54" s="20" t="s">
        <v>47</v>
      </c>
      <c r="B54" s="34"/>
      <c r="C54" s="35"/>
    </row>
    <row r="55" spans="1:3" x14ac:dyDescent="0.25">
      <c r="A55" s="33" t="s">
        <v>100</v>
      </c>
      <c r="B55" s="34">
        <v>2926</v>
      </c>
      <c r="C55" s="35">
        <v>1</v>
      </c>
    </row>
    <row r="56" spans="1:3" x14ac:dyDescent="0.25">
      <c r="A56" s="20" t="s">
        <v>96</v>
      </c>
      <c r="B56" s="34"/>
      <c r="C56" s="35"/>
    </row>
    <row r="57" spans="1:3" x14ac:dyDescent="0.25">
      <c r="A57" s="33" t="s">
        <v>100</v>
      </c>
      <c r="B57" s="34">
        <v>3561</v>
      </c>
      <c r="C57" s="35">
        <v>1</v>
      </c>
    </row>
    <row r="58" spans="1:3" x14ac:dyDescent="0.25">
      <c r="A58" s="20" t="s">
        <v>109</v>
      </c>
      <c r="B58" s="34"/>
      <c r="C58" s="35"/>
    </row>
    <row r="59" spans="1:3" x14ac:dyDescent="0.25">
      <c r="A59" s="33" t="s">
        <v>103</v>
      </c>
      <c r="B59" s="34">
        <v>0</v>
      </c>
      <c r="C59" s="35">
        <v>1</v>
      </c>
    </row>
    <row r="60" spans="1:3" x14ac:dyDescent="0.25">
      <c r="A60" s="20" t="s">
        <v>111</v>
      </c>
      <c r="B60" s="34"/>
      <c r="C60" s="35"/>
    </row>
    <row r="61" spans="1:3" x14ac:dyDescent="0.25">
      <c r="A61" s="33" t="s">
        <v>103</v>
      </c>
      <c r="B61" s="34">
        <v>0</v>
      </c>
      <c r="C61" s="35">
        <v>1</v>
      </c>
    </row>
    <row r="62" spans="1:3" x14ac:dyDescent="0.25">
      <c r="A62" s="20" t="s">
        <v>108</v>
      </c>
      <c r="B62" s="34"/>
      <c r="C62" s="35"/>
    </row>
    <row r="63" spans="1:3" x14ac:dyDescent="0.25">
      <c r="A63" s="33" t="s">
        <v>105</v>
      </c>
      <c r="B63" s="34">
        <v>0</v>
      </c>
      <c r="C63" s="35">
        <v>1</v>
      </c>
    </row>
    <row r="64" spans="1:3" x14ac:dyDescent="0.25">
      <c r="A64" s="20" t="s">
        <v>107</v>
      </c>
      <c r="B64" s="34"/>
      <c r="C64" s="35"/>
    </row>
    <row r="65" spans="1:3" x14ac:dyDescent="0.25">
      <c r="A65" s="33" t="s">
        <v>103</v>
      </c>
      <c r="B65" s="34">
        <v>0</v>
      </c>
      <c r="C65" s="35">
        <v>1</v>
      </c>
    </row>
    <row r="66" spans="1:3" x14ac:dyDescent="0.25">
      <c r="A66" s="20" t="s">
        <v>347</v>
      </c>
      <c r="B66" s="34">
        <v>3561</v>
      </c>
      <c r="C66" s="35">
        <v>26</v>
      </c>
    </row>
    <row r="70" spans="1:3" ht="18.75" x14ac:dyDescent="0.3">
      <c r="A70" s="37" t="s">
        <v>136</v>
      </c>
      <c r="B70" s="38" t="s">
        <v>73</v>
      </c>
      <c r="C70" s="36"/>
    </row>
    <row r="71" spans="1:3" x14ac:dyDescent="0.25">
      <c r="A71" s="26"/>
      <c r="B71" s="26"/>
    </row>
    <row r="72" spans="1:3" x14ac:dyDescent="0.25">
      <c r="A72" s="19" t="s">
        <v>346</v>
      </c>
      <c r="B72" s="2" t="s">
        <v>354</v>
      </c>
      <c r="C72" s="2" t="s">
        <v>355</v>
      </c>
    </row>
    <row r="73" spans="1:3" x14ac:dyDescent="0.25">
      <c r="A73" s="20" t="s">
        <v>110</v>
      </c>
      <c r="B73" s="34"/>
      <c r="C73" s="35"/>
    </row>
    <row r="74" spans="1:3" x14ac:dyDescent="0.25">
      <c r="A74" s="33" t="s">
        <v>103</v>
      </c>
      <c r="B74" s="34">
        <v>0</v>
      </c>
      <c r="C74" s="35">
        <v>2</v>
      </c>
    </row>
    <row r="75" spans="1:3" x14ac:dyDescent="0.25">
      <c r="A75" s="20" t="s">
        <v>7</v>
      </c>
      <c r="B75" s="34"/>
      <c r="C75" s="35"/>
    </row>
    <row r="76" spans="1:3" x14ac:dyDescent="0.25">
      <c r="A76" s="33" t="s">
        <v>103</v>
      </c>
      <c r="B76" s="34">
        <v>0</v>
      </c>
      <c r="C76" s="35">
        <v>1</v>
      </c>
    </row>
    <row r="77" spans="1:3" x14ac:dyDescent="0.25">
      <c r="A77" s="33" t="s">
        <v>115</v>
      </c>
      <c r="B77" s="34">
        <v>0</v>
      </c>
      <c r="C77" s="35">
        <v>1</v>
      </c>
    </row>
    <row r="78" spans="1:3" x14ac:dyDescent="0.25">
      <c r="A78" s="20" t="s">
        <v>9</v>
      </c>
      <c r="B78" s="34"/>
      <c r="C78" s="35"/>
    </row>
    <row r="79" spans="1:3" x14ac:dyDescent="0.25">
      <c r="A79" s="33" t="s">
        <v>115</v>
      </c>
      <c r="B79" s="34">
        <v>0</v>
      </c>
      <c r="C79" s="35">
        <v>2</v>
      </c>
    </row>
    <row r="80" spans="1:3" x14ac:dyDescent="0.25">
      <c r="A80" s="33" t="s">
        <v>117</v>
      </c>
      <c r="B80" s="34">
        <v>0</v>
      </c>
      <c r="C80" s="35">
        <v>1</v>
      </c>
    </row>
    <row r="81" spans="1:3" x14ac:dyDescent="0.25">
      <c r="A81" s="20" t="s">
        <v>10</v>
      </c>
      <c r="B81" s="34"/>
      <c r="C81" s="35"/>
    </row>
    <row r="82" spans="1:3" x14ac:dyDescent="0.25">
      <c r="A82" s="33" t="s">
        <v>104</v>
      </c>
      <c r="B82" s="34">
        <v>0</v>
      </c>
      <c r="C82" s="35">
        <v>1</v>
      </c>
    </row>
    <row r="83" spans="1:3" x14ac:dyDescent="0.25">
      <c r="A83" s="20" t="s">
        <v>112</v>
      </c>
      <c r="B83" s="34"/>
      <c r="C83" s="35"/>
    </row>
    <row r="84" spans="1:3" x14ac:dyDescent="0.25">
      <c r="A84" s="33" t="s">
        <v>105</v>
      </c>
      <c r="B84" s="34">
        <v>0</v>
      </c>
      <c r="C84" s="35">
        <v>1</v>
      </c>
    </row>
    <row r="85" spans="1:3" x14ac:dyDescent="0.25">
      <c r="A85" s="20" t="s">
        <v>106</v>
      </c>
      <c r="B85" s="34"/>
      <c r="C85" s="35"/>
    </row>
    <row r="86" spans="1:3" x14ac:dyDescent="0.25">
      <c r="A86" s="33" t="s">
        <v>115</v>
      </c>
      <c r="B86" s="34">
        <v>0</v>
      </c>
      <c r="C86" s="35">
        <v>1</v>
      </c>
    </row>
    <row r="87" spans="1:3" x14ac:dyDescent="0.25">
      <c r="A87" s="33" t="s">
        <v>105</v>
      </c>
      <c r="B87" s="34">
        <v>0</v>
      </c>
      <c r="C87" s="35">
        <v>1</v>
      </c>
    </row>
    <row r="88" spans="1:3" x14ac:dyDescent="0.25">
      <c r="A88" s="33" t="s">
        <v>117</v>
      </c>
      <c r="B88" s="34">
        <v>0</v>
      </c>
      <c r="C88" s="35">
        <v>1</v>
      </c>
    </row>
    <row r="89" spans="1:3" x14ac:dyDescent="0.25">
      <c r="A89" s="20" t="s">
        <v>109</v>
      </c>
      <c r="B89" s="34"/>
      <c r="C89" s="35"/>
    </row>
    <row r="90" spans="1:3" x14ac:dyDescent="0.25">
      <c r="A90" s="33" t="s">
        <v>103</v>
      </c>
      <c r="B90" s="34">
        <v>0</v>
      </c>
      <c r="C90" s="35">
        <v>1</v>
      </c>
    </row>
    <row r="91" spans="1:3" x14ac:dyDescent="0.25">
      <c r="A91" s="20" t="s">
        <v>124</v>
      </c>
      <c r="B91" s="34"/>
      <c r="C91" s="35"/>
    </row>
    <row r="92" spans="1:3" x14ac:dyDescent="0.25">
      <c r="A92" s="33" t="s">
        <v>103</v>
      </c>
      <c r="B92" s="34">
        <v>0</v>
      </c>
      <c r="C92" s="35">
        <v>1</v>
      </c>
    </row>
    <row r="93" spans="1:3" x14ac:dyDescent="0.25">
      <c r="A93" s="20" t="s">
        <v>108</v>
      </c>
      <c r="B93" s="34"/>
      <c r="C93" s="35"/>
    </row>
    <row r="94" spans="1:3" x14ac:dyDescent="0.25">
      <c r="A94" s="33" t="s">
        <v>105</v>
      </c>
      <c r="B94" s="34">
        <v>0</v>
      </c>
      <c r="C94" s="35">
        <v>1</v>
      </c>
    </row>
    <row r="95" spans="1:3" x14ac:dyDescent="0.25">
      <c r="A95" s="20" t="s">
        <v>123</v>
      </c>
      <c r="B95" s="34"/>
      <c r="C95" s="35"/>
    </row>
    <row r="96" spans="1:3" x14ac:dyDescent="0.25">
      <c r="A96" s="33" t="s">
        <v>103</v>
      </c>
      <c r="B96" s="34">
        <v>0</v>
      </c>
      <c r="C96" s="35">
        <v>1</v>
      </c>
    </row>
    <row r="97" spans="1:3" x14ac:dyDescent="0.25">
      <c r="A97" s="33" t="s">
        <v>115</v>
      </c>
      <c r="B97" s="34">
        <v>0</v>
      </c>
      <c r="C97" s="35">
        <v>1</v>
      </c>
    </row>
    <row r="98" spans="1:3" x14ac:dyDescent="0.25">
      <c r="A98" s="20" t="s">
        <v>107</v>
      </c>
      <c r="B98" s="34"/>
      <c r="C98" s="35"/>
    </row>
    <row r="99" spans="1:3" x14ac:dyDescent="0.25">
      <c r="A99" s="33" t="s">
        <v>103</v>
      </c>
      <c r="B99" s="34">
        <v>0</v>
      </c>
      <c r="C99" s="35">
        <v>1</v>
      </c>
    </row>
    <row r="100" spans="1:3" x14ac:dyDescent="0.25">
      <c r="A100" s="20" t="s">
        <v>122</v>
      </c>
      <c r="B100" s="34"/>
      <c r="C100" s="35"/>
    </row>
    <row r="101" spans="1:3" x14ac:dyDescent="0.25">
      <c r="A101" s="33" t="s">
        <v>103</v>
      </c>
      <c r="B101" s="34">
        <v>0</v>
      </c>
      <c r="C101" s="35">
        <v>1</v>
      </c>
    </row>
    <row r="102" spans="1:3" x14ac:dyDescent="0.25">
      <c r="A102" s="20" t="s">
        <v>347</v>
      </c>
      <c r="B102" s="34">
        <v>0</v>
      </c>
      <c r="C102" s="35">
        <v>19</v>
      </c>
    </row>
    <row r="106" spans="1:3" ht="18.75" x14ac:dyDescent="0.3">
      <c r="A106" s="37" t="s">
        <v>136</v>
      </c>
      <c r="B106" s="38" t="s">
        <v>97</v>
      </c>
      <c r="C106" s="36"/>
    </row>
    <row r="107" spans="1:3" x14ac:dyDescent="0.25">
      <c r="A107" s="26"/>
      <c r="B107" s="26"/>
    </row>
    <row r="108" spans="1:3" x14ac:dyDescent="0.25">
      <c r="A108" s="19" t="s">
        <v>346</v>
      </c>
      <c r="B108" s="2" t="s">
        <v>354</v>
      </c>
      <c r="C108" s="2" t="s">
        <v>355</v>
      </c>
    </row>
    <row r="109" spans="1:3" x14ac:dyDescent="0.25">
      <c r="A109" s="20" t="s">
        <v>12</v>
      </c>
      <c r="B109" s="34"/>
      <c r="C109" s="35"/>
    </row>
    <row r="110" spans="1:3" x14ac:dyDescent="0.25">
      <c r="A110" s="33" t="s">
        <v>100</v>
      </c>
      <c r="B110" s="34">
        <v>5797</v>
      </c>
      <c r="C110" s="35">
        <v>1</v>
      </c>
    </row>
    <row r="111" spans="1:3" x14ac:dyDescent="0.25">
      <c r="A111" s="20" t="s">
        <v>85</v>
      </c>
      <c r="B111" s="34"/>
      <c r="C111" s="35"/>
    </row>
    <row r="112" spans="1:3" x14ac:dyDescent="0.25">
      <c r="A112" s="33" t="s">
        <v>100</v>
      </c>
      <c r="B112" s="34">
        <v>6121</v>
      </c>
      <c r="C112" s="35">
        <v>1</v>
      </c>
    </row>
    <row r="113" spans="1:3" x14ac:dyDescent="0.25">
      <c r="A113" s="20" t="s">
        <v>140</v>
      </c>
      <c r="B113" s="34"/>
      <c r="C113" s="35"/>
    </row>
    <row r="114" spans="1:3" x14ac:dyDescent="0.25">
      <c r="A114" s="33" t="s">
        <v>100</v>
      </c>
      <c r="B114" s="34">
        <v>0</v>
      </c>
      <c r="C114" s="35">
        <v>1</v>
      </c>
    </row>
    <row r="115" spans="1:3" x14ac:dyDescent="0.25">
      <c r="A115" s="20" t="s">
        <v>133</v>
      </c>
      <c r="B115" s="34"/>
      <c r="C115" s="35"/>
    </row>
    <row r="116" spans="1:3" x14ac:dyDescent="0.25">
      <c r="A116" s="33" t="s">
        <v>100</v>
      </c>
      <c r="B116" s="34">
        <v>4900</v>
      </c>
      <c r="C116" s="35">
        <v>1</v>
      </c>
    </row>
    <row r="117" spans="1:3" x14ac:dyDescent="0.25">
      <c r="A117" s="20" t="s">
        <v>347</v>
      </c>
      <c r="B117" s="34">
        <v>6121</v>
      </c>
      <c r="C117" s="35">
        <v>4</v>
      </c>
    </row>
    <row r="121" spans="1:3" ht="18.75" x14ac:dyDescent="0.3">
      <c r="A121" s="37" t="s">
        <v>136</v>
      </c>
      <c r="B121" s="38" t="s">
        <v>98</v>
      </c>
      <c r="C121" s="36"/>
    </row>
    <row r="122" spans="1:3" x14ac:dyDescent="0.25">
      <c r="A122" s="26"/>
      <c r="B122" s="26"/>
    </row>
    <row r="123" spans="1:3" x14ac:dyDescent="0.25">
      <c r="A123" s="19" t="s">
        <v>346</v>
      </c>
      <c r="B123" s="2" t="s">
        <v>354</v>
      </c>
      <c r="C123" s="2" t="s">
        <v>355</v>
      </c>
    </row>
    <row r="124" spans="1:3" x14ac:dyDescent="0.25">
      <c r="A124" s="20" t="s">
        <v>139</v>
      </c>
      <c r="B124" s="34"/>
      <c r="C124" s="35"/>
    </row>
    <row r="125" spans="1:3" x14ac:dyDescent="0.25">
      <c r="A125" s="33" t="s">
        <v>100</v>
      </c>
      <c r="B125" s="34">
        <v>1290</v>
      </c>
      <c r="C125" s="35">
        <v>1</v>
      </c>
    </row>
    <row r="126" spans="1:3" x14ac:dyDescent="0.25">
      <c r="A126" s="33" t="s">
        <v>130</v>
      </c>
      <c r="B126" s="34">
        <v>0</v>
      </c>
      <c r="C126" s="35">
        <v>1</v>
      </c>
    </row>
    <row r="127" spans="1:3" x14ac:dyDescent="0.25">
      <c r="A127" s="20" t="s">
        <v>14</v>
      </c>
      <c r="B127" s="34"/>
      <c r="C127" s="35"/>
    </row>
    <row r="128" spans="1:3" x14ac:dyDescent="0.25">
      <c r="A128" s="33" t="s">
        <v>103</v>
      </c>
      <c r="B128" s="34">
        <v>0</v>
      </c>
      <c r="C128" s="35">
        <v>1</v>
      </c>
    </row>
    <row r="129" spans="1:3" x14ac:dyDescent="0.25">
      <c r="A129" s="20" t="s">
        <v>29</v>
      </c>
      <c r="B129" s="34"/>
      <c r="C129" s="35"/>
    </row>
    <row r="130" spans="1:3" x14ac:dyDescent="0.25">
      <c r="A130" s="33" t="s">
        <v>100</v>
      </c>
      <c r="B130" s="34">
        <v>1555</v>
      </c>
      <c r="C130" s="35">
        <v>1</v>
      </c>
    </row>
    <row r="131" spans="1:3" x14ac:dyDescent="0.25">
      <c r="A131" s="20" t="s">
        <v>108</v>
      </c>
      <c r="B131" s="34"/>
      <c r="C131" s="35"/>
    </row>
    <row r="132" spans="1:3" x14ac:dyDescent="0.25">
      <c r="A132" s="33" t="s">
        <v>104</v>
      </c>
      <c r="B132" s="34">
        <v>0</v>
      </c>
      <c r="C132" s="35">
        <v>1</v>
      </c>
    </row>
    <row r="133" spans="1:3" x14ac:dyDescent="0.25">
      <c r="A133" s="20" t="s">
        <v>93</v>
      </c>
      <c r="B133" s="34"/>
      <c r="C133" s="35"/>
    </row>
    <row r="134" spans="1:3" x14ac:dyDescent="0.25">
      <c r="A134" s="33" t="s">
        <v>100</v>
      </c>
      <c r="B134" s="34">
        <v>2530</v>
      </c>
      <c r="C134" s="35">
        <v>1</v>
      </c>
    </row>
    <row r="135" spans="1:3" x14ac:dyDescent="0.25">
      <c r="A135" s="33" t="s">
        <v>104</v>
      </c>
      <c r="B135" s="34">
        <v>0</v>
      </c>
      <c r="C135" s="35">
        <v>1</v>
      </c>
    </row>
    <row r="136" spans="1:3" x14ac:dyDescent="0.25">
      <c r="A136" s="33" t="s">
        <v>115</v>
      </c>
      <c r="B136" s="34">
        <v>0</v>
      </c>
      <c r="C136" s="35">
        <v>2</v>
      </c>
    </row>
    <row r="137" spans="1:3" x14ac:dyDescent="0.25">
      <c r="A137" s="20" t="s">
        <v>347</v>
      </c>
      <c r="B137" s="34">
        <v>2530</v>
      </c>
      <c r="C137" s="35">
        <v>9</v>
      </c>
    </row>
    <row r="141" spans="1:3" ht="18.75" x14ac:dyDescent="0.3">
      <c r="A141" s="37" t="s">
        <v>136</v>
      </c>
      <c r="B141" s="38" t="s">
        <v>75</v>
      </c>
      <c r="C141" s="36"/>
    </row>
    <row r="142" spans="1:3" x14ac:dyDescent="0.25">
      <c r="A142" s="26"/>
      <c r="B142" s="26"/>
    </row>
    <row r="143" spans="1:3" x14ac:dyDescent="0.25">
      <c r="A143" s="19" t="s">
        <v>346</v>
      </c>
      <c r="B143" s="2" t="s">
        <v>354</v>
      </c>
      <c r="C143" s="2" t="s">
        <v>355</v>
      </c>
    </row>
    <row r="144" spans="1:3" x14ac:dyDescent="0.25">
      <c r="A144" s="20" t="s">
        <v>10</v>
      </c>
      <c r="B144" s="34"/>
      <c r="C144" s="35"/>
    </row>
    <row r="145" spans="1:3" x14ac:dyDescent="0.25">
      <c r="A145" s="33" t="s">
        <v>103</v>
      </c>
      <c r="B145" s="34">
        <v>0</v>
      </c>
      <c r="C145" s="35">
        <v>1</v>
      </c>
    </row>
    <row r="146" spans="1:3" x14ac:dyDescent="0.25">
      <c r="A146" s="20" t="s">
        <v>76</v>
      </c>
      <c r="B146" s="34"/>
      <c r="C146" s="35"/>
    </row>
    <row r="147" spans="1:3" x14ac:dyDescent="0.25">
      <c r="A147" s="33" t="s">
        <v>100</v>
      </c>
      <c r="B147" s="34">
        <v>2560</v>
      </c>
      <c r="C147" s="35">
        <v>1</v>
      </c>
    </row>
    <row r="148" spans="1:3" x14ac:dyDescent="0.25">
      <c r="A148" s="20" t="s">
        <v>59</v>
      </c>
      <c r="B148" s="34"/>
      <c r="C148" s="35"/>
    </row>
    <row r="149" spans="1:3" x14ac:dyDescent="0.25">
      <c r="A149" s="33" t="s">
        <v>100</v>
      </c>
      <c r="B149" s="34">
        <v>2580</v>
      </c>
      <c r="C149" s="35">
        <v>1</v>
      </c>
    </row>
    <row r="150" spans="1:3" x14ac:dyDescent="0.25">
      <c r="A150" s="20" t="s">
        <v>18</v>
      </c>
      <c r="B150" s="34"/>
      <c r="C150" s="35"/>
    </row>
    <row r="151" spans="1:3" x14ac:dyDescent="0.25">
      <c r="A151" s="33" t="s">
        <v>100</v>
      </c>
      <c r="B151" s="34">
        <v>2300</v>
      </c>
      <c r="C151" s="35">
        <v>1</v>
      </c>
    </row>
    <row r="152" spans="1:3" x14ac:dyDescent="0.25">
      <c r="A152" s="20" t="s">
        <v>142</v>
      </c>
      <c r="B152" s="34"/>
      <c r="C152" s="35"/>
    </row>
    <row r="153" spans="1:3" x14ac:dyDescent="0.25">
      <c r="A153" s="33" t="s">
        <v>121</v>
      </c>
      <c r="B153" s="34">
        <v>0</v>
      </c>
      <c r="C153" s="35">
        <v>1</v>
      </c>
    </row>
    <row r="154" spans="1:3" x14ac:dyDescent="0.25">
      <c r="A154" s="20" t="s">
        <v>26</v>
      </c>
      <c r="B154" s="34"/>
      <c r="C154" s="35"/>
    </row>
    <row r="155" spans="1:3" x14ac:dyDescent="0.25">
      <c r="A155" s="33" t="s">
        <v>100</v>
      </c>
      <c r="B155" s="34">
        <v>2550</v>
      </c>
      <c r="C155" s="35">
        <v>1</v>
      </c>
    </row>
    <row r="156" spans="1:3" x14ac:dyDescent="0.25">
      <c r="A156" s="33" t="s">
        <v>104</v>
      </c>
      <c r="B156" s="34">
        <v>0</v>
      </c>
      <c r="C156" s="35">
        <v>1</v>
      </c>
    </row>
    <row r="157" spans="1:3" x14ac:dyDescent="0.25">
      <c r="A157" s="20" t="s">
        <v>27</v>
      </c>
      <c r="B157" s="34"/>
      <c r="C157" s="35"/>
    </row>
    <row r="158" spans="1:3" x14ac:dyDescent="0.25">
      <c r="A158" s="33" t="s">
        <v>100</v>
      </c>
      <c r="B158" s="34">
        <v>1985</v>
      </c>
      <c r="C158" s="35">
        <v>1</v>
      </c>
    </row>
    <row r="159" spans="1:3" x14ac:dyDescent="0.25">
      <c r="A159" s="20" t="s">
        <v>36</v>
      </c>
      <c r="B159" s="34"/>
      <c r="C159" s="35"/>
    </row>
    <row r="160" spans="1:3" x14ac:dyDescent="0.25">
      <c r="A160" s="33" t="s">
        <v>100</v>
      </c>
      <c r="B160" s="34">
        <v>3210</v>
      </c>
      <c r="C160" s="35">
        <v>1</v>
      </c>
    </row>
    <row r="161" spans="1:3" x14ac:dyDescent="0.25">
      <c r="A161" s="20" t="s">
        <v>41</v>
      </c>
      <c r="B161" s="34"/>
      <c r="C161" s="35"/>
    </row>
    <row r="162" spans="1:3" x14ac:dyDescent="0.25">
      <c r="A162" s="33" t="s">
        <v>100</v>
      </c>
      <c r="B162" s="34">
        <v>1200</v>
      </c>
      <c r="C162" s="35">
        <v>1</v>
      </c>
    </row>
    <row r="163" spans="1:3" x14ac:dyDescent="0.25">
      <c r="A163" s="20" t="s">
        <v>43</v>
      </c>
      <c r="B163" s="34"/>
      <c r="C163" s="35"/>
    </row>
    <row r="164" spans="1:3" x14ac:dyDescent="0.25">
      <c r="A164" s="33" t="s">
        <v>100</v>
      </c>
      <c r="B164" s="34">
        <v>2610</v>
      </c>
      <c r="C164" s="35">
        <v>1</v>
      </c>
    </row>
    <row r="165" spans="1:3" x14ac:dyDescent="0.25">
      <c r="A165" s="20" t="s">
        <v>44</v>
      </c>
      <c r="B165" s="34"/>
      <c r="C165" s="35"/>
    </row>
    <row r="166" spans="1:3" x14ac:dyDescent="0.25">
      <c r="A166" s="33" t="s">
        <v>100</v>
      </c>
      <c r="B166" s="34">
        <v>2803</v>
      </c>
      <c r="C166" s="35">
        <v>1</v>
      </c>
    </row>
    <row r="167" spans="1:3" x14ac:dyDescent="0.25">
      <c r="A167" s="20" t="s">
        <v>46</v>
      </c>
      <c r="B167" s="34"/>
      <c r="C167" s="35"/>
    </row>
    <row r="168" spans="1:3" x14ac:dyDescent="0.25">
      <c r="A168" s="33" t="s">
        <v>100</v>
      </c>
      <c r="B168" s="34">
        <v>2970</v>
      </c>
      <c r="C168" s="35">
        <v>1</v>
      </c>
    </row>
    <row r="169" spans="1:3" x14ac:dyDescent="0.25">
      <c r="A169" s="33" t="s">
        <v>104</v>
      </c>
      <c r="B169" s="34">
        <v>0</v>
      </c>
      <c r="C169" s="35">
        <v>1</v>
      </c>
    </row>
    <row r="170" spans="1:3" x14ac:dyDescent="0.25">
      <c r="A170" s="20" t="s">
        <v>48</v>
      </c>
      <c r="B170" s="34"/>
      <c r="C170" s="35"/>
    </row>
    <row r="171" spans="1:3" x14ac:dyDescent="0.25">
      <c r="A171" s="33" t="s">
        <v>100</v>
      </c>
      <c r="B171" s="34">
        <v>2345</v>
      </c>
      <c r="C171" s="35">
        <v>1</v>
      </c>
    </row>
    <row r="172" spans="1:3" x14ac:dyDescent="0.25">
      <c r="A172" s="20" t="s">
        <v>90</v>
      </c>
      <c r="B172" s="34"/>
      <c r="C172" s="35"/>
    </row>
    <row r="173" spans="1:3" x14ac:dyDescent="0.25">
      <c r="A173" s="33" t="s">
        <v>104</v>
      </c>
      <c r="B173" s="34">
        <v>0</v>
      </c>
      <c r="C173" s="35">
        <v>1</v>
      </c>
    </row>
    <row r="174" spans="1:3" x14ac:dyDescent="0.25">
      <c r="A174" s="33" t="s">
        <v>115</v>
      </c>
      <c r="B174" s="34">
        <v>0</v>
      </c>
      <c r="C174" s="35">
        <v>2</v>
      </c>
    </row>
    <row r="175" spans="1:3" x14ac:dyDescent="0.25">
      <c r="A175" s="20" t="s">
        <v>50</v>
      </c>
      <c r="B175" s="34"/>
      <c r="C175" s="35"/>
    </row>
    <row r="176" spans="1:3" x14ac:dyDescent="0.25">
      <c r="A176" s="33" t="s">
        <v>100</v>
      </c>
      <c r="B176" s="34">
        <v>2687</v>
      </c>
      <c r="C176" s="35">
        <v>1</v>
      </c>
    </row>
    <row r="177" spans="1:3" x14ac:dyDescent="0.25">
      <c r="A177" s="20" t="s">
        <v>51</v>
      </c>
      <c r="B177" s="34"/>
      <c r="C177" s="35"/>
    </row>
    <row r="178" spans="1:3" x14ac:dyDescent="0.25">
      <c r="A178" s="33" t="s">
        <v>100</v>
      </c>
      <c r="B178" s="34">
        <v>3015</v>
      </c>
      <c r="C178" s="35">
        <v>1</v>
      </c>
    </row>
    <row r="179" spans="1:3" x14ac:dyDescent="0.25">
      <c r="A179" s="20" t="s">
        <v>347</v>
      </c>
      <c r="B179" s="34">
        <v>3210</v>
      </c>
      <c r="C179" s="35">
        <v>20</v>
      </c>
    </row>
    <row r="183" spans="1:3" ht="18.75" x14ac:dyDescent="0.3">
      <c r="A183" s="37" t="s">
        <v>136</v>
      </c>
      <c r="B183" s="38" t="s">
        <v>70</v>
      </c>
      <c r="C183" s="36"/>
    </row>
    <row r="184" spans="1:3" x14ac:dyDescent="0.25">
      <c r="A184" s="26"/>
      <c r="B184" s="26"/>
    </row>
    <row r="185" spans="1:3" x14ac:dyDescent="0.25">
      <c r="A185" s="19" t="s">
        <v>346</v>
      </c>
      <c r="B185" s="2" t="s">
        <v>354</v>
      </c>
      <c r="C185" s="2" t="s">
        <v>355</v>
      </c>
    </row>
    <row r="186" spans="1:3" x14ac:dyDescent="0.25">
      <c r="A186" s="20" t="s">
        <v>5</v>
      </c>
      <c r="B186" s="34"/>
      <c r="C186" s="35"/>
    </row>
    <row r="187" spans="1:3" x14ac:dyDescent="0.25">
      <c r="A187" s="33" t="s">
        <v>100</v>
      </c>
      <c r="B187" s="34">
        <v>5600</v>
      </c>
      <c r="C187" s="35">
        <v>1</v>
      </c>
    </row>
    <row r="188" spans="1:3" x14ac:dyDescent="0.25">
      <c r="A188" s="20" t="s">
        <v>8</v>
      </c>
      <c r="B188" s="34"/>
      <c r="C188" s="35"/>
    </row>
    <row r="189" spans="1:3" x14ac:dyDescent="0.25">
      <c r="A189" s="33" t="s">
        <v>100</v>
      </c>
      <c r="B189" s="34">
        <v>5860</v>
      </c>
      <c r="C189" s="35">
        <v>1</v>
      </c>
    </row>
    <row r="190" spans="1:3" x14ac:dyDescent="0.25">
      <c r="A190" s="33" t="s">
        <v>104</v>
      </c>
      <c r="B190" s="34">
        <v>0</v>
      </c>
      <c r="C190" s="35">
        <v>1</v>
      </c>
    </row>
    <row r="191" spans="1:3" x14ac:dyDescent="0.25">
      <c r="A191" s="20" t="s">
        <v>11</v>
      </c>
      <c r="B191" s="34"/>
      <c r="C191" s="35"/>
    </row>
    <row r="192" spans="1:3" x14ac:dyDescent="0.25">
      <c r="A192" s="33" t="s">
        <v>100</v>
      </c>
      <c r="B192" s="34">
        <v>5949</v>
      </c>
      <c r="C192" s="35">
        <v>1</v>
      </c>
    </row>
    <row r="193" spans="1:3" x14ac:dyDescent="0.25">
      <c r="A193" s="33" t="s">
        <v>104</v>
      </c>
      <c r="B193" s="34">
        <v>0</v>
      </c>
      <c r="C193" s="35">
        <v>1</v>
      </c>
    </row>
    <row r="194" spans="1:3" x14ac:dyDescent="0.25">
      <c r="A194" s="33" t="s">
        <v>115</v>
      </c>
      <c r="B194" s="34">
        <v>0</v>
      </c>
      <c r="C194" s="35">
        <v>1</v>
      </c>
    </row>
    <row r="195" spans="1:3" x14ac:dyDescent="0.25">
      <c r="A195" s="20" t="s">
        <v>131</v>
      </c>
      <c r="B195" s="34"/>
      <c r="C195" s="35"/>
    </row>
    <row r="196" spans="1:3" x14ac:dyDescent="0.25">
      <c r="A196" s="33" t="s">
        <v>100</v>
      </c>
      <c r="B196" s="34">
        <v>5980</v>
      </c>
      <c r="C196" s="35">
        <v>1</v>
      </c>
    </row>
    <row r="197" spans="1:3" x14ac:dyDescent="0.25">
      <c r="A197" s="20" t="s">
        <v>347</v>
      </c>
      <c r="B197" s="34">
        <v>5980</v>
      </c>
      <c r="C197" s="35">
        <v>7</v>
      </c>
    </row>
    <row r="201" spans="1:3" ht="18.75" x14ac:dyDescent="0.3">
      <c r="A201" s="37" t="s">
        <v>136</v>
      </c>
      <c r="B201" s="38" t="s">
        <v>74</v>
      </c>
      <c r="C201" s="36"/>
    </row>
    <row r="202" spans="1:3" x14ac:dyDescent="0.25">
      <c r="A202" s="26"/>
      <c r="B202" s="26"/>
    </row>
    <row r="203" spans="1:3" x14ac:dyDescent="0.25">
      <c r="A203" s="19" t="s">
        <v>346</v>
      </c>
      <c r="B203" s="2" t="s">
        <v>354</v>
      </c>
      <c r="C203" s="2" t="s">
        <v>355</v>
      </c>
    </row>
    <row r="204" spans="1:3" x14ac:dyDescent="0.25">
      <c r="A204" s="20" t="s">
        <v>7</v>
      </c>
      <c r="B204" s="34"/>
      <c r="C204" s="35"/>
    </row>
    <row r="205" spans="1:3" x14ac:dyDescent="0.25">
      <c r="A205" s="33" t="s">
        <v>100</v>
      </c>
      <c r="B205" s="34">
        <v>6042</v>
      </c>
      <c r="C205" s="35">
        <v>1</v>
      </c>
    </row>
    <row r="206" spans="1:3" x14ac:dyDescent="0.25">
      <c r="A206" s="20" t="s">
        <v>9</v>
      </c>
      <c r="B206" s="34"/>
      <c r="C206" s="35"/>
    </row>
    <row r="207" spans="1:3" x14ac:dyDescent="0.25">
      <c r="A207" s="33" t="s">
        <v>100</v>
      </c>
      <c r="B207" s="34">
        <v>6202</v>
      </c>
      <c r="C207" s="35">
        <v>1</v>
      </c>
    </row>
    <row r="208" spans="1:3" x14ac:dyDescent="0.25">
      <c r="A208" s="20" t="s">
        <v>10</v>
      </c>
      <c r="B208" s="34"/>
      <c r="C208" s="35"/>
    </row>
    <row r="209" spans="1:3" x14ac:dyDescent="0.25">
      <c r="A209" s="33" t="s">
        <v>100</v>
      </c>
      <c r="B209" s="34">
        <v>5898</v>
      </c>
      <c r="C209" s="35">
        <v>1</v>
      </c>
    </row>
    <row r="210" spans="1:3" x14ac:dyDescent="0.25">
      <c r="A210" s="20" t="s">
        <v>55</v>
      </c>
      <c r="B210" s="34"/>
      <c r="C210" s="35"/>
    </row>
    <row r="211" spans="1:3" x14ac:dyDescent="0.25">
      <c r="A211" s="33" t="s">
        <v>100</v>
      </c>
      <c r="B211" s="34">
        <v>6350</v>
      </c>
      <c r="C211" s="35">
        <v>1</v>
      </c>
    </row>
    <row r="212" spans="1:3" x14ac:dyDescent="0.25">
      <c r="A212" s="20" t="s">
        <v>347</v>
      </c>
      <c r="B212" s="34">
        <v>6350</v>
      </c>
      <c r="C212" s="35">
        <v>4</v>
      </c>
    </row>
    <row r="216" spans="1:3" ht="18.75" x14ac:dyDescent="0.3">
      <c r="A216" s="37" t="s">
        <v>136</v>
      </c>
      <c r="B216" s="38" t="s">
        <v>79</v>
      </c>
      <c r="C216" s="36"/>
    </row>
    <row r="217" spans="1:3" x14ac:dyDescent="0.25">
      <c r="A217" s="26"/>
      <c r="B217" s="26"/>
    </row>
    <row r="218" spans="1:3" x14ac:dyDescent="0.25">
      <c r="A218" s="19" t="s">
        <v>346</v>
      </c>
      <c r="B218" s="2" t="s">
        <v>354</v>
      </c>
      <c r="C218" s="2" t="s">
        <v>355</v>
      </c>
    </row>
    <row r="219" spans="1:3" x14ac:dyDescent="0.25">
      <c r="A219" s="20" t="s">
        <v>3</v>
      </c>
      <c r="B219" s="34"/>
      <c r="C219" s="35"/>
    </row>
    <row r="220" spans="1:3" x14ac:dyDescent="0.25">
      <c r="A220" s="33" t="s">
        <v>103</v>
      </c>
      <c r="B220" s="34">
        <v>0</v>
      </c>
      <c r="C220" s="35">
        <v>2</v>
      </c>
    </row>
    <row r="221" spans="1:3" x14ac:dyDescent="0.25">
      <c r="A221" s="33" t="s">
        <v>115</v>
      </c>
      <c r="B221" s="34">
        <v>0</v>
      </c>
      <c r="C221" s="35">
        <v>2</v>
      </c>
    </row>
    <row r="222" spans="1:3" x14ac:dyDescent="0.25">
      <c r="A222" s="20" t="s">
        <v>110</v>
      </c>
      <c r="B222" s="34"/>
      <c r="C222" s="35"/>
    </row>
    <row r="223" spans="1:3" x14ac:dyDescent="0.25">
      <c r="A223" s="33" t="s">
        <v>103</v>
      </c>
      <c r="B223" s="34">
        <v>0</v>
      </c>
      <c r="C223" s="35">
        <v>2</v>
      </c>
    </row>
    <row r="224" spans="1:3" x14ac:dyDescent="0.25">
      <c r="A224" s="20" t="s">
        <v>13</v>
      </c>
      <c r="B224" s="34"/>
      <c r="C224" s="35"/>
    </row>
    <row r="225" spans="1:3" x14ac:dyDescent="0.25">
      <c r="A225" s="33" t="s">
        <v>103</v>
      </c>
      <c r="B225" s="34">
        <v>0</v>
      </c>
      <c r="C225" s="35">
        <v>1</v>
      </c>
    </row>
    <row r="226" spans="1:3" x14ac:dyDescent="0.25">
      <c r="A226" s="20" t="s">
        <v>14</v>
      </c>
      <c r="B226" s="34"/>
      <c r="C226" s="35"/>
    </row>
    <row r="227" spans="1:3" x14ac:dyDescent="0.25">
      <c r="A227" s="33" t="s">
        <v>103</v>
      </c>
      <c r="B227" s="34">
        <v>0</v>
      </c>
      <c r="C227" s="35">
        <v>4</v>
      </c>
    </row>
    <row r="228" spans="1:3" x14ac:dyDescent="0.25">
      <c r="A228" s="20" t="s">
        <v>15</v>
      </c>
      <c r="B228" s="34"/>
      <c r="C228" s="35"/>
    </row>
    <row r="229" spans="1:3" x14ac:dyDescent="0.25">
      <c r="A229" s="33" t="s">
        <v>103</v>
      </c>
      <c r="B229" s="34">
        <v>0</v>
      </c>
      <c r="C229" s="35">
        <v>1</v>
      </c>
    </row>
    <row r="230" spans="1:3" x14ac:dyDescent="0.25">
      <c r="A230" s="20" t="s">
        <v>16</v>
      </c>
      <c r="B230" s="34"/>
      <c r="C230" s="35"/>
    </row>
    <row r="231" spans="1:3" x14ac:dyDescent="0.25">
      <c r="A231" s="33" t="s">
        <v>103</v>
      </c>
      <c r="B231" s="34">
        <v>0</v>
      </c>
      <c r="C231" s="35">
        <v>1</v>
      </c>
    </row>
    <row r="232" spans="1:3" x14ac:dyDescent="0.25">
      <c r="A232" s="33" t="s">
        <v>117</v>
      </c>
      <c r="B232" s="34">
        <v>0</v>
      </c>
      <c r="C232" s="35">
        <v>1</v>
      </c>
    </row>
    <row r="233" spans="1:3" x14ac:dyDescent="0.25">
      <c r="A233" s="20" t="s">
        <v>125</v>
      </c>
      <c r="B233" s="34"/>
      <c r="C233" s="35"/>
    </row>
    <row r="234" spans="1:3" x14ac:dyDescent="0.25">
      <c r="A234" s="33" t="s">
        <v>126</v>
      </c>
      <c r="B234" s="34">
        <v>0</v>
      </c>
      <c r="C234" s="35">
        <v>1</v>
      </c>
    </row>
    <row r="235" spans="1:3" x14ac:dyDescent="0.25">
      <c r="A235" s="20" t="s">
        <v>60</v>
      </c>
      <c r="B235" s="34"/>
      <c r="C235" s="35"/>
    </row>
    <row r="236" spans="1:3" x14ac:dyDescent="0.25">
      <c r="A236" s="33" t="s">
        <v>103</v>
      </c>
      <c r="B236" s="34">
        <v>0</v>
      </c>
      <c r="C236" s="35">
        <v>2</v>
      </c>
    </row>
    <row r="237" spans="1:3" x14ac:dyDescent="0.25">
      <c r="A237" s="20" t="s">
        <v>21</v>
      </c>
      <c r="B237" s="34"/>
      <c r="C237" s="35"/>
    </row>
    <row r="238" spans="1:3" x14ac:dyDescent="0.25">
      <c r="A238" s="33" t="s">
        <v>103</v>
      </c>
      <c r="B238" s="34">
        <v>0</v>
      </c>
      <c r="C238" s="35">
        <v>1</v>
      </c>
    </row>
    <row r="239" spans="1:3" x14ac:dyDescent="0.25">
      <c r="A239" s="20" t="s">
        <v>22</v>
      </c>
      <c r="B239" s="34"/>
      <c r="C239" s="35"/>
    </row>
    <row r="240" spans="1:3" x14ac:dyDescent="0.25">
      <c r="A240" s="33" t="s">
        <v>103</v>
      </c>
      <c r="B240" s="34">
        <v>0</v>
      </c>
      <c r="C240" s="35">
        <v>1</v>
      </c>
    </row>
    <row r="241" spans="1:3" x14ac:dyDescent="0.25">
      <c r="A241" s="20" t="s">
        <v>28</v>
      </c>
      <c r="B241" s="34"/>
      <c r="C241" s="35"/>
    </row>
    <row r="242" spans="1:3" x14ac:dyDescent="0.25">
      <c r="A242" s="33" t="s">
        <v>103</v>
      </c>
      <c r="B242" s="34">
        <v>0</v>
      </c>
      <c r="C242" s="35">
        <v>1</v>
      </c>
    </row>
    <row r="243" spans="1:3" x14ac:dyDescent="0.25">
      <c r="A243" s="20" t="s">
        <v>61</v>
      </c>
      <c r="B243" s="34"/>
      <c r="C243" s="35"/>
    </row>
    <row r="244" spans="1:3" x14ac:dyDescent="0.25">
      <c r="A244" s="33" t="s">
        <v>105</v>
      </c>
      <c r="B244" s="34">
        <v>0</v>
      </c>
      <c r="C244" s="35">
        <v>1</v>
      </c>
    </row>
    <row r="245" spans="1:3" x14ac:dyDescent="0.25">
      <c r="A245" s="20" t="s">
        <v>44</v>
      </c>
      <c r="B245" s="34"/>
      <c r="C245" s="35"/>
    </row>
    <row r="246" spans="1:3" x14ac:dyDescent="0.25">
      <c r="A246" s="33" t="s">
        <v>103</v>
      </c>
      <c r="B246" s="34">
        <v>0</v>
      </c>
      <c r="C246" s="35">
        <v>1</v>
      </c>
    </row>
    <row r="247" spans="1:3" x14ac:dyDescent="0.25">
      <c r="A247" s="20" t="s">
        <v>45</v>
      </c>
      <c r="B247" s="34"/>
      <c r="C247" s="35"/>
    </row>
    <row r="248" spans="1:3" x14ac:dyDescent="0.25">
      <c r="A248" s="33" t="s">
        <v>103</v>
      </c>
      <c r="B248" s="34">
        <v>0</v>
      </c>
      <c r="C248" s="35">
        <v>2</v>
      </c>
    </row>
    <row r="249" spans="1:3" x14ac:dyDescent="0.25">
      <c r="A249" s="33" t="s">
        <v>115</v>
      </c>
      <c r="B249" s="34">
        <v>0</v>
      </c>
      <c r="C249" s="35">
        <v>3</v>
      </c>
    </row>
    <row r="250" spans="1:3" x14ac:dyDescent="0.25">
      <c r="A250" s="20" t="s">
        <v>47</v>
      </c>
      <c r="B250" s="34"/>
      <c r="C250" s="35"/>
    </row>
    <row r="251" spans="1:3" x14ac:dyDescent="0.25">
      <c r="A251" s="33" t="s">
        <v>103</v>
      </c>
      <c r="B251" s="34">
        <v>0</v>
      </c>
      <c r="C251" s="35">
        <v>1</v>
      </c>
    </row>
    <row r="252" spans="1:3" x14ac:dyDescent="0.25">
      <c r="A252" s="20" t="s">
        <v>49</v>
      </c>
      <c r="B252" s="34"/>
      <c r="C252" s="35"/>
    </row>
    <row r="253" spans="1:3" x14ac:dyDescent="0.25">
      <c r="A253" s="33" t="s">
        <v>103</v>
      </c>
      <c r="B253" s="34">
        <v>0</v>
      </c>
      <c r="C253" s="35">
        <v>1</v>
      </c>
    </row>
    <row r="254" spans="1:3" x14ac:dyDescent="0.25">
      <c r="A254" s="33" t="s">
        <v>115</v>
      </c>
      <c r="B254" s="34">
        <v>0</v>
      </c>
      <c r="C254" s="35">
        <v>1</v>
      </c>
    </row>
    <row r="255" spans="1:3" x14ac:dyDescent="0.25">
      <c r="A255" s="20" t="s">
        <v>50</v>
      </c>
      <c r="B255" s="34"/>
      <c r="C255" s="35"/>
    </row>
    <row r="256" spans="1:3" x14ac:dyDescent="0.25">
      <c r="A256" s="33" t="s">
        <v>103</v>
      </c>
      <c r="B256" s="34">
        <v>0</v>
      </c>
      <c r="C256" s="35">
        <v>1</v>
      </c>
    </row>
    <row r="257" spans="1:3" x14ac:dyDescent="0.25">
      <c r="A257" s="33" t="s">
        <v>115</v>
      </c>
      <c r="B257" s="34">
        <v>0</v>
      </c>
      <c r="C257" s="35">
        <v>1</v>
      </c>
    </row>
    <row r="258" spans="1:3" x14ac:dyDescent="0.25">
      <c r="A258" s="20" t="s">
        <v>51</v>
      </c>
      <c r="B258" s="34"/>
      <c r="C258" s="35"/>
    </row>
    <row r="259" spans="1:3" x14ac:dyDescent="0.25">
      <c r="A259" s="33" t="s">
        <v>103</v>
      </c>
      <c r="B259" s="34">
        <v>0</v>
      </c>
      <c r="C259" s="35">
        <v>1</v>
      </c>
    </row>
    <row r="260" spans="1:3" x14ac:dyDescent="0.25">
      <c r="A260" s="33" t="s">
        <v>115</v>
      </c>
      <c r="B260" s="34">
        <v>0</v>
      </c>
      <c r="C260" s="35">
        <v>4</v>
      </c>
    </row>
    <row r="261" spans="1:3" x14ac:dyDescent="0.25">
      <c r="A261" s="20" t="s">
        <v>63</v>
      </c>
      <c r="B261" s="34"/>
      <c r="C261" s="35"/>
    </row>
    <row r="262" spans="1:3" x14ac:dyDescent="0.25">
      <c r="A262" s="33" t="s">
        <v>103</v>
      </c>
      <c r="B262" s="34">
        <v>0</v>
      </c>
      <c r="C262" s="35">
        <v>1</v>
      </c>
    </row>
    <row r="263" spans="1:3" x14ac:dyDescent="0.25">
      <c r="A263" s="20" t="s">
        <v>64</v>
      </c>
      <c r="B263" s="34"/>
      <c r="C263" s="35"/>
    </row>
    <row r="264" spans="1:3" x14ac:dyDescent="0.25">
      <c r="A264" s="33" t="s">
        <v>103</v>
      </c>
      <c r="B264" s="34">
        <v>0</v>
      </c>
      <c r="C264" s="35">
        <v>1</v>
      </c>
    </row>
    <row r="265" spans="1:3" x14ac:dyDescent="0.25">
      <c r="A265" s="20" t="s">
        <v>120</v>
      </c>
      <c r="B265" s="34"/>
      <c r="C265" s="35"/>
    </row>
    <row r="266" spans="1:3" x14ac:dyDescent="0.25">
      <c r="A266" s="33" t="s">
        <v>103</v>
      </c>
      <c r="B266" s="34">
        <v>0</v>
      </c>
      <c r="C266" s="35">
        <v>1</v>
      </c>
    </row>
    <row r="267" spans="1:3" x14ac:dyDescent="0.25">
      <c r="A267" s="20" t="s">
        <v>132</v>
      </c>
      <c r="B267" s="34"/>
      <c r="C267" s="35"/>
    </row>
    <row r="268" spans="1:3" x14ac:dyDescent="0.25">
      <c r="A268" s="33" t="s">
        <v>103</v>
      </c>
      <c r="B268" s="34">
        <v>0</v>
      </c>
      <c r="C268" s="35">
        <v>1</v>
      </c>
    </row>
    <row r="269" spans="1:3" x14ac:dyDescent="0.25">
      <c r="A269" s="20" t="s">
        <v>66</v>
      </c>
      <c r="B269" s="34"/>
      <c r="C269" s="35"/>
    </row>
    <row r="270" spans="1:3" x14ac:dyDescent="0.25">
      <c r="A270" s="33" t="s">
        <v>103</v>
      </c>
      <c r="B270" s="34">
        <v>0</v>
      </c>
      <c r="C270" s="35">
        <v>1</v>
      </c>
    </row>
    <row r="271" spans="1:3" x14ac:dyDescent="0.25">
      <c r="A271" s="20" t="s">
        <v>67</v>
      </c>
      <c r="B271" s="34"/>
      <c r="C271" s="35"/>
    </row>
    <row r="272" spans="1:3" x14ac:dyDescent="0.25">
      <c r="A272" s="33" t="s">
        <v>103</v>
      </c>
      <c r="B272" s="34">
        <v>0</v>
      </c>
      <c r="C272" s="35">
        <v>1</v>
      </c>
    </row>
    <row r="273" spans="1:3" x14ac:dyDescent="0.25">
      <c r="A273" s="33" t="s">
        <v>126</v>
      </c>
      <c r="B273" s="34">
        <v>0</v>
      </c>
      <c r="C273" s="35">
        <v>1</v>
      </c>
    </row>
    <row r="274" spans="1:3" x14ac:dyDescent="0.25">
      <c r="A274" s="33" t="s">
        <v>115</v>
      </c>
      <c r="B274" s="34">
        <v>0</v>
      </c>
      <c r="C274" s="35">
        <v>2</v>
      </c>
    </row>
    <row r="275" spans="1:3" x14ac:dyDescent="0.25">
      <c r="A275" s="20" t="s">
        <v>118</v>
      </c>
      <c r="B275" s="34"/>
      <c r="C275" s="35"/>
    </row>
    <row r="276" spans="1:3" x14ac:dyDescent="0.25">
      <c r="A276" s="33" t="s">
        <v>103</v>
      </c>
      <c r="B276" s="34">
        <v>0</v>
      </c>
      <c r="C276" s="35">
        <v>1</v>
      </c>
    </row>
    <row r="277" spans="1:3" x14ac:dyDescent="0.25">
      <c r="A277" s="20" t="s">
        <v>106</v>
      </c>
      <c r="B277" s="34"/>
      <c r="C277" s="35"/>
    </row>
    <row r="278" spans="1:3" x14ac:dyDescent="0.25">
      <c r="A278" s="33" t="s">
        <v>104</v>
      </c>
      <c r="B278" s="34">
        <v>0</v>
      </c>
      <c r="C278" s="35">
        <v>1</v>
      </c>
    </row>
    <row r="279" spans="1:3" x14ac:dyDescent="0.25">
      <c r="A279" s="33" t="s">
        <v>103</v>
      </c>
      <c r="B279" s="34">
        <v>0</v>
      </c>
      <c r="C279" s="35">
        <v>1</v>
      </c>
    </row>
    <row r="280" spans="1:3" x14ac:dyDescent="0.25">
      <c r="A280" s="20" t="s">
        <v>124</v>
      </c>
      <c r="B280" s="34"/>
      <c r="C280" s="35"/>
    </row>
    <row r="281" spans="1:3" x14ac:dyDescent="0.25">
      <c r="A281" s="33" t="s">
        <v>103</v>
      </c>
      <c r="B281" s="34">
        <v>0</v>
      </c>
      <c r="C281" s="35">
        <v>2</v>
      </c>
    </row>
    <row r="282" spans="1:3" x14ac:dyDescent="0.25">
      <c r="A282" s="33" t="s">
        <v>115</v>
      </c>
      <c r="B282" s="34">
        <v>0</v>
      </c>
      <c r="C282" s="35">
        <v>2</v>
      </c>
    </row>
    <row r="283" spans="1:3" x14ac:dyDescent="0.25">
      <c r="A283" s="20" t="s">
        <v>111</v>
      </c>
      <c r="B283" s="34"/>
      <c r="C283" s="35"/>
    </row>
    <row r="284" spans="1:3" x14ac:dyDescent="0.25">
      <c r="A284" s="33" t="s">
        <v>103</v>
      </c>
      <c r="B284" s="34">
        <v>0</v>
      </c>
      <c r="C284" s="35">
        <v>3</v>
      </c>
    </row>
    <row r="285" spans="1:3" x14ac:dyDescent="0.25">
      <c r="A285" s="33" t="s">
        <v>115</v>
      </c>
      <c r="B285" s="34">
        <v>0</v>
      </c>
      <c r="C285" s="35">
        <v>1</v>
      </c>
    </row>
    <row r="286" spans="1:3" x14ac:dyDescent="0.25">
      <c r="A286" s="20" t="s">
        <v>113</v>
      </c>
      <c r="B286" s="34"/>
      <c r="C286" s="35"/>
    </row>
    <row r="287" spans="1:3" x14ac:dyDescent="0.25">
      <c r="A287" s="33" t="s">
        <v>103</v>
      </c>
      <c r="B287" s="34">
        <v>0</v>
      </c>
      <c r="C287" s="35">
        <v>1</v>
      </c>
    </row>
    <row r="288" spans="1:3" x14ac:dyDescent="0.25">
      <c r="A288" s="20" t="s">
        <v>122</v>
      </c>
      <c r="B288" s="34"/>
      <c r="C288" s="35"/>
    </row>
    <row r="289" spans="1:3" x14ac:dyDescent="0.25">
      <c r="A289" s="33" t="s">
        <v>117</v>
      </c>
      <c r="B289" s="34">
        <v>0</v>
      </c>
      <c r="C289" s="35">
        <v>1</v>
      </c>
    </row>
    <row r="290" spans="1:3" x14ac:dyDescent="0.25">
      <c r="A290" s="20" t="s">
        <v>54</v>
      </c>
      <c r="B290" s="34"/>
      <c r="C290" s="35"/>
    </row>
    <row r="291" spans="1:3" x14ac:dyDescent="0.25">
      <c r="A291" s="33" t="s">
        <v>103</v>
      </c>
      <c r="B291" s="34">
        <v>0</v>
      </c>
      <c r="C291" s="35">
        <v>1</v>
      </c>
    </row>
    <row r="292" spans="1:3" x14ac:dyDescent="0.25">
      <c r="A292" s="20" t="s">
        <v>93</v>
      </c>
      <c r="B292" s="34"/>
      <c r="C292" s="35"/>
    </row>
    <row r="293" spans="1:3" x14ac:dyDescent="0.25">
      <c r="A293" s="33" t="s">
        <v>126</v>
      </c>
      <c r="B293" s="34">
        <v>0</v>
      </c>
      <c r="C293" s="35">
        <v>1</v>
      </c>
    </row>
    <row r="294" spans="1:3" x14ac:dyDescent="0.25">
      <c r="A294" s="20" t="s">
        <v>56</v>
      </c>
      <c r="B294" s="34"/>
      <c r="C294" s="35"/>
    </row>
    <row r="295" spans="1:3" x14ac:dyDescent="0.25">
      <c r="A295" s="33" t="s">
        <v>104</v>
      </c>
      <c r="B295" s="34">
        <v>0</v>
      </c>
      <c r="C295" s="35">
        <v>1</v>
      </c>
    </row>
    <row r="296" spans="1:3" x14ac:dyDescent="0.25">
      <c r="A296" s="20" t="s">
        <v>347</v>
      </c>
      <c r="B296" s="34">
        <v>0</v>
      </c>
      <c r="C296" s="35">
        <v>62</v>
      </c>
    </row>
    <row r="300" spans="1:3" ht="18.75" x14ac:dyDescent="0.3">
      <c r="A300" s="37" t="s">
        <v>136</v>
      </c>
      <c r="B300" s="38" t="s">
        <v>81</v>
      </c>
      <c r="C300" s="36"/>
    </row>
    <row r="301" spans="1:3" x14ac:dyDescent="0.25">
      <c r="A301" s="26"/>
      <c r="B301" s="26"/>
    </row>
    <row r="302" spans="1:3" x14ac:dyDescent="0.25">
      <c r="A302" s="19" t="s">
        <v>346</v>
      </c>
      <c r="B302" s="2" t="s">
        <v>354</v>
      </c>
      <c r="C302" s="2" t="s">
        <v>355</v>
      </c>
    </row>
    <row r="303" spans="1:3" x14ac:dyDescent="0.25">
      <c r="A303" s="20" t="s">
        <v>16</v>
      </c>
      <c r="B303" s="34"/>
      <c r="C303" s="35"/>
    </row>
    <row r="304" spans="1:3" x14ac:dyDescent="0.25">
      <c r="A304" s="33" t="s">
        <v>103</v>
      </c>
      <c r="B304" s="34">
        <v>0</v>
      </c>
      <c r="C304" s="35">
        <v>1</v>
      </c>
    </row>
    <row r="305" spans="1:3" x14ac:dyDescent="0.25">
      <c r="A305" s="20" t="s">
        <v>114</v>
      </c>
      <c r="B305" s="34"/>
      <c r="C305" s="35"/>
    </row>
    <row r="306" spans="1:3" x14ac:dyDescent="0.25">
      <c r="A306" s="33" t="s">
        <v>105</v>
      </c>
      <c r="B306" s="34">
        <v>0</v>
      </c>
      <c r="C306" s="35">
        <v>1</v>
      </c>
    </row>
    <row r="307" spans="1:3" x14ac:dyDescent="0.25">
      <c r="A307" s="20" t="s">
        <v>20</v>
      </c>
      <c r="B307" s="34"/>
      <c r="C307" s="35"/>
    </row>
    <row r="308" spans="1:3" x14ac:dyDescent="0.25">
      <c r="A308" s="33" t="s">
        <v>103</v>
      </c>
      <c r="B308" s="34">
        <v>0</v>
      </c>
      <c r="C308" s="35">
        <v>1</v>
      </c>
    </row>
    <row r="309" spans="1:3" x14ac:dyDescent="0.25">
      <c r="A309" s="20" t="s">
        <v>21</v>
      </c>
      <c r="B309" s="34"/>
      <c r="C309" s="35"/>
    </row>
    <row r="310" spans="1:3" x14ac:dyDescent="0.25">
      <c r="A310" s="33" t="s">
        <v>103</v>
      </c>
      <c r="B310" s="34">
        <v>0</v>
      </c>
      <c r="C310" s="35">
        <v>1</v>
      </c>
    </row>
    <row r="311" spans="1:3" x14ac:dyDescent="0.25">
      <c r="A311" s="20" t="s">
        <v>129</v>
      </c>
      <c r="B311" s="34"/>
      <c r="C311" s="35"/>
    </row>
    <row r="312" spans="1:3" x14ac:dyDescent="0.25">
      <c r="A312" s="33" t="s">
        <v>103</v>
      </c>
      <c r="B312" s="34">
        <v>0</v>
      </c>
      <c r="C312" s="35">
        <v>1</v>
      </c>
    </row>
    <row r="313" spans="1:3" x14ac:dyDescent="0.25">
      <c r="A313" s="20" t="s">
        <v>127</v>
      </c>
      <c r="B313" s="34"/>
      <c r="C313" s="35"/>
    </row>
    <row r="314" spans="1:3" x14ac:dyDescent="0.25">
      <c r="A314" s="33" t="s">
        <v>103</v>
      </c>
      <c r="B314" s="34">
        <v>0</v>
      </c>
      <c r="C314" s="35">
        <v>1</v>
      </c>
    </row>
    <row r="315" spans="1:3" x14ac:dyDescent="0.25">
      <c r="A315" s="20" t="s">
        <v>65</v>
      </c>
      <c r="B315" s="34"/>
      <c r="C315" s="35"/>
    </row>
    <row r="316" spans="1:3" x14ac:dyDescent="0.25">
      <c r="A316" s="33" t="s">
        <v>103</v>
      </c>
      <c r="B316" s="34">
        <v>0</v>
      </c>
      <c r="C316" s="35">
        <v>2</v>
      </c>
    </row>
    <row r="317" spans="1:3" x14ac:dyDescent="0.25">
      <c r="A317" s="20" t="s">
        <v>106</v>
      </c>
      <c r="B317" s="34"/>
      <c r="C317" s="35"/>
    </row>
    <row r="318" spans="1:3" x14ac:dyDescent="0.25">
      <c r="A318" s="33" t="s">
        <v>105</v>
      </c>
      <c r="B318" s="34">
        <v>0</v>
      </c>
      <c r="C318" s="35">
        <v>1</v>
      </c>
    </row>
    <row r="319" spans="1:3" x14ac:dyDescent="0.25">
      <c r="A319" s="20" t="s">
        <v>56</v>
      </c>
      <c r="B319" s="34"/>
      <c r="C319" s="35"/>
    </row>
    <row r="320" spans="1:3" x14ac:dyDescent="0.25">
      <c r="A320" s="33" t="s">
        <v>103</v>
      </c>
      <c r="B320" s="34">
        <v>0</v>
      </c>
      <c r="C320" s="35">
        <v>2</v>
      </c>
    </row>
    <row r="321" spans="1:3" x14ac:dyDescent="0.25">
      <c r="A321" s="33" t="s">
        <v>126</v>
      </c>
      <c r="B321" s="34">
        <v>0</v>
      </c>
      <c r="C321" s="35">
        <v>1</v>
      </c>
    </row>
    <row r="322" spans="1:3" x14ac:dyDescent="0.25">
      <c r="A322" s="33" t="s">
        <v>115</v>
      </c>
      <c r="B322" s="34">
        <v>0</v>
      </c>
      <c r="C322" s="35">
        <v>2</v>
      </c>
    </row>
    <row r="323" spans="1:3" x14ac:dyDescent="0.25">
      <c r="A323" s="20" t="s">
        <v>347</v>
      </c>
      <c r="B323" s="34">
        <v>0</v>
      </c>
      <c r="C323" s="35">
        <v>14</v>
      </c>
    </row>
    <row r="327" spans="1:3" ht="18.75" x14ac:dyDescent="0.3">
      <c r="A327" s="37" t="s">
        <v>136</v>
      </c>
      <c r="B327" s="38" t="s">
        <v>78</v>
      </c>
      <c r="C327" s="36"/>
    </row>
    <row r="328" spans="1:3" x14ac:dyDescent="0.25">
      <c r="A328" s="26"/>
      <c r="B328" s="26"/>
    </row>
    <row r="329" spans="1:3" x14ac:dyDescent="0.25">
      <c r="A329" s="19" t="s">
        <v>346</v>
      </c>
      <c r="B329" s="2" t="s">
        <v>354</v>
      </c>
      <c r="C329" s="2" t="s">
        <v>355</v>
      </c>
    </row>
    <row r="330" spans="1:3" x14ac:dyDescent="0.25">
      <c r="A330" s="20" t="s">
        <v>3</v>
      </c>
      <c r="B330" s="34"/>
      <c r="C330" s="35"/>
    </row>
    <row r="331" spans="1:3" x14ac:dyDescent="0.25">
      <c r="A331" s="33" t="s">
        <v>100</v>
      </c>
      <c r="B331" s="34">
        <v>5399</v>
      </c>
      <c r="C331" s="35">
        <v>1</v>
      </c>
    </row>
    <row r="332" spans="1:3" x14ac:dyDescent="0.25">
      <c r="A332" s="33" t="s">
        <v>104</v>
      </c>
      <c r="B332" s="34">
        <v>0</v>
      </c>
      <c r="C332" s="35">
        <v>1</v>
      </c>
    </row>
    <row r="333" spans="1:3" x14ac:dyDescent="0.25">
      <c r="A333" s="33" t="s">
        <v>115</v>
      </c>
      <c r="B333" s="34">
        <v>0</v>
      </c>
      <c r="C333" s="35">
        <v>4</v>
      </c>
    </row>
    <row r="334" spans="1:3" x14ac:dyDescent="0.25">
      <c r="A334" s="20" t="s">
        <v>13</v>
      </c>
      <c r="B334" s="34"/>
      <c r="C334" s="35"/>
    </row>
    <row r="335" spans="1:3" x14ac:dyDescent="0.25">
      <c r="A335" s="33" t="s">
        <v>100</v>
      </c>
      <c r="B335" s="34">
        <v>4837</v>
      </c>
      <c r="C335" s="35">
        <v>1</v>
      </c>
    </row>
    <row r="336" spans="1:3" x14ac:dyDescent="0.25">
      <c r="A336" s="33" t="s">
        <v>115</v>
      </c>
      <c r="B336" s="34">
        <v>0</v>
      </c>
      <c r="C336" s="35">
        <v>1</v>
      </c>
    </row>
    <row r="337" spans="1:3" x14ac:dyDescent="0.25">
      <c r="A337" s="33" t="s">
        <v>130</v>
      </c>
      <c r="B337" s="34">
        <v>0</v>
      </c>
      <c r="C337" s="35">
        <v>1</v>
      </c>
    </row>
    <row r="338" spans="1:3" x14ac:dyDescent="0.25">
      <c r="A338" s="20" t="s">
        <v>15</v>
      </c>
      <c r="B338" s="34"/>
      <c r="C338" s="35"/>
    </row>
    <row r="339" spans="1:3" x14ac:dyDescent="0.25">
      <c r="A339" s="33" t="s">
        <v>100</v>
      </c>
      <c r="B339" s="34">
        <v>5050</v>
      </c>
      <c r="C339" s="35">
        <v>1</v>
      </c>
    </row>
    <row r="340" spans="1:3" x14ac:dyDescent="0.25">
      <c r="A340" s="20" t="s">
        <v>17</v>
      </c>
      <c r="B340" s="34"/>
      <c r="C340" s="35"/>
    </row>
    <row r="341" spans="1:3" x14ac:dyDescent="0.25">
      <c r="A341" s="33" t="s">
        <v>100</v>
      </c>
      <c r="B341" s="34">
        <v>4000</v>
      </c>
      <c r="C341" s="35">
        <v>1</v>
      </c>
    </row>
    <row r="342" spans="1:3" x14ac:dyDescent="0.25">
      <c r="A342" s="33" t="s">
        <v>115</v>
      </c>
      <c r="B342" s="34">
        <v>0</v>
      </c>
      <c r="C342" s="35">
        <v>1</v>
      </c>
    </row>
    <row r="343" spans="1:3" x14ac:dyDescent="0.25">
      <c r="A343" s="20" t="s">
        <v>86</v>
      </c>
      <c r="B343" s="34"/>
      <c r="C343" s="35"/>
    </row>
    <row r="344" spans="1:3" x14ac:dyDescent="0.25">
      <c r="A344" s="33" t="s">
        <v>100</v>
      </c>
      <c r="B344" s="34">
        <v>5076</v>
      </c>
      <c r="C344" s="35">
        <v>1</v>
      </c>
    </row>
    <row r="345" spans="1:3" x14ac:dyDescent="0.25">
      <c r="A345" s="20" t="s">
        <v>24</v>
      </c>
      <c r="B345" s="34"/>
      <c r="C345" s="35"/>
    </row>
    <row r="346" spans="1:3" x14ac:dyDescent="0.25">
      <c r="A346" s="33" t="s">
        <v>100</v>
      </c>
      <c r="B346" s="34">
        <v>4700</v>
      </c>
      <c r="C346" s="35">
        <v>1</v>
      </c>
    </row>
    <row r="347" spans="1:3" x14ac:dyDescent="0.25">
      <c r="A347" s="20" t="s">
        <v>25</v>
      </c>
      <c r="B347" s="34"/>
      <c r="C347" s="35"/>
    </row>
    <row r="348" spans="1:3" x14ac:dyDescent="0.25">
      <c r="A348" s="33" t="s">
        <v>100</v>
      </c>
      <c r="B348" s="34">
        <v>4700</v>
      </c>
      <c r="C348" s="35">
        <v>1</v>
      </c>
    </row>
    <row r="349" spans="1:3" x14ac:dyDescent="0.25">
      <c r="A349" s="20" t="s">
        <v>37</v>
      </c>
      <c r="B349" s="34"/>
      <c r="C349" s="35"/>
    </row>
    <row r="350" spans="1:3" x14ac:dyDescent="0.25">
      <c r="A350" s="33" t="s">
        <v>100</v>
      </c>
      <c r="B350" s="34">
        <v>4700</v>
      </c>
      <c r="C350" s="35">
        <v>1</v>
      </c>
    </row>
    <row r="351" spans="1:3" x14ac:dyDescent="0.25">
      <c r="A351" s="20" t="s">
        <v>38</v>
      </c>
      <c r="B351" s="34"/>
      <c r="C351" s="35"/>
    </row>
    <row r="352" spans="1:3" x14ac:dyDescent="0.25">
      <c r="A352" s="33" t="s">
        <v>100</v>
      </c>
      <c r="B352" s="34">
        <v>4560</v>
      </c>
      <c r="C352" s="35">
        <v>1</v>
      </c>
    </row>
    <row r="353" spans="1:3" x14ac:dyDescent="0.25">
      <c r="A353" s="20" t="s">
        <v>40</v>
      </c>
      <c r="B353" s="34"/>
      <c r="C353" s="35"/>
    </row>
    <row r="354" spans="1:3" x14ac:dyDescent="0.25">
      <c r="A354" s="33" t="s">
        <v>100</v>
      </c>
      <c r="B354" s="34">
        <v>2303</v>
      </c>
      <c r="C354" s="35">
        <v>1</v>
      </c>
    </row>
    <row r="355" spans="1:3" x14ac:dyDescent="0.25">
      <c r="A355" s="20" t="s">
        <v>62</v>
      </c>
      <c r="B355" s="34"/>
      <c r="C355" s="35"/>
    </row>
    <row r="356" spans="1:3" x14ac:dyDescent="0.25">
      <c r="A356" s="33" t="s">
        <v>100</v>
      </c>
      <c r="B356" s="34">
        <v>2389</v>
      </c>
      <c r="C356" s="35">
        <v>1</v>
      </c>
    </row>
    <row r="357" spans="1:3" x14ac:dyDescent="0.25">
      <c r="A357" s="33" t="s">
        <v>104</v>
      </c>
      <c r="B357" s="34">
        <v>0</v>
      </c>
      <c r="C357" s="35">
        <v>1</v>
      </c>
    </row>
    <row r="358" spans="1:3" x14ac:dyDescent="0.25">
      <c r="A358" s="33" t="s">
        <v>103</v>
      </c>
      <c r="B358" s="34">
        <v>0</v>
      </c>
      <c r="C358" s="35">
        <v>1</v>
      </c>
    </row>
    <row r="359" spans="1:3" x14ac:dyDescent="0.25">
      <c r="A359" s="33" t="s">
        <v>117</v>
      </c>
      <c r="B359" s="34">
        <v>0</v>
      </c>
      <c r="C359" s="35">
        <v>1</v>
      </c>
    </row>
    <row r="360" spans="1:3" x14ac:dyDescent="0.25">
      <c r="A360" s="20" t="s">
        <v>54</v>
      </c>
      <c r="B360" s="34"/>
      <c r="C360" s="35"/>
    </row>
    <row r="361" spans="1:3" x14ac:dyDescent="0.25">
      <c r="A361" s="33" t="s">
        <v>100</v>
      </c>
      <c r="B361" s="34">
        <v>2600</v>
      </c>
      <c r="C361" s="35">
        <v>1</v>
      </c>
    </row>
    <row r="362" spans="1:3" x14ac:dyDescent="0.25">
      <c r="A362" s="20" t="s">
        <v>58</v>
      </c>
      <c r="B362" s="34"/>
      <c r="C362" s="35"/>
    </row>
    <row r="363" spans="1:3" x14ac:dyDescent="0.25">
      <c r="A363" s="33" t="s">
        <v>100</v>
      </c>
      <c r="B363" s="34">
        <v>2550</v>
      </c>
      <c r="C363" s="35">
        <v>1</v>
      </c>
    </row>
    <row r="364" spans="1:3" x14ac:dyDescent="0.25">
      <c r="A364" s="20" t="s">
        <v>347</v>
      </c>
      <c r="B364" s="34">
        <v>5399</v>
      </c>
      <c r="C364" s="35">
        <v>24</v>
      </c>
    </row>
    <row r="367" spans="1:3" x14ac:dyDescent="0.25">
      <c r="A367" s="20"/>
      <c r="B367" s="34"/>
      <c r="C367" s="35"/>
    </row>
    <row r="368" spans="1:3" ht="18.75" x14ac:dyDescent="0.3">
      <c r="A368" s="37" t="s">
        <v>136</v>
      </c>
      <c r="B368" s="38" t="s">
        <v>84</v>
      </c>
      <c r="C368" s="36"/>
    </row>
    <row r="369" spans="1:3" x14ac:dyDescent="0.25">
      <c r="A369" s="26"/>
      <c r="B369" s="26"/>
    </row>
    <row r="370" spans="1:3" x14ac:dyDescent="0.25">
      <c r="A370" s="19" t="s">
        <v>346</v>
      </c>
      <c r="B370" s="2" t="s">
        <v>354</v>
      </c>
      <c r="C370" s="2" t="s">
        <v>355</v>
      </c>
    </row>
    <row r="371" spans="1:3" x14ac:dyDescent="0.25">
      <c r="A371" s="20" t="s">
        <v>19</v>
      </c>
      <c r="B371" s="34"/>
      <c r="C371" s="35"/>
    </row>
    <row r="372" spans="1:3" x14ac:dyDescent="0.25">
      <c r="A372" s="33" t="s">
        <v>100</v>
      </c>
      <c r="B372" s="34">
        <v>5100</v>
      </c>
      <c r="C372" s="35">
        <v>1</v>
      </c>
    </row>
    <row r="373" spans="1:3" x14ac:dyDescent="0.25">
      <c r="A373" s="20" t="s">
        <v>20</v>
      </c>
      <c r="B373" s="34"/>
      <c r="C373" s="35"/>
    </row>
    <row r="374" spans="1:3" x14ac:dyDescent="0.25">
      <c r="A374" s="33" t="s">
        <v>100</v>
      </c>
      <c r="B374" s="34">
        <v>5293</v>
      </c>
      <c r="C374" s="35">
        <v>1</v>
      </c>
    </row>
    <row r="375" spans="1:3" x14ac:dyDescent="0.25">
      <c r="A375" s="20" t="s">
        <v>21</v>
      </c>
      <c r="B375" s="34"/>
      <c r="C375" s="35"/>
    </row>
    <row r="376" spans="1:3" x14ac:dyDescent="0.25">
      <c r="A376" s="33" t="s">
        <v>100</v>
      </c>
      <c r="B376" s="34">
        <v>4990</v>
      </c>
      <c r="C376" s="35">
        <v>1</v>
      </c>
    </row>
    <row r="377" spans="1:3" x14ac:dyDescent="0.25">
      <c r="A377" s="33" t="s">
        <v>104</v>
      </c>
      <c r="B377" s="34">
        <v>0</v>
      </c>
      <c r="C377" s="35">
        <v>1</v>
      </c>
    </row>
    <row r="378" spans="1:3" x14ac:dyDescent="0.25">
      <c r="A378" s="20" t="s">
        <v>83</v>
      </c>
      <c r="B378" s="34"/>
      <c r="C378" s="35"/>
    </row>
    <row r="379" spans="1:3" x14ac:dyDescent="0.25">
      <c r="A379" s="33" t="s">
        <v>100</v>
      </c>
      <c r="B379" s="34">
        <v>5045</v>
      </c>
      <c r="C379" s="35">
        <v>1</v>
      </c>
    </row>
    <row r="380" spans="1:3" x14ac:dyDescent="0.25">
      <c r="A380" s="33" t="s">
        <v>115</v>
      </c>
      <c r="B380" s="34">
        <v>0</v>
      </c>
      <c r="C380" s="35">
        <v>3</v>
      </c>
    </row>
    <row r="381" spans="1:3" x14ac:dyDescent="0.25">
      <c r="A381" s="20" t="s">
        <v>23</v>
      </c>
      <c r="B381" s="34"/>
      <c r="C381" s="35"/>
    </row>
    <row r="382" spans="1:3" x14ac:dyDescent="0.25">
      <c r="A382" s="33" t="s">
        <v>100</v>
      </c>
      <c r="B382" s="34">
        <v>5585</v>
      </c>
      <c r="C382" s="35">
        <v>1</v>
      </c>
    </row>
    <row r="383" spans="1:3" x14ac:dyDescent="0.25">
      <c r="A383" s="33" t="s">
        <v>115</v>
      </c>
      <c r="B383" s="34">
        <v>0</v>
      </c>
      <c r="C383" s="35">
        <v>1</v>
      </c>
    </row>
    <row r="384" spans="1:3" x14ac:dyDescent="0.25">
      <c r="A384" s="20" t="s">
        <v>42</v>
      </c>
      <c r="B384" s="34"/>
      <c r="C384" s="35"/>
    </row>
    <row r="385" spans="1:3" x14ac:dyDescent="0.25">
      <c r="A385" s="33" t="s">
        <v>100</v>
      </c>
      <c r="B385" s="34">
        <v>5215</v>
      </c>
      <c r="C385" s="35">
        <v>1</v>
      </c>
    </row>
    <row r="386" spans="1:3" x14ac:dyDescent="0.25">
      <c r="A386" s="20" t="s">
        <v>56</v>
      </c>
      <c r="B386" s="34"/>
      <c r="C386" s="35"/>
    </row>
    <row r="387" spans="1:3" x14ac:dyDescent="0.25">
      <c r="A387" s="33" t="s">
        <v>100</v>
      </c>
      <c r="B387" s="34">
        <v>5150</v>
      </c>
      <c r="C387" s="35">
        <v>1</v>
      </c>
    </row>
    <row r="388" spans="1:3" x14ac:dyDescent="0.25">
      <c r="A388" s="20" t="s">
        <v>347</v>
      </c>
      <c r="B388" s="34">
        <v>5585</v>
      </c>
      <c r="C388" s="35">
        <v>12</v>
      </c>
    </row>
    <row r="392" spans="1:3" ht="18.75" x14ac:dyDescent="0.3">
      <c r="A392" s="37" t="s">
        <v>136</v>
      </c>
      <c r="B392" s="38" t="s">
        <v>99</v>
      </c>
      <c r="C392" s="36"/>
    </row>
    <row r="393" spans="1:3" x14ac:dyDescent="0.25">
      <c r="A393" s="26"/>
      <c r="B393" s="26"/>
    </row>
    <row r="394" spans="1:3" x14ac:dyDescent="0.25">
      <c r="A394" s="19" t="s">
        <v>346</v>
      </c>
      <c r="B394" s="2" t="s">
        <v>354</v>
      </c>
      <c r="C394" s="2" t="s">
        <v>355</v>
      </c>
    </row>
    <row r="395" spans="1:3" x14ac:dyDescent="0.25">
      <c r="A395" s="20" t="s">
        <v>30</v>
      </c>
      <c r="B395" s="34"/>
      <c r="C395" s="35"/>
    </row>
    <row r="396" spans="1:3" x14ac:dyDescent="0.25">
      <c r="A396" s="33" t="s">
        <v>100</v>
      </c>
      <c r="B396" s="34">
        <v>1580</v>
      </c>
      <c r="C396" s="35">
        <v>1</v>
      </c>
    </row>
    <row r="397" spans="1:3" x14ac:dyDescent="0.25">
      <c r="A397" s="20" t="s">
        <v>31</v>
      </c>
      <c r="B397" s="34"/>
      <c r="C397" s="35"/>
    </row>
    <row r="398" spans="1:3" x14ac:dyDescent="0.25">
      <c r="A398" s="33" t="s">
        <v>100</v>
      </c>
      <c r="B398" s="34">
        <v>1500</v>
      </c>
      <c r="C398" s="35">
        <v>1</v>
      </c>
    </row>
    <row r="399" spans="1:3" x14ac:dyDescent="0.25">
      <c r="A399" s="20" t="s">
        <v>32</v>
      </c>
      <c r="B399" s="34"/>
      <c r="C399" s="35"/>
    </row>
    <row r="400" spans="1:3" x14ac:dyDescent="0.25">
      <c r="A400" s="33" t="s">
        <v>100</v>
      </c>
      <c r="B400" s="34">
        <v>1500</v>
      </c>
      <c r="C400" s="35">
        <v>1</v>
      </c>
    </row>
    <row r="401" spans="1:3" x14ac:dyDescent="0.25">
      <c r="A401" s="20" t="s">
        <v>33</v>
      </c>
      <c r="B401" s="34"/>
      <c r="C401" s="35"/>
    </row>
    <row r="402" spans="1:3" x14ac:dyDescent="0.25">
      <c r="A402" s="33" t="s">
        <v>100</v>
      </c>
      <c r="B402" s="34">
        <v>1530</v>
      </c>
      <c r="C402" s="35">
        <v>1</v>
      </c>
    </row>
    <row r="403" spans="1:3" x14ac:dyDescent="0.25">
      <c r="A403" s="20" t="s">
        <v>34</v>
      </c>
      <c r="B403" s="34"/>
      <c r="C403" s="35"/>
    </row>
    <row r="404" spans="1:3" x14ac:dyDescent="0.25">
      <c r="A404" s="33" t="s">
        <v>100</v>
      </c>
      <c r="B404" s="34">
        <v>1500</v>
      </c>
      <c r="C404" s="35">
        <v>1</v>
      </c>
    </row>
    <row r="405" spans="1:3" x14ac:dyDescent="0.25">
      <c r="A405" s="20" t="s">
        <v>35</v>
      </c>
      <c r="B405" s="34"/>
      <c r="C405" s="35"/>
    </row>
    <row r="406" spans="1:3" x14ac:dyDescent="0.25">
      <c r="A406" s="33" t="s">
        <v>100</v>
      </c>
      <c r="B406" s="34">
        <v>1500</v>
      </c>
      <c r="C406" s="35">
        <v>1</v>
      </c>
    </row>
    <row r="407" spans="1:3" x14ac:dyDescent="0.25">
      <c r="A407" s="20" t="s">
        <v>144</v>
      </c>
      <c r="B407" s="34"/>
      <c r="C407" s="35"/>
    </row>
    <row r="408" spans="1:3" x14ac:dyDescent="0.25">
      <c r="A408" s="33" t="s">
        <v>100</v>
      </c>
      <c r="B408" s="34">
        <v>1500</v>
      </c>
      <c r="C408" s="35">
        <v>1</v>
      </c>
    </row>
    <row r="409" spans="1:3" x14ac:dyDescent="0.25">
      <c r="A409" s="20" t="s">
        <v>95</v>
      </c>
      <c r="B409" s="34"/>
      <c r="C409" s="35"/>
    </row>
    <row r="410" spans="1:3" x14ac:dyDescent="0.25">
      <c r="A410" s="33" t="s">
        <v>100</v>
      </c>
      <c r="B410" s="34">
        <v>1500</v>
      </c>
      <c r="C410" s="35">
        <v>1</v>
      </c>
    </row>
    <row r="411" spans="1:3" x14ac:dyDescent="0.25">
      <c r="A411" s="20" t="s">
        <v>145</v>
      </c>
      <c r="B411" s="34"/>
      <c r="C411" s="35"/>
    </row>
    <row r="412" spans="1:3" x14ac:dyDescent="0.25">
      <c r="A412" s="33" t="s">
        <v>100</v>
      </c>
      <c r="B412" s="34">
        <v>1500</v>
      </c>
      <c r="C412" s="35">
        <v>1</v>
      </c>
    </row>
    <row r="413" spans="1:3" x14ac:dyDescent="0.25">
      <c r="A413" s="20" t="s">
        <v>347</v>
      </c>
      <c r="B413" s="34">
        <v>1580</v>
      </c>
      <c r="C413" s="35">
        <v>9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4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28"/>
  <sheetViews>
    <sheetView topLeftCell="A63" workbookViewId="0">
      <selection activeCell="B72" sqref="B72"/>
    </sheetView>
  </sheetViews>
  <sheetFormatPr defaultRowHeight="15" x14ac:dyDescent="0.25"/>
  <cols>
    <col min="1" max="1" width="5.42578125" customWidth="1"/>
    <col min="2" max="2" width="30.7109375" customWidth="1"/>
    <col min="3" max="4" width="19.140625" customWidth="1"/>
    <col min="5" max="5" width="14.42578125" customWidth="1"/>
    <col min="6" max="6" width="14.140625" customWidth="1"/>
    <col min="7" max="7" width="22.140625" customWidth="1"/>
    <col min="8" max="8" width="13.5703125" customWidth="1"/>
    <col min="9" max="9" width="19.5703125" customWidth="1"/>
    <col min="10" max="10" width="21.5703125" customWidth="1"/>
    <col min="11" max="11" width="18.85546875" style="2" customWidth="1"/>
    <col min="12" max="12" width="13.7109375" customWidth="1"/>
    <col min="13" max="13" width="15.5703125" customWidth="1"/>
  </cols>
  <sheetData>
    <row r="1" spans="1:13" ht="30" x14ac:dyDescent="0.25">
      <c r="A1" s="1" t="s">
        <v>0</v>
      </c>
      <c r="B1" s="3" t="s">
        <v>1</v>
      </c>
      <c r="C1" s="3" t="s">
        <v>149</v>
      </c>
      <c r="D1" s="3" t="s">
        <v>137</v>
      </c>
      <c r="E1" s="3" t="s">
        <v>138</v>
      </c>
      <c r="F1" s="4" t="s">
        <v>150</v>
      </c>
      <c r="G1" s="3" t="s">
        <v>136</v>
      </c>
      <c r="H1" s="3" t="s">
        <v>135</v>
      </c>
      <c r="I1" s="5" t="s">
        <v>151</v>
      </c>
      <c r="J1" s="3" t="s">
        <v>68</v>
      </c>
      <c r="K1" s="22" t="s">
        <v>351</v>
      </c>
      <c r="L1" s="3" t="s">
        <v>152</v>
      </c>
      <c r="M1" s="3" t="s">
        <v>153</v>
      </c>
    </row>
    <row r="2" spans="1:13" ht="30" hidden="1" x14ac:dyDescent="0.25">
      <c r="A2" s="6">
        <v>73</v>
      </c>
      <c r="B2" s="7" t="s">
        <v>24</v>
      </c>
      <c r="C2" s="7" t="s">
        <v>4</v>
      </c>
      <c r="D2" s="7" t="s">
        <v>100</v>
      </c>
      <c r="E2" s="8">
        <v>4700</v>
      </c>
      <c r="F2" s="8">
        <v>4700</v>
      </c>
      <c r="G2" s="7" t="s">
        <v>78</v>
      </c>
      <c r="H2" s="39">
        <v>40659</v>
      </c>
      <c r="I2" s="9">
        <v>0</v>
      </c>
      <c r="J2" s="7" t="s">
        <v>141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101</v>
      </c>
      <c r="M2" s="7" t="s">
        <v>101</v>
      </c>
    </row>
    <row r="3" spans="1:13" ht="30" hidden="1" x14ac:dyDescent="0.25">
      <c r="A3" s="6">
        <v>123</v>
      </c>
      <c r="B3" s="7" t="s">
        <v>58</v>
      </c>
      <c r="C3" s="7" t="s">
        <v>4</v>
      </c>
      <c r="D3" s="7" t="s">
        <v>100</v>
      </c>
      <c r="E3" s="8">
        <v>2550</v>
      </c>
      <c r="F3" s="8">
        <v>2550</v>
      </c>
      <c r="G3" s="7" t="s">
        <v>78</v>
      </c>
      <c r="H3" s="39">
        <v>40724</v>
      </c>
      <c r="I3" s="9">
        <v>0</v>
      </c>
      <c r="J3" s="7" t="s">
        <v>148</v>
      </c>
      <c r="K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" s="7" t="s">
        <v>101</v>
      </c>
      <c r="M3" s="7" t="s">
        <v>101</v>
      </c>
    </row>
    <row r="4" spans="1:13" ht="30" hidden="1" x14ac:dyDescent="0.25">
      <c r="A4" s="6">
        <v>17</v>
      </c>
      <c r="B4" s="7" t="s">
        <v>54</v>
      </c>
      <c r="C4" s="7" t="s">
        <v>4</v>
      </c>
      <c r="D4" s="7" t="s">
        <v>100</v>
      </c>
      <c r="E4" s="8">
        <v>2600</v>
      </c>
      <c r="F4" s="8">
        <v>2600</v>
      </c>
      <c r="G4" s="7" t="s">
        <v>78</v>
      </c>
      <c r="H4" s="39">
        <v>40870</v>
      </c>
      <c r="I4" s="9">
        <v>0</v>
      </c>
      <c r="J4" s="7" t="s">
        <v>69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101</v>
      </c>
      <c r="M4" s="7" t="s">
        <v>101</v>
      </c>
    </row>
    <row r="5" spans="1:13" ht="30" hidden="1" x14ac:dyDescent="0.25">
      <c r="A5" s="6">
        <v>99</v>
      </c>
      <c r="B5" s="7" t="s">
        <v>38</v>
      </c>
      <c r="C5" s="7" t="s">
        <v>4</v>
      </c>
      <c r="D5" s="7" t="s">
        <v>100</v>
      </c>
      <c r="E5" s="8">
        <v>4560</v>
      </c>
      <c r="F5" s="8">
        <v>4560</v>
      </c>
      <c r="G5" s="7" t="s">
        <v>78</v>
      </c>
      <c r="H5" s="39">
        <v>40891</v>
      </c>
      <c r="I5" s="9">
        <v>0</v>
      </c>
      <c r="J5" s="7" t="s">
        <v>146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101</v>
      </c>
      <c r="M5" s="7" t="s">
        <v>260</v>
      </c>
    </row>
    <row r="6" spans="1:13" ht="30" hidden="1" x14ac:dyDescent="0.25">
      <c r="A6" s="6">
        <v>74</v>
      </c>
      <c r="B6" s="7" t="s">
        <v>25</v>
      </c>
      <c r="C6" s="7" t="s">
        <v>4</v>
      </c>
      <c r="D6" s="7" t="s">
        <v>100</v>
      </c>
      <c r="E6" s="8">
        <v>4700</v>
      </c>
      <c r="F6" s="8">
        <v>4700</v>
      </c>
      <c r="G6" s="7" t="s">
        <v>78</v>
      </c>
      <c r="H6" s="39">
        <v>41037</v>
      </c>
      <c r="I6" s="9">
        <v>0</v>
      </c>
      <c r="J6" s="7" t="s">
        <v>141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101</v>
      </c>
      <c r="M6" s="7" t="s">
        <v>101</v>
      </c>
    </row>
    <row r="7" spans="1:13" ht="30" hidden="1" x14ac:dyDescent="0.25">
      <c r="A7" s="6">
        <v>105</v>
      </c>
      <c r="B7" s="7" t="s">
        <v>42</v>
      </c>
      <c r="C7" s="7" t="s">
        <v>4</v>
      </c>
      <c r="D7" s="7" t="s">
        <v>100</v>
      </c>
      <c r="E7" s="8">
        <v>5215</v>
      </c>
      <c r="F7" s="8">
        <v>5215</v>
      </c>
      <c r="G7" s="7" t="s">
        <v>84</v>
      </c>
      <c r="H7" s="39">
        <v>41095</v>
      </c>
      <c r="I7" s="9">
        <v>0</v>
      </c>
      <c r="J7" s="7" t="s">
        <v>141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101</v>
      </c>
      <c r="M7" s="7" t="s">
        <v>101</v>
      </c>
    </row>
    <row r="8" spans="1:13" ht="30" hidden="1" x14ac:dyDescent="0.25">
      <c r="A8" s="6">
        <v>81</v>
      </c>
      <c r="B8" s="7" t="s">
        <v>30</v>
      </c>
      <c r="C8" s="7" t="s">
        <v>6</v>
      </c>
      <c r="D8" s="7" t="s">
        <v>100</v>
      </c>
      <c r="E8" s="8">
        <v>1580</v>
      </c>
      <c r="F8" s="8">
        <v>1580</v>
      </c>
      <c r="G8" s="7" t="s">
        <v>99</v>
      </c>
      <c r="H8" s="39">
        <v>41255</v>
      </c>
      <c r="I8" s="9">
        <v>0</v>
      </c>
      <c r="J8" s="7" t="s">
        <v>143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101</v>
      </c>
      <c r="M8" s="7" t="s">
        <v>101</v>
      </c>
    </row>
    <row r="9" spans="1:13" ht="30" hidden="1" x14ac:dyDescent="0.25">
      <c r="A9" s="6">
        <v>98</v>
      </c>
      <c r="B9" s="7" t="s">
        <v>37</v>
      </c>
      <c r="C9" s="7" t="s">
        <v>4</v>
      </c>
      <c r="D9" s="7" t="s">
        <v>100</v>
      </c>
      <c r="E9" s="8">
        <v>4700</v>
      </c>
      <c r="F9" s="8">
        <v>4700</v>
      </c>
      <c r="G9" s="7" t="s">
        <v>78</v>
      </c>
      <c r="H9" s="39">
        <v>41299</v>
      </c>
      <c r="I9" s="9">
        <v>0</v>
      </c>
      <c r="J9" s="7" t="s">
        <v>146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101</v>
      </c>
      <c r="M9" s="7" t="s">
        <v>101</v>
      </c>
    </row>
    <row r="10" spans="1:13" ht="30" hidden="1" x14ac:dyDescent="0.25">
      <c r="A10" s="6">
        <v>274</v>
      </c>
      <c r="B10" s="7" t="s">
        <v>59</v>
      </c>
      <c r="C10" s="7" t="s">
        <v>4</v>
      </c>
      <c r="D10" s="7" t="s">
        <v>100</v>
      </c>
      <c r="E10" s="8">
        <v>2580</v>
      </c>
      <c r="F10" s="8">
        <v>2580</v>
      </c>
      <c r="G10" s="7" t="s">
        <v>75</v>
      </c>
      <c r="H10" s="39">
        <v>41376</v>
      </c>
      <c r="I10" s="9">
        <v>0</v>
      </c>
      <c r="J10" s="7" t="s">
        <v>77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101</v>
      </c>
      <c r="M10" s="7" t="s">
        <v>198</v>
      </c>
    </row>
    <row r="11" spans="1:13" ht="30" hidden="1" x14ac:dyDescent="0.25">
      <c r="A11" s="6">
        <v>100</v>
      </c>
      <c r="B11" s="7" t="s">
        <v>40</v>
      </c>
      <c r="C11" s="7" t="s">
        <v>4</v>
      </c>
      <c r="D11" s="7" t="s">
        <v>100</v>
      </c>
      <c r="E11" s="8">
        <v>2303</v>
      </c>
      <c r="F11" s="8">
        <v>2303</v>
      </c>
      <c r="G11" s="7" t="s">
        <v>78</v>
      </c>
      <c r="H11" s="39">
        <v>41438</v>
      </c>
      <c r="I11" s="9">
        <v>0</v>
      </c>
      <c r="J11" s="7" t="s">
        <v>89</v>
      </c>
      <c r="K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" s="7" t="s">
        <v>101</v>
      </c>
      <c r="M11" s="7" t="s">
        <v>101</v>
      </c>
    </row>
    <row r="12" spans="1:13" ht="30" hidden="1" x14ac:dyDescent="0.25">
      <c r="A12" s="6">
        <v>82</v>
      </c>
      <c r="B12" s="7" t="s">
        <v>31</v>
      </c>
      <c r="C12" s="7" t="s">
        <v>6</v>
      </c>
      <c r="D12" s="7" t="s">
        <v>100</v>
      </c>
      <c r="E12" s="42">
        <v>1500</v>
      </c>
      <c r="F12" s="8">
        <v>1500</v>
      </c>
      <c r="G12" s="7" t="s">
        <v>99</v>
      </c>
      <c r="H12" s="39">
        <v>41452</v>
      </c>
      <c r="I12" s="9">
        <v>0</v>
      </c>
      <c r="J12" s="7" t="s">
        <v>143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101</v>
      </c>
      <c r="M12" s="7" t="s">
        <v>101</v>
      </c>
    </row>
    <row r="13" spans="1:13" ht="30" hidden="1" x14ac:dyDescent="0.25">
      <c r="A13" s="6">
        <v>111</v>
      </c>
      <c r="B13" s="7" t="s">
        <v>48</v>
      </c>
      <c r="C13" s="7" t="s">
        <v>6</v>
      </c>
      <c r="D13" s="7" t="s">
        <v>100</v>
      </c>
      <c r="E13" s="42">
        <v>2345</v>
      </c>
      <c r="F13" s="8">
        <v>2345</v>
      </c>
      <c r="G13" s="7" t="s">
        <v>75</v>
      </c>
      <c r="H13" s="39">
        <v>41484</v>
      </c>
      <c r="I13" s="9">
        <v>0</v>
      </c>
      <c r="J13" s="7" t="s">
        <v>89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101</v>
      </c>
      <c r="M13" s="7" t="s">
        <v>272</v>
      </c>
    </row>
    <row r="14" spans="1:13" ht="30" hidden="1" x14ac:dyDescent="0.25">
      <c r="A14" s="6">
        <v>102</v>
      </c>
      <c r="B14" s="7" t="s">
        <v>39</v>
      </c>
      <c r="C14" s="7" t="s">
        <v>4</v>
      </c>
      <c r="D14" s="7" t="s">
        <v>100</v>
      </c>
      <c r="E14" s="42">
        <v>3600</v>
      </c>
      <c r="F14" s="8">
        <v>3600</v>
      </c>
      <c r="G14" s="7" t="s">
        <v>92</v>
      </c>
      <c r="H14" s="39">
        <v>41487</v>
      </c>
      <c r="I14" s="9">
        <v>0</v>
      </c>
      <c r="J14" s="7" t="s">
        <v>143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101</v>
      </c>
      <c r="M14" s="7" t="s">
        <v>101</v>
      </c>
    </row>
    <row r="15" spans="1:13" ht="30" hidden="1" x14ac:dyDescent="0.25">
      <c r="A15" s="6">
        <v>83</v>
      </c>
      <c r="B15" s="7" t="s">
        <v>32</v>
      </c>
      <c r="C15" s="7" t="s">
        <v>6</v>
      </c>
      <c r="D15" s="7" t="s">
        <v>100</v>
      </c>
      <c r="E15" s="42">
        <v>1500</v>
      </c>
      <c r="F15" s="8">
        <v>1500</v>
      </c>
      <c r="G15" s="7" t="s">
        <v>99</v>
      </c>
      <c r="H15" s="39">
        <v>41554</v>
      </c>
      <c r="I15" s="9">
        <v>0</v>
      </c>
      <c r="J15" s="7" t="s">
        <v>143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101</v>
      </c>
      <c r="M15" s="7" t="s">
        <v>101</v>
      </c>
    </row>
    <row r="16" spans="1:13" ht="30" hidden="1" x14ac:dyDescent="0.25">
      <c r="A16" s="6">
        <v>101</v>
      </c>
      <c r="B16" s="7" t="s">
        <v>41</v>
      </c>
      <c r="C16" s="7" t="s">
        <v>4</v>
      </c>
      <c r="D16" s="7" t="s">
        <v>100</v>
      </c>
      <c r="E16" s="42">
        <v>1200</v>
      </c>
      <c r="F16" s="8">
        <v>1200</v>
      </c>
      <c r="G16" s="7" t="s">
        <v>75</v>
      </c>
      <c r="H16" s="39">
        <v>41596</v>
      </c>
      <c r="I16" s="9">
        <v>0</v>
      </c>
      <c r="J16" s="7" t="s">
        <v>147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101</v>
      </c>
      <c r="M16" s="7" t="s">
        <v>101</v>
      </c>
    </row>
    <row r="17" spans="1:13" ht="30" hidden="1" x14ac:dyDescent="0.25">
      <c r="A17" s="6">
        <v>84</v>
      </c>
      <c r="B17" s="7" t="s">
        <v>33</v>
      </c>
      <c r="C17" s="7" t="s">
        <v>6</v>
      </c>
      <c r="D17" s="7" t="s">
        <v>100</v>
      </c>
      <c r="E17" s="8">
        <v>1530</v>
      </c>
      <c r="F17" s="8">
        <v>1530</v>
      </c>
      <c r="G17" s="7" t="s">
        <v>99</v>
      </c>
      <c r="H17" s="39">
        <v>41652</v>
      </c>
      <c r="I17" s="9">
        <v>0</v>
      </c>
      <c r="J17" s="7" t="s">
        <v>143</v>
      </c>
      <c r="K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" s="7" t="s">
        <v>101</v>
      </c>
      <c r="M17" s="7" t="s">
        <v>101</v>
      </c>
    </row>
    <row r="18" spans="1:13" ht="30" hidden="1" x14ac:dyDescent="0.25">
      <c r="A18" s="6">
        <v>113</v>
      </c>
      <c r="B18" s="7" t="s">
        <v>51</v>
      </c>
      <c r="C18" s="7" t="s">
        <v>2</v>
      </c>
      <c r="D18" s="7" t="s">
        <v>100</v>
      </c>
      <c r="E18" s="8">
        <v>3015</v>
      </c>
      <c r="F18" s="8">
        <v>3015</v>
      </c>
      <c r="G18" s="7" t="s">
        <v>75</v>
      </c>
      <c r="H18" s="39">
        <v>41740</v>
      </c>
      <c r="I18" s="9">
        <v>0</v>
      </c>
      <c r="J18" s="7" t="s">
        <v>89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101</v>
      </c>
      <c r="M18" s="7" t="s">
        <v>101</v>
      </c>
    </row>
    <row r="19" spans="1:13" ht="30" hidden="1" x14ac:dyDescent="0.25">
      <c r="A19" s="6">
        <v>53</v>
      </c>
      <c r="B19" s="7" t="s">
        <v>5</v>
      </c>
      <c r="C19" s="7" t="s">
        <v>6</v>
      </c>
      <c r="D19" s="7" t="s">
        <v>100</v>
      </c>
      <c r="E19" s="8">
        <v>5520</v>
      </c>
      <c r="F19" s="8">
        <v>5600</v>
      </c>
      <c r="G19" s="7" t="s">
        <v>70</v>
      </c>
      <c r="H19" s="39">
        <v>41782</v>
      </c>
      <c r="I19" s="9">
        <v>418.99999999999994</v>
      </c>
      <c r="J19" s="7" t="s">
        <v>71</v>
      </c>
      <c r="K1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9" s="7" t="s">
        <v>101</v>
      </c>
      <c r="M19" s="7" t="s">
        <v>168</v>
      </c>
    </row>
    <row r="20" spans="1:13" ht="30" hidden="1" x14ac:dyDescent="0.25">
      <c r="A20" s="6">
        <v>85</v>
      </c>
      <c r="B20" s="7" t="s">
        <v>34</v>
      </c>
      <c r="C20" s="7" t="s">
        <v>6</v>
      </c>
      <c r="D20" s="7" t="s">
        <v>100</v>
      </c>
      <c r="E20" s="8">
        <v>1500</v>
      </c>
      <c r="F20" s="8">
        <v>1500</v>
      </c>
      <c r="G20" s="7" t="s">
        <v>99</v>
      </c>
      <c r="H20" s="39">
        <v>41787</v>
      </c>
      <c r="I20" s="9">
        <v>0</v>
      </c>
      <c r="J20" s="7" t="s">
        <v>143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101</v>
      </c>
      <c r="M20" s="7" t="s">
        <v>101</v>
      </c>
    </row>
    <row r="21" spans="1:13" ht="30" hidden="1" x14ac:dyDescent="0.25">
      <c r="A21" s="6">
        <v>259</v>
      </c>
      <c r="B21" s="7" t="s">
        <v>62</v>
      </c>
      <c r="C21" s="7" t="s">
        <v>2</v>
      </c>
      <c r="D21" s="7" t="s">
        <v>100</v>
      </c>
      <c r="E21" s="8">
        <v>2389</v>
      </c>
      <c r="F21" s="8">
        <v>2389</v>
      </c>
      <c r="G21" s="7" t="s">
        <v>78</v>
      </c>
      <c r="H21" s="39">
        <v>41871</v>
      </c>
      <c r="I21" s="9">
        <v>0</v>
      </c>
      <c r="J21" s="7" t="s">
        <v>89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101</v>
      </c>
      <c r="M21" s="7" t="s">
        <v>101</v>
      </c>
    </row>
    <row r="22" spans="1:13" ht="30" hidden="1" x14ac:dyDescent="0.25">
      <c r="A22" s="6">
        <v>270</v>
      </c>
      <c r="B22" s="7" t="s">
        <v>145</v>
      </c>
      <c r="C22" s="7" t="s">
        <v>6</v>
      </c>
      <c r="D22" s="7" t="s">
        <v>100</v>
      </c>
      <c r="E22" s="41">
        <v>1500</v>
      </c>
      <c r="F22" s="8">
        <v>1500</v>
      </c>
      <c r="G22" s="7" t="s">
        <v>99</v>
      </c>
      <c r="H22" s="39">
        <v>41908</v>
      </c>
      <c r="I22" s="9">
        <v>0</v>
      </c>
      <c r="J22" s="7" t="s">
        <v>143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101</v>
      </c>
      <c r="M22" s="7" t="s">
        <v>101</v>
      </c>
    </row>
    <row r="23" spans="1:13" ht="30" hidden="1" x14ac:dyDescent="0.25">
      <c r="A23" s="6">
        <v>80</v>
      </c>
      <c r="B23" s="7" t="s">
        <v>29</v>
      </c>
      <c r="C23" s="7" t="s">
        <v>4</v>
      </c>
      <c r="D23" s="7" t="s">
        <v>100</v>
      </c>
      <c r="E23" s="41">
        <v>1555</v>
      </c>
      <c r="F23" s="8">
        <v>1555</v>
      </c>
      <c r="G23" s="7" t="s">
        <v>98</v>
      </c>
      <c r="H23" s="39">
        <v>42045</v>
      </c>
      <c r="I23" s="9">
        <v>0</v>
      </c>
      <c r="J23" s="7" t="s">
        <v>88</v>
      </c>
      <c r="K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" s="7" t="s">
        <v>101</v>
      </c>
      <c r="M23" s="7" t="s">
        <v>258</v>
      </c>
    </row>
    <row r="24" spans="1:13" ht="30" hidden="1" x14ac:dyDescent="0.25">
      <c r="A24" s="6">
        <v>60</v>
      </c>
      <c r="B24" s="7" t="s">
        <v>15</v>
      </c>
      <c r="C24" s="7" t="s">
        <v>6</v>
      </c>
      <c r="D24" s="7" t="s">
        <v>100</v>
      </c>
      <c r="E24" s="8">
        <v>5050</v>
      </c>
      <c r="F24" s="8">
        <v>5050</v>
      </c>
      <c r="G24" s="7" t="s">
        <v>78</v>
      </c>
      <c r="H24" s="39">
        <v>42079</v>
      </c>
      <c r="I24" s="9">
        <v>0</v>
      </c>
      <c r="J24" s="7" t="s">
        <v>69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101</v>
      </c>
      <c r="M24" s="7" t="s">
        <v>213</v>
      </c>
    </row>
    <row r="25" spans="1:13" hidden="1" x14ac:dyDescent="0.25">
      <c r="A25" s="6">
        <v>144</v>
      </c>
      <c r="B25" s="7" t="s">
        <v>110</v>
      </c>
      <c r="C25" s="7" t="s">
        <v>6</v>
      </c>
      <c r="D25" s="7" t="s">
        <v>103</v>
      </c>
      <c r="E25" s="41"/>
      <c r="F25" s="8">
        <v>0</v>
      </c>
      <c r="G25" s="7" t="s">
        <v>73</v>
      </c>
      <c r="H25" s="39">
        <v>42309</v>
      </c>
      <c r="I25" s="9">
        <v>0</v>
      </c>
      <c r="J25" s="7" t="s">
        <v>69</v>
      </c>
      <c r="K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5" s="7" t="s">
        <v>101</v>
      </c>
      <c r="M25" s="7" t="s">
        <v>163</v>
      </c>
    </row>
    <row r="26" spans="1:13" ht="30" hidden="1" x14ac:dyDescent="0.25">
      <c r="A26" s="6">
        <v>187</v>
      </c>
      <c r="B26" s="7" t="s">
        <v>56</v>
      </c>
      <c r="C26" s="7" t="s">
        <v>6</v>
      </c>
      <c r="D26" s="7" t="s">
        <v>104</v>
      </c>
      <c r="E26" s="8">
        <v>5150</v>
      </c>
      <c r="F26" s="8">
        <v>0</v>
      </c>
      <c r="G26" s="7" t="s">
        <v>79</v>
      </c>
      <c r="H26" s="39">
        <v>42471</v>
      </c>
      <c r="I26" s="9">
        <v>29.999999999999993</v>
      </c>
      <c r="J26" s="7" t="s">
        <v>102</v>
      </c>
      <c r="K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6" s="7" t="s">
        <v>101</v>
      </c>
      <c r="M26" s="7" t="s">
        <v>338</v>
      </c>
    </row>
    <row r="27" spans="1:13" ht="30" x14ac:dyDescent="0.25">
      <c r="A27" s="6">
        <v>116</v>
      </c>
      <c r="B27" s="7" t="s">
        <v>52</v>
      </c>
      <c r="C27" s="7" t="s">
        <v>2</v>
      </c>
      <c r="D27" s="7" t="s">
        <v>100</v>
      </c>
      <c r="E27" s="8">
        <v>3780</v>
      </c>
      <c r="F27" s="8">
        <v>3780</v>
      </c>
      <c r="G27" s="7" t="s">
        <v>92</v>
      </c>
      <c r="H27" s="39">
        <v>42551</v>
      </c>
      <c r="I27" s="9">
        <v>206.70833333333317</v>
      </c>
      <c r="J27" s="7" t="s">
        <v>69</v>
      </c>
      <c r="K2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27" s="7" t="s">
        <v>101</v>
      </c>
      <c r="M27" s="7" t="s">
        <v>310</v>
      </c>
    </row>
    <row r="28" spans="1:13" ht="30" x14ac:dyDescent="0.25">
      <c r="A28" s="6">
        <v>78</v>
      </c>
      <c r="B28" s="7" t="s">
        <v>26</v>
      </c>
      <c r="C28" s="7" t="s">
        <v>6</v>
      </c>
      <c r="D28" s="7" t="s">
        <v>100</v>
      </c>
      <c r="E28" s="8">
        <v>2550</v>
      </c>
      <c r="F28" s="8">
        <v>2550</v>
      </c>
      <c r="G28" s="7" t="s">
        <v>75</v>
      </c>
      <c r="H28" s="39">
        <v>42568</v>
      </c>
      <c r="I28" s="9">
        <v>138</v>
      </c>
      <c r="J28" s="7" t="s">
        <v>87</v>
      </c>
      <c r="K2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28" s="7" t="s">
        <v>101</v>
      </c>
      <c r="M28" s="7" t="s">
        <v>254</v>
      </c>
    </row>
    <row r="29" spans="1:13" hidden="1" x14ac:dyDescent="0.25">
      <c r="A29" s="6">
        <v>151</v>
      </c>
      <c r="B29" s="7" t="s">
        <v>14</v>
      </c>
      <c r="C29" s="7" t="s">
        <v>6</v>
      </c>
      <c r="D29" s="7" t="s">
        <v>103</v>
      </c>
      <c r="E29" s="8">
        <v>5000</v>
      </c>
      <c r="F29" s="8" t="s">
        <v>4</v>
      </c>
      <c r="G29" s="7" t="s">
        <v>98</v>
      </c>
      <c r="H29" s="39">
        <v>42594</v>
      </c>
      <c r="I29" s="9">
        <v>88.2916666666666</v>
      </c>
      <c r="J29" s="7" t="s">
        <v>69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101</v>
      </c>
      <c r="M29" s="7" t="s">
        <v>206</v>
      </c>
    </row>
    <row r="30" spans="1:13" ht="30" hidden="1" x14ac:dyDescent="0.25">
      <c r="A30" s="6">
        <v>196</v>
      </c>
      <c r="B30" s="7" t="s">
        <v>62</v>
      </c>
      <c r="C30" s="7" t="s">
        <v>2</v>
      </c>
      <c r="D30" s="7" t="s">
        <v>104</v>
      </c>
      <c r="E30" s="8">
        <v>2389</v>
      </c>
      <c r="F30" s="8">
        <v>0</v>
      </c>
      <c r="G30" s="7" t="s">
        <v>78</v>
      </c>
      <c r="H30" s="39">
        <v>42596</v>
      </c>
      <c r="I30" s="9">
        <v>267.00000000000006</v>
      </c>
      <c r="J30" s="7" t="s">
        <v>89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101</v>
      </c>
      <c r="M30" s="7" t="s">
        <v>101</v>
      </c>
    </row>
    <row r="31" spans="1:13" ht="30" hidden="1" x14ac:dyDescent="0.25">
      <c r="A31" s="6">
        <v>195</v>
      </c>
      <c r="B31" s="7" t="s">
        <v>26</v>
      </c>
      <c r="C31" s="7" t="s">
        <v>6</v>
      </c>
      <c r="D31" s="7" t="s">
        <v>104</v>
      </c>
      <c r="E31" s="8">
        <v>2550</v>
      </c>
      <c r="F31" s="8" t="s">
        <v>4</v>
      </c>
      <c r="G31" s="7" t="s">
        <v>75</v>
      </c>
      <c r="H31" s="39">
        <v>42601</v>
      </c>
      <c r="I31" s="9">
        <v>0</v>
      </c>
      <c r="J31" s="7" t="s">
        <v>87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101</v>
      </c>
      <c r="M31" s="7" t="s">
        <v>253</v>
      </c>
    </row>
    <row r="32" spans="1:13" hidden="1" x14ac:dyDescent="0.25">
      <c r="A32" s="6">
        <v>241</v>
      </c>
      <c r="B32" s="7" t="s">
        <v>61</v>
      </c>
      <c r="C32" s="7" t="s">
        <v>4</v>
      </c>
      <c r="D32" s="7" t="s">
        <v>105</v>
      </c>
      <c r="E32" s="41"/>
      <c r="F32" s="8">
        <v>0</v>
      </c>
      <c r="G32" s="7" t="s">
        <v>79</v>
      </c>
      <c r="H32" s="39">
        <v>42614</v>
      </c>
      <c r="I32" s="9">
        <v>377.16666666666714</v>
      </c>
      <c r="J32" s="7" t="s">
        <v>88</v>
      </c>
      <c r="K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2" s="7" t="s">
        <v>101</v>
      </c>
      <c r="M32" s="7" t="s">
        <v>257</v>
      </c>
    </row>
    <row r="33" spans="1:13" hidden="1" x14ac:dyDescent="0.25">
      <c r="A33" s="6">
        <v>244</v>
      </c>
      <c r="B33" s="7" t="s">
        <v>106</v>
      </c>
      <c r="C33" s="7" t="s">
        <v>4</v>
      </c>
      <c r="D33" s="7" t="s">
        <v>105</v>
      </c>
      <c r="E33" s="41"/>
      <c r="F33" s="8">
        <v>0</v>
      </c>
      <c r="G33" s="7" t="s">
        <v>81</v>
      </c>
      <c r="H33" s="39">
        <v>42624</v>
      </c>
      <c r="I33" s="9">
        <v>42.291666666666643</v>
      </c>
      <c r="J33" s="7" t="s">
        <v>69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101</v>
      </c>
      <c r="M33" s="7" t="s">
        <v>300</v>
      </c>
    </row>
    <row r="34" spans="1:13" hidden="1" x14ac:dyDescent="0.25">
      <c r="A34" s="6">
        <v>174</v>
      </c>
      <c r="B34" s="7" t="s">
        <v>107</v>
      </c>
      <c r="C34" s="7" t="s">
        <v>4</v>
      </c>
      <c r="D34" s="7" t="s">
        <v>103</v>
      </c>
      <c r="E34" s="41"/>
      <c r="F34" s="8">
        <v>0</v>
      </c>
      <c r="G34" s="7" t="s">
        <v>72</v>
      </c>
      <c r="H34" s="39">
        <v>42625</v>
      </c>
      <c r="I34" s="9">
        <v>70.291666666666714</v>
      </c>
      <c r="J34" s="7" t="s">
        <v>69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101</v>
      </c>
      <c r="M34" s="7" t="s">
        <v>322</v>
      </c>
    </row>
    <row r="35" spans="1:13" ht="30" hidden="1" x14ac:dyDescent="0.25">
      <c r="A35" s="6">
        <v>190</v>
      </c>
      <c r="B35" s="7" t="s">
        <v>8</v>
      </c>
      <c r="C35" s="7" t="s">
        <v>2</v>
      </c>
      <c r="D35" s="7" t="s">
        <v>104</v>
      </c>
      <c r="E35" s="8">
        <v>5770</v>
      </c>
      <c r="F35" s="8">
        <v>0</v>
      </c>
      <c r="G35" s="7" t="s">
        <v>70</v>
      </c>
      <c r="H35" s="39">
        <v>42639</v>
      </c>
      <c r="I35" s="9">
        <v>20.083333333333336</v>
      </c>
      <c r="J35" s="7" t="s">
        <v>71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101</v>
      </c>
      <c r="M35" s="7" t="s">
        <v>176</v>
      </c>
    </row>
    <row r="36" spans="1:13" ht="30" x14ac:dyDescent="0.25">
      <c r="A36" s="6">
        <v>54</v>
      </c>
      <c r="B36" s="7" t="s">
        <v>8</v>
      </c>
      <c r="C36" s="7" t="s">
        <v>2</v>
      </c>
      <c r="D36" s="7" t="s">
        <v>100</v>
      </c>
      <c r="E36" s="8">
        <v>5770</v>
      </c>
      <c r="F36" s="8">
        <v>5860</v>
      </c>
      <c r="G36" s="7" t="s">
        <v>70</v>
      </c>
      <c r="H36" s="39">
        <v>42639</v>
      </c>
      <c r="I36" s="9">
        <v>435.5000000000029</v>
      </c>
      <c r="J36" s="7" t="s">
        <v>71</v>
      </c>
      <c r="K3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36" s="7" t="s">
        <v>101</v>
      </c>
      <c r="M36" s="7" t="s">
        <v>177</v>
      </c>
    </row>
    <row r="37" spans="1:13" hidden="1" x14ac:dyDescent="0.25">
      <c r="A37" s="6">
        <v>243</v>
      </c>
      <c r="B37" s="7" t="s">
        <v>106</v>
      </c>
      <c r="C37" s="7" t="s">
        <v>4</v>
      </c>
      <c r="D37" s="7" t="s">
        <v>105</v>
      </c>
      <c r="E37" s="41"/>
      <c r="F37" s="8">
        <v>0</v>
      </c>
      <c r="G37" s="7" t="s">
        <v>73</v>
      </c>
      <c r="H37" s="39">
        <v>42666</v>
      </c>
      <c r="I37" s="9">
        <v>175.99999999999974</v>
      </c>
      <c r="J37" s="7" t="s">
        <v>69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101</v>
      </c>
      <c r="M37" s="7" t="s">
        <v>299</v>
      </c>
    </row>
    <row r="38" spans="1:13" hidden="1" x14ac:dyDescent="0.25">
      <c r="A38" s="6">
        <v>77</v>
      </c>
      <c r="B38" s="7" t="s">
        <v>142</v>
      </c>
      <c r="C38" s="7" t="s">
        <v>4</v>
      </c>
      <c r="D38" s="7" t="s">
        <v>121</v>
      </c>
      <c r="E38" s="41"/>
      <c r="F38" s="8" t="s">
        <v>4</v>
      </c>
      <c r="G38" s="7" t="s">
        <v>75</v>
      </c>
      <c r="H38" s="39">
        <v>42670</v>
      </c>
      <c r="I38" s="9">
        <v>0</v>
      </c>
      <c r="J38" s="7" t="s">
        <v>87</v>
      </c>
      <c r="K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8" s="7" t="s">
        <v>101</v>
      </c>
      <c r="M38" s="7" t="s">
        <v>251</v>
      </c>
    </row>
    <row r="39" spans="1:13" hidden="1" x14ac:dyDescent="0.25">
      <c r="A39" s="6">
        <v>155</v>
      </c>
      <c r="B39" s="7" t="s">
        <v>15</v>
      </c>
      <c r="C39" s="7" t="s">
        <v>6</v>
      </c>
      <c r="D39" s="7" t="s">
        <v>103</v>
      </c>
      <c r="E39" s="8">
        <v>5050</v>
      </c>
      <c r="F39" s="8">
        <v>0</v>
      </c>
      <c r="G39" s="7" t="s">
        <v>79</v>
      </c>
      <c r="H39" s="39">
        <v>42672</v>
      </c>
      <c r="I39" s="9">
        <v>31.291666666666686</v>
      </c>
      <c r="J39" s="7" t="s">
        <v>69</v>
      </c>
      <c r="K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9" s="7" t="s">
        <v>101</v>
      </c>
      <c r="M39" s="7" t="s">
        <v>212</v>
      </c>
    </row>
    <row r="40" spans="1:13" ht="30" hidden="1" x14ac:dyDescent="0.25">
      <c r="A40" s="6">
        <v>179</v>
      </c>
      <c r="B40" s="7" t="s">
        <v>52</v>
      </c>
      <c r="C40" s="7" t="s">
        <v>2</v>
      </c>
      <c r="D40" s="7" t="s">
        <v>103</v>
      </c>
      <c r="E40" s="8">
        <v>3780</v>
      </c>
      <c r="F40" s="8">
        <v>0</v>
      </c>
      <c r="G40" s="7" t="s">
        <v>92</v>
      </c>
      <c r="H40" s="39">
        <v>42685</v>
      </c>
      <c r="I40" s="9">
        <v>33.58333333333335</v>
      </c>
      <c r="J40" s="7" t="s">
        <v>69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101</v>
      </c>
      <c r="M40" s="7" t="s">
        <v>311</v>
      </c>
    </row>
    <row r="41" spans="1:13" hidden="1" x14ac:dyDescent="0.25">
      <c r="A41" s="6">
        <v>245</v>
      </c>
      <c r="B41" s="7" t="s">
        <v>108</v>
      </c>
      <c r="C41" s="7" t="s">
        <v>4</v>
      </c>
      <c r="D41" s="7" t="s">
        <v>105</v>
      </c>
      <c r="E41" s="41"/>
      <c r="F41" s="8">
        <v>0</v>
      </c>
      <c r="G41" s="7" t="s">
        <v>72</v>
      </c>
      <c r="H41" s="39">
        <v>42698</v>
      </c>
      <c r="I41" s="9">
        <v>27.708333333333332</v>
      </c>
      <c r="J41" s="7" t="s">
        <v>69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101</v>
      </c>
      <c r="M41" s="7" t="s">
        <v>318</v>
      </c>
    </row>
    <row r="42" spans="1:13" ht="30" x14ac:dyDescent="0.25">
      <c r="A42" s="6">
        <v>51</v>
      </c>
      <c r="B42" s="7" t="s">
        <v>3</v>
      </c>
      <c r="C42" s="7" t="s">
        <v>2</v>
      </c>
      <c r="D42" s="7" t="s">
        <v>100</v>
      </c>
      <c r="E42" s="8">
        <v>5172</v>
      </c>
      <c r="F42" s="8">
        <v>5399</v>
      </c>
      <c r="G42" s="7" t="s">
        <v>78</v>
      </c>
      <c r="H42" s="39">
        <v>42702</v>
      </c>
      <c r="I42" s="9">
        <v>337.70833333333348</v>
      </c>
      <c r="J42" s="7" t="s">
        <v>69</v>
      </c>
      <c r="K4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42" s="7" t="s">
        <v>101</v>
      </c>
      <c r="M42" s="7" t="s">
        <v>162</v>
      </c>
    </row>
    <row r="43" spans="1:13" hidden="1" x14ac:dyDescent="0.25">
      <c r="A43" s="6">
        <v>158</v>
      </c>
      <c r="B43" s="7" t="s">
        <v>28</v>
      </c>
      <c r="C43" s="7" t="s">
        <v>4</v>
      </c>
      <c r="D43" s="7" t="s">
        <v>103</v>
      </c>
      <c r="E43" s="41"/>
      <c r="F43" s="8">
        <v>0</v>
      </c>
      <c r="G43" s="7" t="s">
        <v>79</v>
      </c>
      <c r="H43" s="39">
        <v>42703</v>
      </c>
      <c r="I43" s="9">
        <v>5.9999999999999991</v>
      </c>
      <c r="J43" s="7" t="s">
        <v>88</v>
      </c>
      <c r="K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3" s="7" t="s">
        <v>101</v>
      </c>
      <c r="M43" s="7" t="s">
        <v>256</v>
      </c>
    </row>
    <row r="44" spans="1:13" ht="30" x14ac:dyDescent="0.25">
      <c r="A44" s="6">
        <v>48</v>
      </c>
      <c r="B44" s="7" t="s">
        <v>47</v>
      </c>
      <c r="C44" s="7" t="s">
        <v>2</v>
      </c>
      <c r="D44" s="7" t="s">
        <v>100</v>
      </c>
      <c r="E44" s="8">
        <v>2890</v>
      </c>
      <c r="F44" s="8">
        <v>2926</v>
      </c>
      <c r="G44" s="7" t="s">
        <v>72</v>
      </c>
      <c r="H44" s="39">
        <v>42722</v>
      </c>
      <c r="I44" s="9">
        <v>127.29166666666677</v>
      </c>
      <c r="J44" s="7" t="s">
        <v>89</v>
      </c>
      <c r="K4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44" s="7" t="s">
        <v>101</v>
      </c>
      <c r="M44" s="7" t="s">
        <v>271</v>
      </c>
    </row>
    <row r="45" spans="1:13" ht="30" x14ac:dyDescent="0.25">
      <c r="A45" s="6">
        <v>70</v>
      </c>
      <c r="B45" s="7" t="s">
        <v>21</v>
      </c>
      <c r="C45" s="7" t="s">
        <v>2</v>
      </c>
      <c r="D45" s="7" t="s">
        <v>100</v>
      </c>
      <c r="E45" s="8">
        <v>5087</v>
      </c>
      <c r="F45" s="8">
        <v>4990</v>
      </c>
      <c r="G45" s="7" t="s">
        <v>84</v>
      </c>
      <c r="H45" s="39">
        <v>42759</v>
      </c>
      <c r="I45" s="9">
        <v>350.58333333333337</v>
      </c>
      <c r="J45" s="7" t="s">
        <v>69</v>
      </c>
      <c r="K4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45" s="7" t="s">
        <v>101</v>
      </c>
      <c r="M45" s="7" t="s">
        <v>232</v>
      </c>
    </row>
    <row r="46" spans="1:13" ht="30" hidden="1" x14ac:dyDescent="0.25">
      <c r="A46" s="6">
        <v>197</v>
      </c>
      <c r="B46" s="7" t="s">
        <v>108</v>
      </c>
      <c r="C46" s="7" t="s">
        <v>4</v>
      </c>
      <c r="D46" s="7" t="s">
        <v>104</v>
      </c>
      <c r="E46" s="41"/>
      <c r="F46" s="8" t="s">
        <v>4</v>
      </c>
      <c r="G46" s="7" t="s">
        <v>98</v>
      </c>
      <c r="H46" s="39">
        <v>42792</v>
      </c>
      <c r="I46" s="9">
        <v>12</v>
      </c>
      <c r="J46" s="7" t="s">
        <v>69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101</v>
      </c>
      <c r="M46" s="7" t="s">
        <v>317</v>
      </c>
    </row>
    <row r="47" spans="1:13" hidden="1" x14ac:dyDescent="0.25">
      <c r="A47" s="6">
        <v>178</v>
      </c>
      <c r="B47" s="7" t="s">
        <v>109</v>
      </c>
      <c r="C47" s="7" t="s">
        <v>4</v>
      </c>
      <c r="D47" s="7" t="s">
        <v>103</v>
      </c>
      <c r="E47" s="41"/>
      <c r="F47" s="8">
        <v>0</v>
      </c>
      <c r="G47" s="7" t="s">
        <v>73</v>
      </c>
      <c r="H47" s="39">
        <v>42821</v>
      </c>
      <c r="I47" s="9">
        <v>10.291666666666668</v>
      </c>
      <c r="J47" s="7" t="s">
        <v>69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101</v>
      </c>
      <c r="M47" s="7" t="s">
        <v>304</v>
      </c>
    </row>
    <row r="48" spans="1:13" hidden="1" x14ac:dyDescent="0.25">
      <c r="A48" s="6">
        <v>181</v>
      </c>
      <c r="B48" s="7" t="s">
        <v>111</v>
      </c>
      <c r="C48" s="7" t="s">
        <v>4</v>
      </c>
      <c r="D48" s="7" t="s">
        <v>103</v>
      </c>
      <c r="E48" s="41"/>
      <c r="F48" s="8">
        <v>0</v>
      </c>
      <c r="G48" s="7" t="s">
        <v>79</v>
      </c>
      <c r="H48" s="39">
        <v>42831</v>
      </c>
      <c r="I48" s="9">
        <v>29.291666666666668</v>
      </c>
      <c r="J48" s="7" t="s">
        <v>69</v>
      </c>
      <c r="K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8" s="7" t="s">
        <v>101</v>
      </c>
      <c r="M48" s="7" t="s">
        <v>314</v>
      </c>
    </row>
    <row r="49" spans="1:13" ht="30" x14ac:dyDescent="0.25">
      <c r="A49" s="6">
        <v>10</v>
      </c>
      <c r="B49" s="7" t="s">
        <v>10</v>
      </c>
      <c r="C49" s="7" t="s">
        <v>2</v>
      </c>
      <c r="D49" s="7" t="s">
        <v>100</v>
      </c>
      <c r="E49" s="8">
        <v>5775</v>
      </c>
      <c r="F49" s="8">
        <v>5898</v>
      </c>
      <c r="G49" s="7" t="s">
        <v>74</v>
      </c>
      <c r="H49" s="39">
        <v>42855</v>
      </c>
      <c r="I49" s="9">
        <v>312.29166666666742</v>
      </c>
      <c r="J49" s="7" t="s">
        <v>71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49" s="7" t="s">
        <v>101</v>
      </c>
      <c r="M49" s="7" t="s">
        <v>188</v>
      </c>
    </row>
    <row r="50" spans="1:13" hidden="1" x14ac:dyDescent="0.25">
      <c r="A50" s="6">
        <v>146</v>
      </c>
      <c r="B50" s="7" t="s">
        <v>110</v>
      </c>
      <c r="C50" s="7" t="s">
        <v>6</v>
      </c>
      <c r="D50" s="7" t="s">
        <v>103</v>
      </c>
      <c r="E50" s="41"/>
      <c r="F50" s="8">
        <v>0</v>
      </c>
      <c r="G50" s="7" t="s">
        <v>72</v>
      </c>
      <c r="H50" s="39">
        <v>42856</v>
      </c>
      <c r="I50" s="9">
        <v>210.29166666666643</v>
      </c>
      <c r="J50" s="7" t="s">
        <v>69</v>
      </c>
      <c r="K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0" s="7" t="s">
        <v>101</v>
      </c>
      <c r="M50" s="7" t="s">
        <v>165</v>
      </c>
    </row>
    <row r="51" spans="1:13" ht="30" hidden="1" x14ac:dyDescent="0.25">
      <c r="A51" s="6">
        <v>246</v>
      </c>
      <c r="B51" s="7" t="s">
        <v>108</v>
      </c>
      <c r="C51" s="7" t="s">
        <v>4</v>
      </c>
      <c r="D51" s="7" t="s">
        <v>105</v>
      </c>
      <c r="E51" s="41"/>
      <c r="F51" s="8">
        <v>0</v>
      </c>
      <c r="G51" s="7" t="s">
        <v>73</v>
      </c>
      <c r="H51" s="39">
        <v>42883</v>
      </c>
      <c r="I51" s="9">
        <v>18.541666666666671</v>
      </c>
      <c r="J51" s="7" t="s">
        <v>69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101</v>
      </c>
      <c r="M51" s="7" t="s">
        <v>319</v>
      </c>
    </row>
    <row r="52" spans="1:13" hidden="1" x14ac:dyDescent="0.25">
      <c r="A52" s="6">
        <v>130</v>
      </c>
      <c r="B52" s="7" t="s">
        <v>26</v>
      </c>
      <c r="C52" s="7" t="s">
        <v>6</v>
      </c>
      <c r="D52" s="7" t="s">
        <v>121</v>
      </c>
      <c r="E52" s="8">
        <v>2550</v>
      </c>
      <c r="F52" s="8" t="s">
        <v>4</v>
      </c>
      <c r="G52" s="40" t="s">
        <v>356</v>
      </c>
      <c r="H52" s="39">
        <v>42887</v>
      </c>
      <c r="I52" s="9">
        <v>0</v>
      </c>
      <c r="J52" s="7" t="s">
        <v>87</v>
      </c>
      <c r="K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2" s="7" t="s">
        <v>101</v>
      </c>
      <c r="M52" s="7" t="s">
        <v>252</v>
      </c>
    </row>
    <row r="53" spans="1:13" ht="30" x14ac:dyDescent="0.25">
      <c r="A53" s="6">
        <v>88</v>
      </c>
      <c r="B53" s="7" t="s">
        <v>95</v>
      </c>
      <c r="C53" s="7" t="s">
        <v>6</v>
      </c>
      <c r="D53" s="7" t="s">
        <v>100</v>
      </c>
      <c r="E53" s="41">
        <v>1500</v>
      </c>
      <c r="F53" s="8">
        <v>1500</v>
      </c>
      <c r="G53" s="7" t="s">
        <v>99</v>
      </c>
      <c r="H53" s="39">
        <v>42917</v>
      </c>
      <c r="I53" s="9">
        <v>0</v>
      </c>
      <c r="J53" s="7" t="s">
        <v>143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101</v>
      </c>
      <c r="M53" s="7" t="s">
        <v>199</v>
      </c>
    </row>
    <row r="54" spans="1:13" hidden="1" x14ac:dyDescent="0.25">
      <c r="A54" s="6">
        <v>240</v>
      </c>
      <c r="B54" s="7" t="s">
        <v>112</v>
      </c>
      <c r="C54" s="7" t="s">
        <v>4</v>
      </c>
      <c r="D54" s="7" t="s">
        <v>105</v>
      </c>
      <c r="E54" s="41"/>
      <c r="F54" s="8">
        <v>0</v>
      </c>
      <c r="G54" s="7" t="s">
        <v>73</v>
      </c>
      <c r="H54" s="39">
        <v>42928</v>
      </c>
      <c r="I54" s="9">
        <v>67.999999999999986</v>
      </c>
      <c r="J54" s="7" t="s">
        <v>69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101</v>
      </c>
      <c r="M54" s="7" t="s">
        <v>225</v>
      </c>
    </row>
    <row r="55" spans="1:13" hidden="1" x14ac:dyDescent="0.25">
      <c r="A55" s="6">
        <v>183</v>
      </c>
      <c r="B55" s="7" t="s">
        <v>113</v>
      </c>
      <c r="C55" s="7" t="s">
        <v>4</v>
      </c>
      <c r="D55" s="7" t="s">
        <v>103</v>
      </c>
      <c r="E55" s="41"/>
      <c r="F55" s="8">
        <v>0</v>
      </c>
      <c r="G55" s="7" t="s">
        <v>79</v>
      </c>
      <c r="H55" s="39">
        <v>42940</v>
      </c>
      <c r="I55" s="9">
        <v>14.999999999999998</v>
      </c>
      <c r="J55" s="7" t="s">
        <v>69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101</v>
      </c>
      <c r="M55" s="7" t="s">
        <v>324</v>
      </c>
    </row>
    <row r="56" spans="1:13" hidden="1" x14ac:dyDescent="0.25">
      <c r="A56" s="6">
        <v>242</v>
      </c>
      <c r="B56" s="7" t="s">
        <v>114</v>
      </c>
      <c r="C56" s="7" t="s">
        <v>4</v>
      </c>
      <c r="D56" s="7" t="s">
        <v>105</v>
      </c>
      <c r="E56" s="41"/>
      <c r="F56" s="8">
        <v>0</v>
      </c>
      <c r="G56" s="7" t="s">
        <v>91</v>
      </c>
      <c r="H56" s="39">
        <v>42962</v>
      </c>
      <c r="I56" s="9">
        <v>93.000000000000085</v>
      </c>
      <c r="J56" s="7" t="s">
        <v>89</v>
      </c>
      <c r="K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6" s="7" t="s">
        <v>101</v>
      </c>
      <c r="M56" s="7" t="s">
        <v>224</v>
      </c>
    </row>
    <row r="57" spans="1:13" hidden="1" x14ac:dyDescent="0.25">
      <c r="A57" s="6">
        <v>153</v>
      </c>
      <c r="B57" s="7" t="s">
        <v>14</v>
      </c>
      <c r="C57" s="7" t="s">
        <v>6</v>
      </c>
      <c r="D57" s="7" t="s">
        <v>103</v>
      </c>
      <c r="E57" s="8">
        <v>5000</v>
      </c>
      <c r="F57" s="8">
        <v>0</v>
      </c>
      <c r="G57" s="7" t="s">
        <v>79</v>
      </c>
      <c r="H57" s="39">
        <v>43008</v>
      </c>
      <c r="I57" s="9">
        <v>24.000000000000021</v>
      </c>
      <c r="J57" s="7" t="s">
        <v>69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101</v>
      </c>
      <c r="M57" s="7" t="s">
        <v>208</v>
      </c>
    </row>
    <row r="58" spans="1:13" ht="30" x14ac:dyDescent="0.25">
      <c r="A58" s="6">
        <v>121</v>
      </c>
      <c r="B58" s="7" t="s">
        <v>93</v>
      </c>
      <c r="C58" s="7" t="s">
        <v>4</v>
      </c>
      <c r="D58" s="7" t="s">
        <v>100</v>
      </c>
      <c r="E58" s="41"/>
      <c r="F58" s="8">
        <v>2530</v>
      </c>
      <c r="G58" s="7" t="s">
        <v>98</v>
      </c>
      <c r="H58" s="39">
        <v>43010</v>
      </c>
      <c r="I58" s="9">
        <v>116.99999999999987</v>
      </c>
      <c r="J58" s="7" t="s">
        <v>69</v>
      </c>
      <c r="K5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58" s="7" t="s">
        <v>101</v>
      </c>
      <c r="M58" s="7" t="s">
        <v>329</v>
      </c>
    </row>
    <row r="59" spans="1:13" ht="30" x14ac:dyDescent="0.25">
      <c r="A59" s="6">
        <v>72</v>
      </c>
      <c r="B59" s="7" t="s">
        <v>22</v>
      </c>
      <c r="C59" s="7" t="s">
        <v>6</v>
      </c>
      <c r="D59" s="7" t="s">
        <v>100</v>
      </c>
      <c r="E59" s="8">
        <v>5150</v>
      </c>
      <c r="F59" s="8">
        <v>5161</v>
      </c>
      <c r="G59" s="7" t="s">
        <v>92</v>
      </c>
      <c r="H59" s="39">
        <v>43032</v>
      </c>
      <c r="I59" s="9">
        <v>337.3437500000004</v>
      </c>
      <c r="J59" s="7" t="s">
        <v>69</v>
      </c>
      <c r="K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59" s="7" t="s">
        <v>101</v>
      </c>
      <c r="M59" s="7" t="s">
        <v>239</v>
      </c>
    </row>
    <row r="60" spans="1:13" ht="30" hidden="1" x14ac:dyDescent="0.25">
      <c r="A60" s="6">
        <v>188</v>
      </c>
      <c r="B60" s="7" t="s">
        <v>3</v>
      </c>
      <c r="C60" s="7" t="s">
        <v>2</v>
      </c>
      <c r="D60" s="7" t="s">
        <v>104</v>
      </c>
      <c r="E60" s="8">
        <v>5172</v>
      </c>
      <c r="F60" s="8">
        <v>0</v>
      </c>
      <c r="G60" s="7" t="s">
        <v>78</v>
      </c>
      <c r="H60" s="39">
        <v>43040</v>
      </c>
      <c r="I60" s="9">
        <v>292.2916666666668</v>
      </c>
      <c r="J60" s="7" t="s">
        <v>69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101</v>
      </c>
      <c r="M60" s="7" t="s">
        <v>155</v>
      </c>
    </row>
    <row r="61" spans="1:13" ht="30" x14ac:dyDescent="0.25">
      <c r="A61" s="6">
        <v>62</v>
      </c>
      <c r="B61" s="7" t="s">
        <v>16</v>
      </c>
      <c r="C61" s="7" t="s">
        <v>6</v>
      </c>
      <c r="D61" s="7" t="s">
        <v>100</v>
      </c>
      <c r="E61" s="8">
        <v>3961</v>
      </c>
      <c r="F61" s="8">
        <v>3950</v>
      </c>
      <c r="G61" s="7" t="s">
        <v>92</v>
      </c>
      <c r="H61" s="39">
        <v>43040</v>
      </c>
      <c r="I61" s="9">
        <v>139.29166666666663</v>
      </c>
      <c r="J61" s="7" t="s">
        <v>69</v>
      </c>
      <c r="K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1" s="7" t="s">
        <v>101</v>
      </c>
      <c r="M61" s="7" t="s">
        <v>217</v>
      </c>
    </row>
    <row r="62" spans="1:13" hidden="1" x14ac:dyDescent="0.25">
      <c r="A62" s="6">
        <v>152</v>
      </c>
      <c r="B62" s="7" t="s">
        <v>14</v>
      </c>
      <c r="C62" s="7" t="s">
        <v>6</v>
      </c>
      <c r="D62" s="7" t="s">
        <v>103</v>
      </c>
      <c r="E62" s="8">
        <v>5000</v>
      </c>
      <c r="F62" s="8" t="s">
        <v>4</v>
      </c>
      <c r="G62" s="7" t="s">
        <v>79</v>
      </c>
      <c r="H62" s="39">
        <v>43041</v>
      </c>
      <c r="I62" s="9">
        <v>0</v>
      </c>
      <c r="J62" s="7" t="s">
        <v>69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101</v>
      </c>
      <c r="M62" s="7" t="s">
        <v>207</v>
      </c>
    </row>
    <row r="63" spans="1:13" ht="30" x14ac:dyDescent="0.25">
      <c r="A63" s="6">
        <v>59</v>
      </c>
      <c r="B63" s="7" t="s">
        <v>14</v>
      </c>
      <c r="C63" s="7" t="s">
        <v>6</v>
      </c>
      <c r="D63" s="7" t="s">
        <v>100</v>
      </c>
      <c r="E63" s="8">
        <v>5000</v>
      </c>
      <c r="F63" s="8">
        <v>5000</v>
      </c>
      <c r="G63" s="7" t="s">
        <v>92</v>
      </c>
      <c r="H63" s="39">
        <v>43041</v>
      </c>
      <c r="I63" s="9">
        <v>0</v>
      </c>
      <c r="J63" s="7" t="s">
        <v>69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101</v>
      </c>
      <c r="M63" s="7" t="s">
        <v>211</v>
      </c>
    </row>
    <row r="64" spans="1:13" ht="30" x14ac:dyDescent="0.25">
      <c r="A64" s="6">
        <v>68</v>
      </c>
      <c r="B64" s="7" t="s">
        <v>19</v>
      </c>
      <c r="C64" s="7" t="s">
        <v>6</v>
      </c>
      <c r="D64" s="7" t="s">
        <v>100</v>
      </c>
      <c r="E64" s="8">
        <v>5100</v>
      </c>
      <c r="F64" s="8">
        <v>5100</v>
      </c>
      <c r="G64" s="7" t="s">
        <v>84</v>
      </c>
      <c r="H64" s="39">
        <v>43041</v>
      </c>
      <c r="I64" s="9">
        <v>0</v>
      </c>
      <c r="J64" s="7" t="s">
        <v>69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101</v>
      </c>
      <c r="M64" s="7" t="s">
        <v>101</v>
      </c>
    </row>
    <row r="65" spans="1:13" ht="30" x14ac:dyDescent="0.25">
      <c r="A65" s="6">
        <v>69</v>
      </c>
      <c r="B65" s="7" t="s">
        <v>20</v>
      </c>
      <c r="C65" s="7" t="s">
        <v>2</v>
      </c>
      <c r="D65" s="7" t="s">
        <v>100</v>
      </c>
      <c r="E65" s="8">
        <v>5293</v>
      </c>
      <c r="F65" s="8">
        <v>5293</v>
      </c>
      <c r="G65" s="7" t="s">
        <v>84</v>
      </c>
      <c r="H65" s="39">
        <v>43041</v>
      </c>
      <c r="I65" s="9">
        <v>0</v>
      </c>
      <c r="J65" s="7" t="s">
        <v>69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101</v>
      </c>
      <c r="M65" s="7" t="s">
        <v>228</v>
      </c>
    </row>
    <row r="66" spans="1:13" ht="30" x14ac:dyDescent="0.25">
      <c r="A66" s="6">
        <v>86</v>
      </c>
      <c r="B66" s="7" t="s">
        <v>35</v>
      </c>
      <c r="C66" s="7" t="s">
        <v>6</v>
      </c>
      <c r="D66" s="7" t="s">
        <v>100</v>
      </c>
      <c r="E66" s="8">
        <v>1500</v>
      </c>
      <c r="F66" s="8">
        <v>1500</v>
      </c>
      <c r="G66" s="7" t="s">
        <v>99</v>
      </c>
      <c r="H66" s="39">
        <v>43041</v>
      </c>
      <c r="I66" s="9">
        <v>0</v>
      </c>
      <c r="J66" s="7" t="s">
        <v>143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101</v>
      </c>
      <c r="M66" s="7" t="s">
        <v>101</v>
      </c>
    </row>
    <row r="67" spans="1:13" ht="30" x14ac:dyDescent="0.25">
      <c r="A67" s="6">
        <v>87</v>
      </c>
      <c r="B67" s="7" t="s">
        <v>144</v>
      </c>
      <c r="C67" s="7" t="s">
        <v>6</v>
      </c>
      <c r="D67" s="7" t="s">
        <v>100</v>
      </c>
      <c r="E67" s="41">
        <v>1500</v>
      </c>
      <c r="F67" s="8">
        <v>1500</v>
      </c>
      <c r="G67" s="7" t="s">
        <v>99</v>
      </c>
      <c r="H67" s="39">
        <v>43041</v>
      </c>
      <c r="I67" s="9">
        <v>0</v>
      </c>
      <c r="J67" s="7" t="s">
        <v>143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101</v>
      </c>
      <c r="M67" s="7" t="s">
        <v>101</v>
      </c>
    </row>
    <row r="68" spans="1:13" ht="30" x14ac:dyDescent="0.25">
      <c r="A68" s="6">
        <v>107</v>
      </c>
      <c r="B68" s="7" t="s">
        <v>43</v>
      </c>
      <c r="C68" s="7" t="s">
        <v>6</v>
      </c>
      <c r="D68" s="7" t="s">
        <v>100</v>
      </c>
      <c r="E68" s="8">
        <v>2610</v>
      </c>
      <c r="F68" s="8">
        <v>2610</v>
      </c>
      <c r="G68" s="7" t="s">
        <v>75</v>
      </c>
      <c r="H68" s="39">
        <v>43041</v>
      </c>
      <c r="I68" s="9">
        <v>0</v>
      </c>
      <c r="J68" s="7" t="s">
        <v>89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101</v>
      </c>
      <c r="M68" s="7" t="s">
        <v>101</v>
      </c>
    </row>
    <row r="69" spans="1:13" ht="30" x14ac:dyDescent="0.25">
      <c r="A69" s="6">
        <v>108</v>
      </c>
      <c r="B69" s="7" t="s">
        <v>44</v>
      </c>
      <c r="C69" s="7" t="s">
        <v>2</v>
      </c>
      <c r="D69" s="7" t="s">
        <v>100</v>
      </c>
      <c r="E69" s="8">
        <v>2803</v>
      </c>
      <c r="F69" s="8">
        <v>2803</v>
      </c>
      <c r="G69" s="7" t="s">
        <v>75</v>
      </c>
      <c r="H69" s="39">
        <v>43041</v>
      </c>
      <c r="I69" s="9">
        <v>0</v>
      </c>
      <c r="J69" s="7" t="s">
        <v>89</v>
      </c>
      <c r="K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9" s="7" t="s">
        <v>101</v>
      </c>
      <c r="M69" s="7" t="s">
        <v>101</v>
      </c>
    </row>
    <row r="70" spans="1:13" ht="30" x14ac:dyDescent="0.25">
      <c r="A70" s="6">
        <v>112</v>
      </c>
      <c r="B70" s="7" t="s">
        <v>50</v>
      </c>
      <c r="C70" s="7" t="s">
        <v>2</v>
      </c>
      <c r="D70" s="7" t="s">
        <v>100</v>
      </c>
      <c r="E70" s="8">
        <v>2687</v>
      </c>
      <c r="F70" s="8">
        <v>2687</v>
      </c>
      <c r="G70" s="7" t="s">
        <v>75</v>
      </c>
      <c r="H70" s="39">
        <v>43041</v>
      </c>
      <c r="I70" s="9">
        <v>0</v>
      </c>
      <c r="J70" s="7" t="s">
        <v>89</v>
      </c>
      <c r="K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0" s="7" t="s">
        <v>101</v>
      </c>
      <c r="M70" s="7" t="s">
        <v>278</v>
      </c>
    </row>
    <row r="71" spans="1:13" ht="30" x14ac:dyDescent="0.25">
      <c r="A71" s="6">
        <v>90</v>
      </c>
      <c r="B71" s="7" t="s">
        <v>36</v>
      </c>
      <c r="C71" s="7" t="s">
        <v>2</v>
      </c>
      <c r="D71" s="7" t="s">
        <v>100</v>
      </c>
      <c r="E71" s="8">
        <v>3150</v>
      </c>
      <c r="F71" s="8">
        <v>3210</v>
      </c>
      <c r="G71" s="7" t="s">
        <v>75</v>
      </c>
      <c r="H71" s="39">
        <v>43043</v>
      </c>
      <c r="I71" s="9">
        <v>165.24999999999989</v>
      </c>
      <c r="J71" s="7" t="s">
        <v>87</v>
      </c>
      <c r="K7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71" s="7" t="s">
        <v>101</v>
      </c>
      <c r="M71" s="7" t="s">
        <v>259</v>
      </c>
    </row>
    <row r="72" spans="1:13" ht="30" x14ac:dyDescent="0.25">
      <c r="A72" s="6">
        <v>4</v>
      </c>
      <c r="B72" s="7" t="s">
        <v>56</v>
      </c>
      <c r="C72" s="7" t="s">
        <v>6</v>
      </c>
      <c r="D72" s="7" t="s">
        <v>100</v>
      </c>
      <c r="E72" s="8">
        <v>5150</v>
      </c>
      <c r="F72" s="8">
        <v>5150</v>
      </c>
      <c r="G72" s="7" t="s">
        <v>84</v>
      </c>
      <c r="H72" s="39">
        <v>43043</v>
      </c>
      <c r="I72" s="9">
        <v>237.75000000000017</v>
      </c>
      <c r="J72" s="7" t="s">
        <v>102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72" s="7" t="s">
        <v>101</v>
      </c>
      <c r="M72" s="7" t="s">
        <v>341</v>
      </c>
    </row>
    <row r="73" spans="1:13" ht="30" hidden="1" x14ac:dyDescent="0.25">
      <c r="A73" s="6">
        <v>177</v>
      </c>
      <c r="B73" s="7" t="s">
        <v>109</v>
      </c>
      <c r="C73" s="7" t="s">
        <v>4</v>
      </c>
      <c r="D73" s="7" t="s">
        <v>103</v>
      </c>
      <c r="E73" s="43"/>
      <c r="F73" s="8">
        <v>0</v>
      </c>
      <c r="G73" s="7" t="s">
        <v>72</v>
      </c>
      <c r="H73" s="39">
        <v>43049</v>
      </c>
      <c r="I73" s="9">
        <v>20</v>
      </c>
      <c r="J73" s="7" t="s">
        <v>69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101</v>
      </c>
      <c r="M73" s="7" t="s">
        <v>303</v>
      </c>
    </row>
    <row r="74" spans="1:13" hidden="1" x14ac:dyDescent="0.25">
      <c r="A74" s="6">
        <v>166</v>
      </c>
      <c r="B74" s="7" t="s">
        <v>64</v>
      </c>
      <c r="C74" s="7" t="s">
        <v>4</v>
      </c>
      <c r="D74" s="7" t="s">
        <v>103</v>
      </c>
      <c r="E74" s="8">
        <v>1739</v>
      </c>
      <c r="F74" s="8">
        <v>0</v>
      </c>
      <c r="G74" s="7" t="s">
        <v>79</v>
      </c>
      <c r="H74" s="39">
        <v>43063</v>
      </c>
      <c r="I74" s="9">
        <v>59.583333333333343</v>
      </c>
      <c r="J74" s="7" t="s">
        <v>88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101</v>
      </c>
      <c r="M74" s="7" t="s">
        <v>287</v>
      </c>
    </row>
    <row r="75" spans="1:13" hidden="1" x14ac:dyDescent="0.25">
      <c r="A75" s="6">
        <v>167</v>
      </c>
      <c r="B75" s="7" t="s">
        <v>65</v>
      </c>
      <c r="C75" s="7" t="s">
        <v>4</v>
      </c>
      <c r="D75" s="7" t="s">
        <v>103</v>
      </c>
      <c r="E75" s="8">
        <v>1390</v>
      </c>
      <c r="F75" s="8">
        <v>0</v>
      </c>
      <c r="G75" s="7" t="s">
        <v>81</v>
      </c>
      <c r="H75" s="39">
        <v>43063</v>
      </c>
      <c r="I75" s="9">
        <v>65.999999999999972</v>
      </c>
      <c r="J75" s="7" t="s">
        <v>88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101</v>
      </c>
      <c r="M75" s="7" t="s">
        <v>288</v>
      </c>
    </row>
    <row r="76" spans="1:13" ht="30" hidden="1" x14ac:dyDescent="0.25">
      <c r="A76" s="6">
        <v>194</v>
      </c>
      <c r="B76" s="7" t="s">
        <v>21</v>
      </c>
      <c r="C76" s="7" t="s">
        <v>2</v>
      </c>
      <c r="D76" s="7" t="s">
        <v>104</v>
      </c>
      <c r="E76" s="42">
        <v>5087</v>
      </c>
      <c r="F76" s="8">
        <v>0</v>
      </c>
      <c r="G76" s="7" t="s">
        <v>84</v>
      </c>
      <c r="H76" s="39">
        <v>43067</v>
      </c>
      <c r="I76" s="9">
        <v>13.708333333333336</v>
      </c>
      <c r="J76" s="7" t="s">
        <v>69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101</v>
      </c>
      <c r="M76" s="7" t="s">
        <v>230</v>
      </c>
    </row>
    <row r="77" spans="1:13" ht="30" hidden="1" x14ac:dyDescent="0.25">
      <c r="A77" s="6">
        <v>222</v>
      </c>
      <c r="B77" s="7" t="s">
        <v>3</v>
      </c>
      <c r="C77" s="7" t="s">
        <v>2</v>
      </c>
      <c r="D77" s="7" t="s">
        <v>115</v>
      </c>
      <c r="E77" s="42">
        <v>5172</v>
      </c>
      <c r="F77" s="8">
        <v>0</v>
      </c>
      <c r="G77" s="7" t="s">
        <v>78</v>
      </c>
      <c r="H77" s="39">
        <v>43069</v>
      </c>
      <c r="I77" s="9">
        <v>0.70833333333333337</v>
      </c>
      <c r="J77" s="7" t="s">
        <v>69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101</v>
      </c>
      <c r="M77" s="7" t="s">
        <v>156</v>
      </c>
    </row>
    <row r="78" spans="1:13" ht="30" x14ac:dyDescent="0.25">
      <c r="A78" s="6">
        <v>110</v>
      </c>
      <c r="B78" s="7" t="s">
        <v>46</v>
      </c>
      <c r="C78" s="7" t="s">
        <v>2</v>
      </c>
      <c r="D78" s="7" t="s">
        <v>100</v>
      </c>
      <c r="E78" s="8">
        <v>2785</v>
      </c>
      <c r="F78" s="8">
        <v>2970</v>
      </c>
      <c r="G78" s="7" t="s">
        <v>75</v>
      </c>
      <c r="H78" s="39">
        <v>43070</v>
      </c>
      <c r="I78" s="9">
        <v>79.249999999999929</v>
      </c>
      <c r="J78" s="7" t="s">
        <v>89</v>
      </c>
      <c r="K7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78" s="7" t="s">
        <v>101</v>
      </c>
      <c r="M78" s="7" t="s">
        <v>269</v>
      </c>
    </row>
    <row r="79" spans="1:13" ht="45" hidden="1" x14ac:dyDescent="0.25">
      <c r="A79" s="6">
        <v>198</v>
      </c>
      <c r="B79" s="7" t="s">
        <v>22</v>
      </c>
      <c r="C79" s="7" t="s">
        <v>6</v>
      </c>
      <c r="D79" s="7" t="s">
        <v>116</v>
      </c>
      <c r="E79" s="8">
        <v>5150</v>
      </c>
      <c r="F79" s="8">
        <v>0</v>
      </c>
      <c r="G79" s="7" t="s">
        <v>92</v>
      </c>
      <c r="H79" s="39">
        <v>43072</v>
      </c>
      <c r="I79" s="9">
        <v>36.489583333333307</v>
      </c>
      <c r="J79" s="7" t="s">
        <v>69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238</v>
      </c>
      <c r="M79" s="7" t="s">
        <v>239</v>
      </c>
    </row>
    <row r="80" spans="1:13" ht="30" hidden="1" x14ac:dyDescent="0.25">
      <c r="A80" s="6">
        <v>189</v>
      </c>
      <c r="B80" s="7" t="s">
        <v>8</v>
      </c>
      <c r="C80" s="7" t="s">
        <v>2</v>
      </c>
      <c r="D80" s="7" t="s">
        <v>104</v>
      </c>
      <c r="E80" s="8">
        <v>5770</v>
      </c>
      <c r="F80" s="8">
        <v>0</v>
      </c>
      <c r="G80" s="7" t="s">
        <v>72</v>
      </c>
      <c r="H80" s="39">
        <v>43094</v>
      </c>
      <c r="I80" s="9">
        <v>124.00000000000007</v>
      </c>
      <c r="J80" s="7" t="s">
        <v>71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101</v>
      </c>
      <c r="M80" s="7" t="s">
        <v>175</v>
      </c>
    </row>
    <row r="81" spans="1:13" ht="30" hidden="1" x14ac:dyDescent="0.25">
      <c r="A81" s="6">
        <v>225</v>
      </c>
      <c r="B81" s="7" t="s">
        <v>3</v>
      </c>
      <c r="C81" s="7" t="s">
        <v>2</v>
      </c>
      <c r="D81" s="7" t="s">
        <v>115</v>
      </c>
      <c r="E81" s="8">
        <v>5172</v>
      </c>
      <c r="F81" s="8">
        <v>0</v>
      </c>
      <c r="G81" s="7" t="s">
        <v>79</v>
      </c>
      <c r="H81" s="39">
        <v>43102</v>
      </c>
      <c r="I81" s="9">
        <v>0.70833333333333337</v>
      </c>
      <c r="J81" s="7" t="s">
        <v>69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101</v>
      </c>
      <c r="M81" s="7" t="s">
        <v>159</v>
      </c>
    </row>
    <row r="82" spans="1:13" hidden="1" x14ac:dyDescent="0.25">
      <c r="A82" s="6">
        <v>182</v>
      </c>
      <c r="B82" s="7" t="s">
        <v>111</v>
      </c>
      <c r="C82" s="7" t="s">
        <v>4</v>
      </c>
      <c r="D82" s="7" t="s">
        <v>103</v>
      </c>
      <c r="E82" s="41"/>
      <c r="F82" s="8">
        <v>0</v>
      </c>
      <c r="G82" s="7" t="s">
        <v>79</v>
      </c>
      <c r="H82" s="39">
        <v>43122</v>
      </c>
      <c r="I82" s="9">
        <v>45.291666666666636</v>
      </c>
      <c r="J82" s="7" t="s">
        <v>69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101</v>
      </c>
      <c r="M82" s="7" t="s">
        <v>315</v>
      </c>
    </row>
    <row r="83" spans="1:13" hidden="1" x14ac:dyDescent="0.25">
      <c r="A83" s="6">
        <v>145</v>
      </c>
      <c r="B83" s="7" t="s">
        <v>110</v>
      </c>
      <c r="C83" s="7" t="s">
        <v>6</v>
      </c>
      <c r="D83" s="7" t="s">
        <v>103</v>
      </c>
      <c r="E83" s="41"/>
      <c r="F83" s="8">
        <v>0</v>
      </c>
      <c r="G83" s="7" t="s">
        <v>73</v>
      </c>
      <c r="H83" s="39">
        <v>43134</v>
      </c>
      <c r="I83" s="9">
        <v>23.291666666666661</v>
      </c>
      <c r="J83" s="7" t="s">
        <v>69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101</v>
      </c>
      <c r="M83" s="7" t="s">
        <v>164</v>
      </c>
    </row>
    <row r="84" spans="1:13" ht="30" hidden="1" x14ac:dyDescent="0.25">
      <c r="A84" s="6">
        <v>192</v>
      </c>
      <c r="B84" s="7" t="s">
        <v>10</v>
      </c>
      <c r="C84" s="7" t="s">
        <v>2</v>
      </c>
      <c r="D84" s="7" t="s">
        <v>104</v>
      </c>
      <c r="E84" s="8">
        <v>5775</v>
      </c>
      <c r="F84" s="8">
        <v>0</v>
      </c>
      <c r="G84" s="7" t="s">
        <v>73</v>
      </c>
      <c r="H84" s="39">
        <v>43167</v>
      </c>
      <c r="I84" s="9">
        <v>85</v>
      </c>
      <c r="J84" s="7" t="s">
        <v>71</v>
      </c>
      <c r="K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4" s="7" t="s">
        <v>101</v>
      </c>
      <c r="M84" s="7" t="s">
        <v>190</v>
      </c>
    </row>
    <row r="85" spans="1:13" ht="30" x14ac:dyDescent="0.25">
      <c r="A85" s="6">
        <v>55</v>
      </c>
      <c r="B85" s="7" t="s">
        <v>9</v>
      </c>
      <c r="C85" s="7" t="s">
        <v>2</v>
      </c>
      <c r="D85" s="7" t="s">
        <v>100</v>
      </c>
      <c r="E85" s="8">
        <v>6120</v>
      </c>
      <c r="F85" s="8">
        <v>6202</v>
      </c>
      <c r="G85" s="7" t="s">
        <v>74</v>
      </c>
      <c r="H85" s="39">
        <v>43172</v>
      </c>
      <c r="I85" s="9">
        <v>307.28472222222206</v>
      </c>
      <c r="J85" s="7" t="s">
        <v>71</v>
      </c>
      <c r="K8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85" s="7" t="s">
        <v>101</v>
      </c>
      <c r="M85" s="7" t="s">
        <v>187</v>
      </c>
    </row>
    <row r="86" spans="1:13" ht="30" x14ac:dyDescent="0.25">
      <c r="A86" s="6">
        <v>11</v>
      </c>
      <c r="B86" s="7" t="s">
        <v>11</v>
      </c>
      <c r="C86" s="7" t="s">
        <v>2</v>
      </c>
      <c r="D86" s="7" t="s">
        <v>100</v>
      </c>
      <c r="E86" s="8">
        <v>6110</v>
      </c>
      <c r="F86" s="8">
        <v>5949</v>
      </c>
      <c r="G86" s="7" t="s">
        <v>70</v>
      </c>
      <c r="H86" s="39">
        <v>43172</v>
      </c>
      <c r="I86" s="9">
        <v>476.31250000000063</v>
      </c>
      <c r="J86" s="7" t="s">
        <v>71</v>
      </c>
      <c r="K8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86" s="7" t="s">
        <v>101</v>
      </c>
      <c r="M86" s="7" t="s">
        <v>192</v>
      </c>
    </row>
    <row r="87" spans="1:13" ht="30" hidden="1" x14ac:dyDescent="0.25">
      <c r="A87" s="6">
        <v>159</v>
      </c>
      <c r="B87" s="7" t="s">
        <v>62</v>
      </c>
      <c r="C87" s="7" t="s">
        <v>2</v>
      </c>
      <c r="D87" s="7" t="s">
        <v>103</v>
      </c>
      <c r="E87" s="8">
        <v>2389</v>
      </c>
      <c r="F87" s="8">
        <v>0</v>
      </c>
      <c r="G87" s="7" t="s">
        <v>78</v>
      </c>
      <c r="H87" s="39">
        <v>43173</v>
      </c>
      <c r="I87" s="9">
        <v>8</v>
      </c>
      <c r="J87" s="7" t="s">
        <v>89</v>
      </c>
      <c r="K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7" s="7" t="s">
        <v>101</v>
      </c>
      <c r="M87" s="7" t="s">
        <v>261</v>
      </c>
    </row>
    <row r="88" spans="1:13" ht="30" hidden="1" x14ac:dyDescent="0.25">
      <c r="A88" s="6">
        <v>129</v>
      </c>
      <c r="B88" s="7" t="s">
        <v>46</v>
      </c>
      <c r="C88" s="7" t="s">
        <v>2</v>
      </c>
      <c r="D88" s="7" t="s">
        <v>104</v>
      </c>
      <c r="E88" s="8">
        <v>2785</v>
      </c>
      <c r="F88" s="8">
        <v>0</v>
      </c>
      <c r="G88" s="7" t="s">
        <v>75</v>
      </c>
      <c r="H88" s="39">
        <v>43179</v>
      </c>
      <c r="I88" s="9">
        <v>9.75</v>
      </c>
      <c r="J88" s="7" t="s">
        <v>89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101</v>
      </c>
      <c r="M88" s="7" t="s">
        <v>101</v>
      </c>
    </row>
    <row r="89" spans="1:13" ht="30" hidden="1" x14ac:dyDescent="0.25">
      <c r="A89" s="6">
        <v>128</v>
      </c>
      <c r="B89" s="7" t="s">
        <v>22</v>
      </c>
      <c r="C89" s="7" t="s">
        <v>6</v>
      </c>
      <c r="D89" s="7" t="s">
        <v>104</v>
      </c>
      <c r="E89" s="8">
        <v>5150</v>
      </c>
      <c r="F89" s="8">
        <v>0</v>
      </c>
      <c r="G89" s="7" t="s">
        <v>92</v>
      </c>
      <c r="H89" s="39">
        <v>43186</v>
      </c>
      <c r="I89" s="9">
        <v>22.458333333333332</v>
      </c>
      <c r="J89" s="7" t="s">
        <v>69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101</v>
      </c>
      <c r="M89" s="7" t="s">
        <v>237</v>
      </c>
    </row>
    <row r="90" spans="1:13" hidden="1" x14ac:dyDescent="0.25">
      <c r="A90" s="6">
        <v>165</v>
      </c>
      <c r="B90" s="7" t="s">
        <v>63</v>
      </c>
      <c r="C90" s="7" t="s">
        <v>4</v>
      </c>
      <c r="D90" s="7" t="s">
        <v>103</v>
      </c>
      <c r="E90" s="8">
        <v>1395</v>
      </c>
      <c r="F90" s="8">
        <v>0</v>
      </c>
      <c r="G90" s="7" t="s">
        <v>79</v>
      </c>
      <c r="H90" s="39">
        <v>43192</v>
      </c>
      <c r="I90" s="9">
        <v>40.291666666666679</v>
      </c>
      <c r="J90" s="7" t="s">
        <v>88</v>
      </c>
      <c r="K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0" s="7" t="s">
        <v>101</v>
      </c>
      <c r="M90" s="7" t="s">
        <v>286</v>
      </c>
    </row>
    <row r="91" spans="1:13" hidden="1" x14ac:dyDescent="0.25">
      <c r="A91" s="6">
        <v>169</v>
      </c>
      <c r="B91" s="7" t="s">
        <v>66</v>
      </c>
      <c r="C91" s="7" t="s">
        <v>4</v>
      </c>
      <c r="D91" s="7" t="s">
        <v>103</v>
      </c>
      <c r="E91" s="8">
        <v>1355</v>
      </c>
      <c r="F91" s="8">
        <v>0</v>
      </c>
      <c r="G91" s="7" t="s">
        <v>79</v>
      </c>
      <c r="H91" s="39">
        <v>43232</v>
      </c>
      <c r="I91" s="9">
        <v>50.291666666666657</v>
      </c>
      <c r="J91" s="7" t="s">
        <v>88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101</v>
      </c>
      <c r="M91" s="7" t="s">
        <v>291</v>
      </c>
    </row>
    <row r="92" spans="1:13" ht="30" x14ac:dyDescent="0.25">
      <c r="A92" s="6">
        <v>104</v>
      </c>
      <c r="B92" s="7" t="s">
        <v>18</v>
      </c>
      <c r="C92" s="7" t="s">
        <v>6</v>
      </c>
      <c r="D92" s="7" t="s">
        <v>100</v>
      </c>
      <c r="E92" s="8">
        <v>2300</v>
      </c>
      <c r="F92" s="8">
        <v>2300</v>
      </c>
      <c r="G92" s="7" t="s">
        <v>75</v>
      </c>
      <c r="H92" s="39">
        <v>43233</v>
      </c>
      <c r="I92" s="9">
        <v>72.2916666666666</v>
      </c>
      <c r="J92" s="7" t="s">
        <v>82</v>
      </c>
      <c r="K9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92" s="7" t="s">
        <v>101</v>
      </c>
      <c r="M92" s="7" t="s">
        <v>220</v>
      </c>
    </row>
    <row r="93" spans="1:13" hidden="1" x14ac:dyDescent="0.25">
      <c r="A93" s="6">
        <v>180</v>
      </c>
      <c r="B93" s="7" t="s">
        <v>111</v>
      </c>
      <c r="C93" s="7" t="s">
        <v>4</v>
      </c>
      <c r="D93" s="7" t="s">
        <v>103</v>
      </c>
      <c r="E93" s="41"/>
      <c r="F93" s="8">
        <v>0</v>
      </c>
      <c r="G93" s="7" t="s">
        <v>72</v>
      </c>
      <c r="H93" s="39">
        <v>43242</v>
      </c>
      <c r="I93" s="9">
        <v>92.000000000000014</v>
      </c>
      <c r="J93" s="7" t="s">
        <v>69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101</v>
      </c>
      <c r="M93" s="7" t="s">
        <v>313</v>
      </c>
    </row>
    <row r="94" spans="1:13" ht="30" hidden="1" x14ac:dyDescent="0.25">
      <c r="A94" s="6">
        <v>247</v>
      </c>
      <c r="B94" s="7" t="s">
        <v>62</v>
      </c>
      <c r="C94" s="7" t="s">
        <v>2</v>
      </c>
      <c r="D94" s="7" t="s">
        <v>117</v>
      </c>
      <c r="E94" s="8">
        <v>2389</v>
      </c>
      <c r="F94" s="8">
        <v>0</v>
      </c>
      <c r="G94" s="7" t="s">
        <v>78</v>
      </c>
      <c r="H94" s="39">
        <v>43255</v>
      </c>
      <c r="I94" s="9">
        <v>43.291666666666664</v>
      </c>
      <c r="J94" s="7" t="s">
        <v>89</v>
      </c>
      <c r="K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4" s="7" t="s">
        <v>101</v>
      </c>
      <c r="M94" s="7" t="s">
        <v>101</v>
      </c>
    </row>
    <row r="95" spans="1:13" ht="30" hidden="1" x14ac:dyDescent="0.25">
      <c r="A95" s="6">
        <v>224</v>
      </c>
      <c r="B95" s="7" t="s">
        <v>3</v>
      </c>
      <c r="C95" s="7" t="s">
        <v>2</v>
      </c>
      <c r="D95" s="7" t="s">
        <v>115</v>
      </c>
      <c r="E95" s="42">
        <v>5172</v>
      </c>
      <c r="F95" s="8">
        <v>0</v>
      </c>
      <c r="G95" s="7" t="s">
        <v>78</v>
      </c>
      <c r="H95" s="39">
        <v>43272</v>
      </c>
      <c r="I95" s="9">
        <v>0.70833333333333337</v>
      </c>
      <c r="J95" s="7" t="s">
        <v>69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101</v>
      </c>
      <c r="M95" s="7" t="s">
        <v>158</v>
      </c>
    </row>
    <row r="96" spans="1:13" hidden="1" x14ac:dyDescent="0.25">
      <c r="A96" s="6">
        <v>170</v>
      </c>
      <c r="B96" s="7" t="s">
        <v>118</v>
      </c>
      <c r="C96" s="7" t="s">
        <v>4</v>
      </c>
      <c r="D96" s="7" t="s">
        <v>103</v>
      </c>
      <c r="E96" s="41"/>
      <c r="F96" s="8">
        <v>0</v>
      </c>
      <c r="G96" s="7" t="s">
        <v>79</v>
      </c>
      <c r="H96" s="39">
        <v>43282</v>
      </c>
      <c r="I96" s="9">
        <v>30</v>
      </c>
      <c r="J96" s="7" t="s">
        <v>88</v>
      </c>
      <c r="K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6" s="7" t="s">
        <v>101</v>
      </c>
      <c r="M96" s="7" t="s">
        <v>296</v>
      </c>
    </row>
    <row r="97" spans="1:13" hidden="1" x14ac:dyDescent="0.25">
      <c r="A97" s="6">
        <v>238</v>
      </c>
      <c r="B97" s="7" t="s">
        <v>111</v>
      </c>
      <c r="C97" s="7" t="s">
        <v>4</v>
      </c>
      <c r="D97" s="7" t="s">
        <v>115</v>
      </c>
      <c r="E97" s="41"/>
      <c r="F97" s="8" t="s">
        <v>4</v>
      </c>
      <c r="G97" s="7" t="s">
        <v>79</v>
      </c>
      <c r="H97" s="39">
        <v>43282</v>
      </c>
      <c r="I97" s="9">
        <v>0</v>
      </c>
      <c r="J97" s="7" t="s">
        <v>69</v>
      </c>
      <c r="K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7" s="7" t="s">
        <v>101</v>
      </c>
      <c r="M97" s="7" t="s">
        <v>316</v>
      </c>
    </row>
    <row r="98" spans="1:13" hidden="1" x14ac:dyDescent="0.25">
      <c r="A98" s="6">
        <v>154</v>
      </c>
      <c r="B98" s="7" t="s">
        <v>14</v>
      </c>
      <c r="C98" s="7" t="s">
        <v>6</v>
      </c>
      <c r="D98" s="7" t="s">
        <v>103</v>
      </c>
      <c r="E98" s="8">
        <v>5000</v>
      </c>
      <c r="F98" s="8">
        <v>0</v>
      </c>
      <c r="G98" s="7" t="s">
        <v>79</v>
      </c>
      <c r="H98" s="39">
        <v>43313</v>
      </c>
      <c r="I98" s="9">
        <v>35</v>
      </c>
      <c r="J98" s="7" t="s">
        <v>69</v>
      </c>
      <c r="K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8" s="7" t="s">
        <v>101</v>
      </c>
      <c r="M98" s="7" t="s">
        <v>209</v>
      </c>
    </row>
    <row r="99" spans="1:13" hidden="1" x14ac:dyDescent="0.25">
      <c r="A99" s="6">
        <v>235</v>
      </c>
      <c r="B99" s="7" t="s">
        <v>106</v>
      </c>
      <c r="C99" s="7" t="s">
        <v>4</v>
      </c>
      <c r="D99" s="7" t="s">
        <v>115</v>
      </c>
      <c r="E99" s="41"/>
      <c r="F99" s="8" t="s">
        <v>4</v>
      </c>
      <c r="G99" s="7" t="s">
        <v>73</v>
      </c>
      <c r="H99" s="39">
        <v>43322</v>
      </c>
      <c r="I99" s="9">
        <v>0</v>
      </c>
      <c r="J99" s="7" t="s">
        <v>69</v>
      </c>
      <c r="K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9" s="7" t="s">
        <v>101</v>
      </c>
      <c r="M99" s="7" t="s">
        <v>298</v>
      </c>
    </row>
    <row r="100" spans="1:13" ht="30" hidden="1" x14ac:dyDescent="0.25">
      <c r="A100" s="6">
        <v>223</v>
      </c>
      <c r="B100" s="7" t="s">
        <v>3</v>
      </c>
      <c r="C100" s="7" t="s">
        <v>2</v>
      </c>
      <c r="D100" s="7" t="s">
        <v>115</v>
      </c>
      <c r="E100" s="8">
        <v>5172</v>
      </c>
      <c r="F100" s="8">
        <v>0</v>
      </c>
      <c r="G100" s="7" t="s">
        <v>78</v>
      </c>
      <c r="H100" s="39">
        <v>43325</v>
      </c>
      <c r="I100" s="9">
        <v>0.70833333333333337</v>
      </c>
      <c r="J100" s="7" t="s">
        <v>69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101</v>
      </c>
      <c r="M100" s="7" t="s">
        <v>157</v>
      </c>
    </row>
    <row r="101" spans="1:13" ht="30" hidden="1" x14ac:dyDescent="0.25">
      <c r="A101" s="6">
        <v>127</v>
      </c>
      <c r="B101" s="7" t="s">
        <v>93</v>
      </c>
      <c r="C101" s="7" t="s">
        <v>4</v>
      </c>
      <c r="D101" s="7" t="s">
        <v>104</v>
      </c>
      <c r="E101" s="41"/>
      <c r="F101" s="8" t="s">
        <v>4</v>
      </c>
      <c r="G101" s="7" t="s">
        <v>98</v>
      </c>
      <c r="H101" s="39">
        <v>43329</v>
      </c>
      <c r="I101" s="9">
        <v>82.291666666666657</v>
      </c>
      <c r="J101" s="7" t="s">
        <v>69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101</v>
      </c>
      <c r="M101" s="7" t="s">
        <v>330</v>
      </c>
    </row>
    <row r="102" spans="1:13" hidden="1" x14ac:dyDescent="0.25">
      <c r="A102" s="6">
        <v>202</v>
      </c>
      <c r="B102" s="7" t="s">
        <v>93</v>
      </c>
      <c r="C102" s="7" t="s">
        <v>4</v>
      </c>
      <c r="D102" s="7" t="s">
        <v>115</v>
      </c>
      <c r="E102" s="41"/>
      <c r="F102" s="8" t="s">
        <v>4</v>
      </c>
      <c r="G102" s="7" t="s">
        <v>98</v>
      </c>
      <c r="H102" s="39">
        <v>43329</v>
      </c>
      <c r="I102" s="9">
        <v>0</v>
      </c>
      <c r="J102" s="7" t="s">
        <v>69</v>
      </c>
      <c r="K1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2" s="7" t="s">
        <v>101</v>
      </c>
      <c r="M102" s="7" t="s">
        <v>331</v>
      </c>
    </row>
    <row r="103" spans="1:13" hidden="1" x14ac:dyDescent="0.25">
      <c r="A103" s="6">
        <v>248</v>
      </c>
      <c r="B103" s="7" t="s">
        <v>106</v>
      </c>
      <c r="C103" s="7" t="s">
        <v>4</v>
      </c>
      <c r="D103" s="7" t="s">
        <v>117</v>
      </c>
      <c r="E103" s="41"/>
      <c r="F103" s="8">
        <v>0</v>
      </c>
      <c r="G103" s="7" t="s">
        <v>73</v>
      </c>
      <c r="H103" s="39">
        <v>43339</v>
      </c>
      <c r="I103" s="9">
        <v>31.291666666666668</v>
      </c>
      <c r="J103" s="7" t="s">
        <v>69</v>
      </c>
      <c r="K1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3" s="7" t="s">
        <v>101</v>
      </c>
      <c r="M103" s="7" t="s">
        <v>301</v>
      </c>
    </row>
    <row r="104" spans="1:13" ht="30" x14ac:dyDescent="0.25">
      <c r="A104" s="6">
        <v>71</v>
      </c>
      <c r="B104" s="7" t="s">
        <v>83</v>
      </c>
      <c r="C104" s="7" t="s">
        <v>2</v>
      </c>
      <c r="D104" s="7" t="s">
        <v>100</v>
      </c>
      <c r="E104" s="8">
        <v>5160</v>
      </c>
      <c r="F104" s="8">
        <v>5045</v>
      </c>
      <c r="G104" s="7" t="s">
        <v>84</v>
      </c>
      <c r="H104" s="39">
        <v>43340</v>
      </c>
      <c r="I104" s="9">
        <v>331.12499999999989</v>
      </c>
      <c r="J104" s="7" t="s">
        <v>69</v>
      </c>
      <c r="K1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104" s="7" t="s">
        <v>101</v>
      </c>
      <c r="M104" s="7" t="s">
        <v>236</v>
      </c>
    </row>
    <row r="105" spans="1:13" hidden="1" x14ac:dyDescent="0.25">
      <c r="A105" s="6">
        <v>204</v>
      </c>
      <c r="B105" s="7" t="s">
        <v>93</v>
      </c>
      <c r="C105" s="7" t="s">
        <v>4</v>
      </c>
      <c r="D105" s="7" t="s">
        <v>115</v>
      </c>
      <c r="E105" s="41"/>
      <c r="F105" s="8" t="s">
        <v>4</v>
      </c>
      <c r="G105" s="7" t="s">
        <v>98</v>
      </c>
      <c r="H105" s="39">
        <v>43346</v>
      </c>
      <c r="I105" s="9">
        <v>0</v>
      </c>
      <c r="J105" s="7" t="s">
        <v>69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101</v>
      </c>
      <c r="M105" s="7" t="s">
        <v>332</v>
      </c>
    </row>
    <row r="106" spans="1:13" hidden="1" x14ac:dyDescent="0.25">
      <c r="A106" s="6">
        <v>156</v>
      </c>
      <c r="B106" s="7" t="s">
        <v>16</v>
      </c>
      <c r="C106" s="7" t="s">
        <v>6</v>
      </c>
      <c r="D106" s="7" t="s">
        <v>103</v>
      </c>
      <c r="E106" s="42">
        <v>3961</v>
      </c>
      <c r="F106" s="8">
        <v>0</v>
      </c>
      <c r="G106" s="7" t="s">
        <v>79</v>
      </c>
      <c r="H106" s="39">
        <v>43348</v>
      </c>
      <c r="I106" s="9">
        <v>9.0000000000000018</v>
      </c>
      <c r="J106" s="7" t="s">
        <v>69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101</v>
      </c>
      <c r="M106" s="7" t="s">
        <v>215</v>
      </c>
    </row>
    <row r="107" spans="1:13" hidden="1" x14ac:dyDescent="0.25">
      <c r="A107" s="6">
        <v>138</v>
      </c>
      <c r="B107" s="7" t="s">
        <v>65</v>
      </c>
      <c r="C107" s="7" t="s">
        <v>4</v>
      </c>
      <c r="D107" s="7" t="s">
        <v>103</v>
      </c>
      <c r="E107" s="42">
        <v>1390</v>
      </c>
      <c r="F107" s="8">
        <v>0</v>
      </c>
      <c r="G107" s="7" t="s">
        <v>81</v>
      </c>
      <c r="H107" s="39">
        <v>43352</v>
      </c>
      <c r="I107" s="9">
        <v>53.291666666666664</v>
      </c>
      <c r="J107" s="7" t="s">
        <v>88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101</v>
      </c>
      <c r="M107" s="7" t="s">
        <v>288</v>
      </c>
    </row>
    <row r="108" spans="1:13" hidden="1" x14ac:dyDescent="0.25">
      <c r="A108" s="6">
        <v>147</v>
      </c>
      <c r="B108" s="7" t="s">
        <v>110</v>
      </c>
      <c r="C108" s="7" t="s">
        <v>6</v>
      </c>
      <c r="D108" s="7" t="s">
        <v>103</v>
      </c>
      <c r="E108" s="41"/>
      <c r="F108" s="8">
        <v>0</v>
      </c>
      <c r="G108" s="7" t="s">
        <v>79</v>
      </c>
      <c r="H108" s="39">
        <v>43357</v>
      </c>
      <c r="I108" s="9">
        <v>49.000000000000007</v>
      </c>
      <c r="J108" s="7" t="s">
        <v>69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101</v>
      </c>
      <c r="M108" s="7" t="s">
        <v>166</v>
      </c>
    </row>
    <row r="109" spans="1:13" hidden="1" x14ac:dyDescent="0.25">
      <c r="A109" s="6">
        <v>131</v>
      </c>
      <c r="B109" s="7" t="s">
        <v>19</v>
      </c>
      <c r="C109" s="7" t="s">
        <v>6</v>
      </c>
      <c r="D109" s="7" t="s">
        <v>103</v>
      </c>
      <c r="E109" s="8">
        <v>5100</v>
      </c>
      <c r="F109" s="8">
        <v>0</v>
      </c>
      <c r="G109" s="7" t="s">
        <v>119</v>
      </c>
      <c r="H109" s="39">
        <v>43393</v>
      </c>
      <c r="I109" s="9">
        <v>6.291666666666667</v>
      </c>
      <c r="J109" s="7" t="s">
        <v>69</v>
      </c>
      <c r="K1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9" s="7" t="s">
        <v>101</v>
      </c>
      <c r="M109" s="7" t="s">
        <v>101</v>
      </c>
    </row>
    <row r="110" spans="1:13" hidden="1" x14ac:dyDescent="0.25">
      <c r="A110" s="6">
        <v>168</v>
      </c>
      <c r="B110" s="7" t="s">
        <v>120</v>
      </c>
      <c r="C110" s="7" t="s">
        <v>4</v>
      </c>
      <c r="D110" s="7" t="s">
        <v>103</v>
      </c>
      <c r="E110" s="41"/>
      <c r="F110" s="8">
        <v>0</v>
      </c>
      <c r="G110" s="7" t="s">
        <v>79</v>
      </c>
      <c r="H110" s="39">
        <v>43407</v>
      </c>
      <c r="I110" s="9">
        <v>66.291666666666657</v>
      </c>
      <c r="J110" s="7" t="s">
        <v>88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101</v>
      </c>
      <c r="M110" s="7" t="s">
        <v>289</v>
      </c>
    </row>
    <row r="111" spans="1:13" ht="30" x14ac:dyDescent="0.25">
      <c r="A111" s="6">
        <v>63</v>
      </c>
      <c r="B111" s="7" t="s">
        <v>23</v>
      </c>
      <c r="C111" s="7" t="s">
        <v>2</v>
      </c>
      <c r="D111" s="7" t="s">
        <v>100</v>
      </c>
      <c r="E111" s="8">
        <v>5610</v>
      </c>
      <c r="F111" s="8">
        <v>5585</v>
      </c>
      <c r="G111" s="7" t="s">
        <v>84</v>
      </c>
      <c r="H111" s="39">
        <v>43423</v>
      </c>
      <c r="I111" s="9">
        <v>432.29166666666714</v>
      </c>
      <c r="J111" s="7" t="s">
        <v>69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111" s="7" t="s">
        <v>101</v>
      </c>
      <c r="M111" s="7" t="s">
        <v>243</v>
      </c>
    </row>
    <row r="112" spans="1:13" hidden="1" x14ac:dyDescent="0.25">
      <c r="A112" s="6">
        <v>175</v>
      </c>
      <c r="B112" s="7" t="s">
        <v>107</v>
      </c>
      <c r="C112" s="7" t="s">
        <v>4</v>
      </c>
      <c r="D112" s="7" t="s">
        <v>103</v>
      </c>
      <c r="E112" s="43"/>
      <c r="F112" s="8">
        <v>0</v>
      </c>
      <c r="G112" s="7" t="s">
        <v>73</v>
      </c>
      <c r="H112" s="39">
        <v>43425</v>
      </c>
      <c r="I112" s="9">
        <v>91</v>
      </c>
      <c r="J112" s="7" t="s">
        <v>69</v>
      </c>
      <c r="K1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2" s="7" t="s">
        <v>101</v>
      </c>
      <c r="M112" s="7" t="s">
        <v>323</v>
      </c>
    </row>
    <row r="113" spans="1:13" hidden="1" x14ac:dyDescent="0.25">
      <c r="A113" s="6">
        <v>136</v>
      </c>
      <c r="B113" s="7" t="s">
        <v>56</v>
      </c>
      <c r="C113" s="7" t="s">
        <v>6</v>
      </c>
      <c r="D113" s="7" t="s">
        <v>103</v>
      </c>
      <c r="E113" s="42">
        <v>5150</v>
      </c>
      <c r="F113" s="8">
        <v>0</v>
      </c>
      <c r="G113" s="7" t="s">
        <v>81</v>
      </c>
      <c r="H113" s="39">
        <v>43436</v>
      </c>
      <c r="I113" s="9">
        <v>62</v>
      </c>
      <c r="J113" s="7" t="s">
        <v>102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101</v>
      </c>
      <c r="M113" s="7" t="s">
        <v>335</v>
      </c>
    </row>
    <row r="114" spans="1:13" hidden="1" x14ac:dyDescent="0.25">
      <c r="A114" s="6">
        <v>20</v>
      </c>
      <c r="B114" s="7" t="s">
        <v>56</v>
      </c>
      <c r="C114" s="7" t="s">
        <v>6</v>
      </c>
      <c r="D114" s="7" t="s">
        <v>115</v>
      </c>
      <c r="E114" s="42">
        <v>5150</v>
      </c>
      <c r="F114" s="8">
        <v>0</v>
      </c>
      <c r="G114" s="7" t="s">
        <v>81</v>
      </c>
      <c r="H114" s="39">
        <v>43445</v>
      </c>
      <c r="I114" s="9">
        <v>0.2986111111111111</v>
      </c>
      <c r="J114" s="7" t="s">
        <v>102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101</v>
      </c>
      <c r="M114" s="7" t="s">
        <v>339</v>
      </c>
    </row>
    <row r="115" spans="1:13" ht="30" hidden="1" x14ac:dyDescent="0.25">
      <c r="A115" s="6">
        <v>142</v>
      </c>
      <c r="B115" s="7" t="s">
        <v>3</v>
      </c>
      <c r="C115" s="7" t="s">
        <v>2</v>
      </c>
      <c r="D115" s="7" t="s">
        <v>103</v>
      </c>
      <c r="E115" s="8">
        <v>5172</v>
      </c>
      <c r="F115" s="8">
        <v>0</v>
      </c>
      <c r="G115" s="7" t="s">
        <v>79</v>
      </c>
      <c r="H115" s="39">
        <v>43473</v>
      </c>
      <c r="I115" s="9">
        <v>24</v>
      </c>
      <c r="J115" s="7" t="s">
        <v>69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101</v>
      </c>
      <c r="M115" s="7" t="s">
        <v>154</v>
      </c>
    </row>
    <row r="116" spans="1:13" ht="30" hidden="1" x14ac:dyDescent="0.25">
      <c r="A116" s="6">
        <v>191</v>
      </c>
      <c r="B116" s="7" t="s">
        <v>9</v>
      </c>
      <c r="C116" s="7" t="s">
        <v>2</v>
      </c>
      <c r="D116" s="7" t="s">
        <v>104</v>
      </c>
      <c r="E116" s="8">
        <v>6120</v>
      </c>
      <c r="F116" s="8">
        <v>0</v>
      </c>
      <c r="G116" s="7" t="s">
        <v>72</v>
      </c>
      <c r="H116" s="39">
        <v>43477</v>
      </c>
      <c r="I116" s="9">
        <v>21.291666666666668</v>
      </c>
      <c r="J116" s="7" t="s">
        <v>71</v>
      </c>
      <c r="K1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6" s="7" t="s">
        <v>101</v>
      </c>
      <c r="M116" s="7" t="s">
        <v>178</v>
      </c>
    </row>
    <row r="117" spans="1:13" ht="30" hidden="1" x14ac:dyDescent="0.25">
      <c r="A117" s="6">
        <v>171</v>
      </c>
      <c r="B117" s="7" t="s">
        <v>106</v>
      </c>
      <c r="C117" s="7" t="s">
        <v>4</v>
      </c>
      <c r="D117" s="7" t="s">
        <v>104</v>
      </c>
      <c r="E117" s="41"/>
      <c r="F117" s="8">
        <v>0</v>
      </c>
      <c r="G117" s="7" t="s">
        <v>79</v>
      </c>
      <c r="H117" s="39">
        <v>43493</v>
      </c>
      <c r="I117" s="9">
        <v>22.291666666666668</v>
      </c>
      <c r="J117" s="7" t="s">
        <v>69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101</v>
      </c>
      <c r="M117" s="7" t="s">
        <v>297</v>
      </c>
    </row>
    <row r="118" spans="1:13" ht="30" x14ac:dyDescent="0.25">
      <c r="A118" s="6">
        <v>56</v>
      </c>
      <c r="B118" s="7" t="s">
        <v>7</v>
      </c>
      <c r="C118" s="7" t="s">
        <v>6</v>
      </c>
      <c r="D118" s="7" t="s">
        <v>100</v>
      </c>
      <c r="E118" s="8">
        <v>6000</v>
      </c>
      <c r="F118" s="8">
        <v>6042</v>
      </c>
      <c r="G118" s="7" t="s">
        <v>74</v>
      </c>
      <c r="H118" s="39">
        <v>43497</v>
      </c>
      <c r="I118" s="9">
        <v>242.29166666666649</v>
      </c>
      <c r="J118" s="7" t="s">
        <v>71</v>
      </c>
      <c r="K11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118" s="7" t="s">
        <v>101</v>
      </c>
      <c r="M118" s="7" t="s">
        <v>174</v>
      </c>
    </row>
    <row r="119" spans="1:13" ht="30" hidden="1" x14ac:dyDescent="0.25">
      <c r="A119" s="6">
        <v>234</v>
      </c>
      <c r="B119" s="7" t="s">
        <v>9</v>
      </c>
      <c r="C119" s="7" t="s">
        <v>2</v>
      </c>
      <c r="D119" s="7" t="s">
        <v>115</v>
      </c>
      <c r="E119" s="42">
        <v>6120</v>
      </c>
      <c r="F119" s="8" t="s">
        <v>4</v>
      </c>
      <c r="G119" s="7" t="s">
        <v>72</v>
      </c>
      <c r="H119" s="39">
        <v>43499</v>
      </c>
      <c r="I119" s="9">
        <v>0</v>
      </c>
      <c r="J119" s="7" t="s">
        <v>71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101</v>
      </c>
      <c r="M119" s="7" t="s">
        <v>101</v>
      </c>
    </row>
    <row r="120" spans="1:13" ht="30" hidden="1" x14ac:dyDescent="0.25">
      <c r="A120" s="6">
        <v>125</v>
      </c>
      <c r="B120" s="7" t="s">
        <v>9</v>
      </c>
      <c r="C120" s="7" t="s">
        <v>2</v>
      </c>
      <c r="D120" s="7" t="s">
        <v>104</v>
      </c>
      <c r="E120" s="42">
        <v>6120</v>
      </c>
      <c r="F120" s="8">
        <v>0</v>
      </c>
      <c r="G120" s="7" t="s">
        <v>72</v>
      </c>
      <c r="H120" s="39">
        <v>43503</v>
      </c>
      <c r="I120" s="9">
        <v>240.00000000000003</v>
      </c>
      <c r="J120" s="7" t="s">
        <v>71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101</v>
      </c>
      <c r="M120" s="7" t="s">
        <v>178</v>
      </c>
    </row>
    <row r="121" spans="1:13" hidden="1" x14ac:dyDescent="0.25">
      <c r="A121" s="6">
        <v>157</v>
      </c>
      <c r="B121" s="7" t="s">
        <v>60</v>
      </c>
      <c r="C121" s="7" t="s">
        <v>6</v>
      </c>
      <c r="D121" s="7" t="s">
        <v>103</v>
      </c>
      <c r="E121" s="42">
        <v>4400</v>
      </c>
      <c r="F121" s="8">
        <v>0</v>
      </c>
      <c r="G121" s="7" t="s">
        <v>79</v>
      </c>
      <c r="H121" s="39">
        <v>43515</v>
      </c>
      <c r="I121" s="9">
        <v>44.291666666666664</v>
      </c>
      <c r="J121" s="7" t="s">
        <v>69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101</v>
      </c>
      <c r="M121" s="7" t="s">
        <v>222</v>
      </c>
    </row>
    <row r="122" spans="1:13" ht="30" hidden="1" x14ac:dyDescent="0.25">
      <c r="A122" s="6">
        <v>143</v>
      </c>
      <c r="B122" s="7" t="s">
        <v>3</v>
      </c>
      <c r="C122" s="7" t="s">
        <v>2</v>
      </c>
      <c r="D122" s="7" t="s">
        <v>103</v>
      </c>
      <c r="E122" s="8">
        <v>5172</v>
      </c>
      <c r="F122" s="8">
        <v>0</v>
      </c>
      <c r="G122" s="7" t="s">
        <v>79</v>
      </c>
      <c r="H122" s="39">
        <v>43559</v>
      </c>
      <c r="I122" s="9">
        <v>39</v>
      </c>
      <c r="J122" s="7" t="s">
        <v>69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101</v>
      </c>
      <c r="M122" s="7" t="s">
        <v>154</v>
      </c>
    </row>
    <row r="123" spans="1:13" hidden="1" x14ac:dyDescent="0.25">
      <c r="A123" s="6">
        <v>132</v>
      </c>
      <c r="B123" s="7" t="s">
        <v>107</v>
      </c>
      <c r="C123" s="7" t="s">
        <v>4</v>
      </c>
      <c r="D123" s="7" t="s">
        <v>121</v>
      </c>
      <c r="E123" s="41"/>
      <c r="F123" s="8">
        <v>0</v>
      </c>
      <c r="G123" s="7" t="s">
        <v>119</v>
      </c>
      <c r="H123" s="39">
        <v>43563</v>
      </c>
      <c r="I123" s="9">
        <v>3.2916666666666665</v>
      </c>
      <c r="J123" s="7" t="s">
        <v>69</v>
      </c>
      <c r="K1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3" s="7" t="s">
        <v>101</v>
      </c>
      <c r="M123" s="7" t="s">
        <v>101</v>
      </c>
    </row>
    <row r="124" spans="1:13" hidden="1" x14ac:dyDescent="0.25">
      <c r="A124" s="6">
        <v>176</v>
      </c>
      <c r="B124" s="7" t="s">
        <v>122</v>
      </c>
      <c r="C124" s="7" t="s">
        <v>4</v>
      </c>
      <c r="D124" s="7" t="s">
        <v>103</v>
      </c>
      <c r="E124" s="41"/>
      <c r="F124" s="8">
        <v>0</v>
      </c>
      <c r="G124" s="7" t="s">
        <v>73</v>
      </c>
      <c r="H124" s="39">
        <v>43570</v>
      </c>
      <c r="I124" s="9">
        <v>68.291666666666671</v>
      </c>
      <c r="J124" s="7" t="s">
        <v>69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101</v>
      </c>
      <c r="M124" s="7" t="s">
        <v>326</v>
      </c>
    </row>
    <row r="125" spans="1:13" ht="30" hidden="1" x14ac:dyDescent="0.25">
      <c r="A125" s="6">
        <v>226</v>
      </c>
      <c r="B125" s="7" t="s">
        <v>3</v>
      </c>
      <c r="C125" s="7" t="s">
        <v>2</v>
      </c>
      <c r="D125" s="7" t="s">
        <v>115</v>
      </c>
      <c r="E125" s="8">
        <v>5172</v>
      </c>
      <c r="F125" s="8">
        <v>0</v>
      </c>
      <c r="G125" s="7" t="s">
        <v>78</v>
      </c>
      <c r="H125" s="39">
        <v>43576</v>
      </c>
      <c r="I125" s="9">
        <v>4.1666666666666664E-2</v>
      </c>
      <c r="J125" s="7" t="s">
        <v>69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101</v>
      </c>
      <c r="M125" s="7" t="s">
        <v>160</v>
      </c>
    </row>
    <row r="126" spans="1:13" ht="30" hidden="1" x14ac:dyDescent="0.25">
      <c r="A126" s="6">
        <v>227</v>
      </c>
      <c r="B126" s="7" t="s">
        <v>3</v>
      </c>
      <c r="C126" s="7" t="s">
        <v>2</v>
      </c>
      <c r="D126" s="7" t="s">
        <v>115</v>
      </c>
      <c r="E126" s="8">
        <v>5172</v>
      </c>
      <c r="F126" s="8">
        <v>0</v>
      </c>
      <c r="G126" s="7" t="s">
        <v>79</v>
      </c>
      <c r="H126" s="39">
        <v>43579</v>
      </c>
      <c r="I126" s="9">
        <v>0.20833333333333331</v>
      </c>
      <c r="J126" s="7" t="s">
        <v>69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101</v>
      </c>
      <c r="M126" s="7" t="s">
        <v>161</v>
      </c>
    </row>
    <row r="127" spans="1:13" hidden="1" x14ac:dyDescent="0.25">
      <c r="A127" s="6">
        <v>162</v>
      </c>
      <c r="B127" s="7" t="s">
        <v>49</v>
      </c>
      <c r="C127" s="7" t="s">
        <v>6</v>
      </c>
      <c r="D127" s="7" t="s">
        <v>103</v>
      </c>
      <c r="E127" s="8">
        <v>3010</v>
      </c>
      <c r="F127" s="8">
        <v>0</v>
      </c>
      <c r="G127" s="7" t="s">
        <v>79</v>
      </c>
      <c r="H127" s="39">
        <v>43598</v>
      </c>
      <c r="I127" s="9">
        <v>18.291666666666664</v>
      </c>
      <c r="J127" s="7" t="s">
        <v>69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101</v>
      </c>
      <c r="M127" s="7" t="s">
        <v>273</v>
      </c>
    </row>
    <row r="128" spans="1:13" hidden="1" x14ac:dyDescent="0.25">
      <c r="A128" s="6">
        <v>201</v>
      </c>
      <c r="B128" s="7" t="s">
        <v>49</v>
      </c>
      <c r="C128" s="7" t="s">
        <v>6</v>
      </c>
      <c r="D128" s="7" t="s">
        <v>115</v>
      </c>
      <c r="E128" s="8">
        <v>3010</v>
      </c>
      <c r="F128" s="8" t="s">
        <v>4</v>
      </c>
      <c r="G128" s="7" t="s">
        <v>79</v>
      </c>
      <c r="H128" s="39">
        <v>43598</v>
      </c>
      <c r="I128" s="9">
        <v>0</v>
      </c>
      <c r="J128" s="7" t="s">
        <v>89</v>
      </c>
      <c r="K1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8" s="7" t="s">
        <v>101</v>
      </c>
      <c r="M128" s="7" t="s">
        <v>101</v>
      </c>
    </row>
    <row r="129" spans="1:13" ht="30" hidden="1" x14ac:dyDescent="0.25">
      <c r="A129" s="6">
        <v>233</v>
      </c>
      <c r="B129" s="7" t="s">
        <v>83</v>
      </c>
      <c r="C129" s="7" t="s">
        <v>2</v>
      </c>
      <c r="D129" s="7" t="s">
        <v>115</v>
      </c>
      <c r="E129" s="8">
        <v>5160</v>
      </c>
      <c r="F129" s="8">
        <v>0</v>
      </c>
      <c r="G129" s="7" t="s">
        <v>84</v>
      </c>
      <c r="H129" s="39">
        <v>43602</v>
      </c>
      <c r="I129" s="9">
        <v>0.20833333333333334</v>
      </c>
      <c r="J129" s="7" t="s">
        <v>69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101</v>
      </c>
      <c r="M129" s="7" t="s">
        <v>235</v>
      </c>
    </row>
    <row r="130" spans="1:13" hidden="1" x14ac:dyDescent="0.25">
      <c r="A130" s="6">
        <v>160</v>
      </c>
      <c r="B130" s="7" t="s">
        <v>45</v>
      </c>
      <c r="C130" s="7" t="s">
        <v>6</v>
      </c>
      <c r="D130" s="7" t="s">
        <v>103</v>
      </c>
      <c r="E130" s="8">
        <v>2788</v>
      </c>
      <c r="F130" s="8">
        <v>0</v>
      </c>
      <c r="G130" s="7" t="s">
        <v>79</v>
      </c>
      <c r="H130" s="39">
        <v>43616</v>
      </c>
      <c r="I130" s="9">
        <v>17.000000000000004</v>
      </c>
      <c r="J130" s="7" t="s">
        <v>89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101</v>
      </c>
      <c r="M130" s="7" t="s">
        <v>264</v>
      </c>
    </row>
    <row r="131" spans="1:13" ht="30" hidden="1" x14ac:dyDescent="0.25">
      <c r="A131" s="6">
        <v>232</v>
      </c>
      <c r="B131" s="7" t="s">
        <v>83</v>
      </c>
      <c r="C131" s="7" t="s">
        <v>2</v>
      </c>
      <c r="D131" s="7" t="s">
        <v>115</v>
      </c>
      <c r="E131" s="8">
        <v>5160</v>
      </c>
      <c r="F131" s="8">
        <v>0</v>
      </c>
      <c r="G131" s="7" t="s">
        <v>84</v>
      </c>
      <c r="H131" s="39">
        <v>43622</v>
      </c>
      <c r="I131" s="9">
        <v>0.58333333333333337</v>
      </c>
      <c r="J131" s="7" t="s">
        <v>69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101</v>
      </c>
      <c r="M131" s="7" t="s">
        <v>234</v>
      </c>
    </row>
    <row r="132" spans="1:13" hidden="1" x14ac:dyDescent="0.25">
      <c r="A132" s="6">
        <v>206</v>
      </c>
      <c r="B132" s="7" t="s">
        <v>45</v>
      </c>
      <c r="C132" s="7" t="s">
        <v>6</v>
      </c>
      <c r="D132" s="7" t="s">
        <v>115</v>
      </c>
      <c r="E132" s="8">
        <v>2788</v>
      </c>
      <c r="F132" s="8">
        <v>0</v>
      </c>
      <c r="G132" s="7" t="s">
        <v>79</v>
      </c>
      <c r="H132" s="39">
        <v>43623</v>
      </c>
      <c r="I132" s="9">
        <v>2.2500000000000004</v>
      </c>
      <c r="J132" s="7" t="s">
        <v>89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101</v>
      </c>
      <c r="M132" s="7" t="s">
        <v>266</v>
      </c>
    </row>
    <row r="133" spans="1:13" ht="30" hidden="1" x14ac:dyDescent="0.25">
      <c r="A133" s="6">
        <v>126</v>
      </c>
      <c r="B133" s="7" t="s">
        <v>11</v>
      </c>
      <c r="C133" s="7" t="s">
        <v>2</v>
      </c>
      <c r="D133" s="7" t="s">
        <v>104</v>
      </c>
      <c r="E133" s="8">
        <v>6110</v>
      </c>
      <c r="F133" s="8">
        <v>0</v>
      </c>
      <c r="G133" s="7" t="s">
        <v>70</v>
      </c>
      <c r="H133" s="39">
        <v>43629</v>
      </c>
      <c r="I133" s="9">
        <v>10.833333333333337</v>
      </c>
      <c r="J133" s="7" t="s">
        <v>71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101</v>
      </c>
      <c r="M133" s="7" t="s">
        <v>192</v>
      </c>
    </row>
    <row r="134" spans="1:13" ht="30" hidden="1" x14ac:dyDescent="0.25">
      <c r="A134" s="6">
        <v>27</v>
      </c>
      <c r="B134" s="7" t="s">
        <v>11</v>
      </c>
      <c r="C134" s="7" t="s">
        <v>2</v>
      </c>
      <c r="D134" s="7" t="s">
        <v>115</v>
      </c>
      <c r="E134" s="8">
        <v>6110</v>
      </c>
      <c r="F134" s="8">
        <v>0</v>
      </c>
      <c r="G134" s="7" t="s">
        <v>70</v>
      </c>
      <c r="H134" s="39">
        <v>43629</v>
      </c>
      <c r="I134" s="9">
        <v>1.7083333333333333</v>
      </c>
      <c r="J134" s="7" t="s">
        <v>71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101</v>
      </c>
      <c r="M134" s="7" t="s">
        <v>195</v>
      </c>
    </row>
    <row r="135" spans="1:13" ht="30" hidden="1" x14ac:dyDescent="0.25">
      <c r="A135" s="6">
        <v>164</v>
      </c>
      <c r="B135" s="7" t="s">
        <v>51</v>
      </c>
      <c r="C135" s="7" t="s">
        <v>2</v>
      </c>
      <c r="D135" s="7" t="s">
        <v>103</v>
      </c>
      <c r="E135" s="8">
        <v>3015</v>
      </c>
      <c r="F135" s="8">
        <v>0</v>
      </c>
      <c r="G135" s="7" t="s">
        <v>79</v>
      </c>
      <c r="H135" s="39">
        <v>43633</v>
      </c>
      <c r="I135" s="9">
        <v>59.083333333333321</v>
      </c>
      <c r="J135" s="7" t="s">
        <v>89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101</v>
      </c>
      <c r="M135" s="7" t="s">
        <v>281</v>
      </c>
    </row>
    <row r="136" spans="1:13" ht="30" hidden="1" x14ac:dyDescent="0.25">
      <c r="A136" s="6">
        <v>231</v>
      </c>
      <c r="B136" s="7" t="s">
        <v>83</v>
      </c>
      <c r="C136" s="7" t="s">
        <v>2</v>
      </c>
      <c r="D136" s="7" t="s">
        <v>115</v>
      </c>
      <c r="E136" s="8">
        <v>5160</v>
      </c>
      <c r="F136" s="8">
        <v>0</v>
      </c>
      <c r="G136" s="7" t="s">
        <v>84</v>
      </c>
      <c r="H136" s="39">
        <v>43634</v>
      </c>
      <c r="I136" s="9">
        <v>1.0416666666666666E-2</v>
      </c>
      <c r="J136" s="7" t="s">
        <v>69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101</v>
      </c>
      <c r="M136" s="7" t="s">
        <v>233</v>
      </c>
    </row>
    <row r="137" spans="1:13" ht="30" x14ac:dyDescent="0.25">
      <c r="A137" s="6">
        <v>50</v>
      </c>
      <c r="B137" s="7" t="s">
        <v>53</v>
      </c>
      <c r="C137" s="7" t="s">
        <v>4</v>
      </c>
      <c r="D137" s="7" t="s">
        <v>100</v>
      </c>
      <c r="E137" s="8">
        <v>0</v>
      </c>
      <c r="F137" s="8">
        <v>3840</v>
      </c>
      <c r="G137" s="7" t="s">
        <v>92</v>
      </c>
      <c r="H137" s="39">
        <v>43637</v>
      </c>
      <c r="I137" s="9">
        <v>156.29166666666646</v>
      </c>
      <c r="J137" s="7" t="s">
        <v>69</v>
      </c>
      <c r="K13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137" s="7" t="s">
        <v>101</v>
      </c>
      <c r="M137" s="7" t="s">
        <v>327</v>
      </c>
    </row>
    <row r="138" spans="1:13" ht="30" hidden="1" x14ac:dyDescent="0.25">
      <c r="A138" s="6">
        <v>205</v>
      </c>
      <c r="B138" s="7" t="s">
        <v>51</v>
      </c>
      <c r="C138" s="7" t="s">
        <v>2</v>
      </c>
      <c r="D138" s="7" t="s">
        <v>115</v>
      </c>
      <c r="E138" s="8">
        <v>3015</v>
      </c>
      <c r="F138" s="8">
        <v>0</v>
      </c>
      <c r="G138" s="7" t="s">
        <v>79</v>
      </c>
      <c r="H138" s="39">
        <v>43639</v>
      </c>
      <c r="I138" s="9">
        <v>2.0833333333333332E-2</v>
      </c>
      <c r="J138" s="7" t="s">
        <v>89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101</v>
      </c>
      <c r="M138" s="7" t="s">
        <v>282</v>
      </c>
    </row>
    <row r="139" spans="1:13" ht="30" hidden="1" x14ac:dyDescent="0.25">
      <c r="A139" s="6">
        <v>208</v>
      </c>
      <c r="B139" s="7" t="s">
        <v>9</v>
      </c>
      <c r="C139" s="7" t="s">
        <v>2</v>
      </c>
      <c r="D139" s="7" t="s">
        <v>115</v>
      </c>
      <c r="E139" s="8">
        <v>6120</v>
      </c>
      <c r="F139" s="8">
        <v>0</v>
      </c>
      <c r="G139" s="7" t="s">
        <v>72</v>
      </c>
      <c r="H139" s="39">
        <v>43640</v>
      </c>
      <c r="I139" s="9">
        <v>6.25E-2</v>
      </c>
      <c r="J139" s="7" t="s">
        <v>71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101</v>
      </c>
      <c r="M139" s="7" t="s">
        <v>179</v>
      </c>
    </row>
    <row r="140" spans="1:13" ht="30" hidden="1" x14ac:dyDescent="0.25">
      <c r="A140" s="6">
        <v>207</v>
      </c>
      <c r="B140" s="7" t="s">
        <v>51</v>
      </c>
      <c r="C140" s="7" t="s">
        <v>2</v>
      </c>
      <c r="D140" s="7" t="s">
        <v>115</v>
      </c>
      <c r="E140" s="8">
        <v>3015</v>
      </c>
      <c r="F140" s="8">
        <v>0</v>
      </c>
      <c r="G140" s="7" t="s">
        <v>79</v>
      </c>
      <c r="H140" s="39">
        <v>43649</v>
      </c>
      <c r="I140" s="9">
        <v>3.0000000000000009</v>
      </c>
      <c r="J140" s="7" t="s">
        <v>89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101</v>
      </c>
      <c r="M140" s="7" t="s">
        <v>283</v>
      </c>
    </row>
    <row r="141" spans="1:13" ht="30" hidden="1" x14ac:dyDescent="0.25">
      <c r="A141" s="6">
        <v>211</v>
      </c>
      <c r="B141" s="7" t="s">
        <v>9</v>
      </c>
      <c r="C141" s="7" t="s">
        <v>2</v>
      </c>
      <c r="D141" s="7" t="s">
        <v>115</v>
      </c>
      <c r="E141" s="8">
        <v>6120</v>
      </c>
      <c r="F141" s="8">
        <v>0</v>
      </c>
      <c r="G141" s="7" t="s">
        <v>72</v>
      </c>
      <c r="H141" s="39">
        <v>43656</v>
      </c>
      <c r="I141" s="9">
        <v>3</v>
      </c>
      <c r="J141" s="7" t="s">
        <v>71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101</v>
      </c>
      <c r="M141" s="7" t="s">
        <v>180</v>
      </c>
    </row>
    <row r="142" spans="1:13" ht="30" hidden="1" x14ac:dyDescent="0.25">
      <c r="A142" s="6">
        <v>193</v>
      </c>
      <c r="B142" s="7" t="s">
        <v>11</v>
      </c>
      <c r="C142" s="7" t="s">
        <v>2</v>
      </c>
      <c r="D142" s="7" t="s">
        <v>104</v>
      </c>
      <c r="E142" s="8">
        <v>6110</v>
      </c>
      <c r="F142" s="8">
        <v>0</v>
      </c>
      <c r="G142" s="7" t="s">
        <v>72</v>
      </c>
      <c r="H142" s="39">
        <v>43659</v>
      </c>
      <c r="I142" s="9">
        <v>26</v>
      </c>
      <c r="J142" s="7" t="s">
        <v>71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101</v>
      </c>
      <c r="M142" s="7" t="s">
        <v>194</v>
      </c>
    </row>
    <row r="143" spans="1:13" ht="30" hidden="1" x14ac:dyDescent="0.25">
      <c r="A143" s="6">
        <v>210</v>
      </c>
      <c r="B143" s="7" t="s">
        <v>51</v>
      </c>
      <c r="C143" s="7" t="s">
        <v>2</v>
      </c>
      <c r="D143" s="7" t="s">
        <v>115</v>
      </c>
      <c r="E143" s="8">
        <v>3015</v>
      </c>
      <c r="F143" s="8">
        <v>0</v>
      </c>
      <c r="G143" s="7" t="s">
        <v>79</v>
      </c>
      <c r="H143" s="39">
        <v>43665</v>
      </c>
      <c r="I143" s="9">
        <v>2</v>
      </c>
      <c r="J143" s="7" t="s">
        <v>89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101</v>
      </c>
      <c r="M143" s="7" t="s">
        <v>284</v>
      </c>
    </row>
    <row r="144" spans="1:13" hidden="1" x14ac:dyDescent="0.25">
      <c r="A144" s="6">
        <v>173</v>
      </c>
      <c r="B144" s="7" t="s">
        <v>123</v>
      </c>
      <c r="C144" s="7" t="s">
        <v>4</v>
      </c>
      <c r="D144" s="7" t="s">
        <v>103</v>
      </c>
      <c r="E144" s="41"/>
      <c r="F144" s="8">
        <v>0</v>
      </c>
      <c r="G144" s="7" t="s">
        <v>73</v>
      </c>
      <c r="H144" s="39">
        <v>43670</v>
      </c>
      <c r="I144" s="9">
        <v>27</v>
      </c>
      <c r="J144" s="7" t="s">
        <v>69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101</v>
      </c>
      <c r="M144" s="7" t="s">
        <v>320</v>
      </c>
    </row>
    <row r="145" spans="1:13" ht="30" hidden="1" x14ac:dyDescent="0.25">
      <c r="A145" s="6">
        <v>214</v>
      </c>
      <c r="B145" s="7" t="s">
        <v>9</v>
      </c>
      <c r="C145" s="7" t="s">
        <v>2</v>
      </c>
      <c r="D145" s="7" t="s">
        <v>115</v>
      </c>
      <c r="E145" s="8">
        <v>6120</v>
      </c>
      <c r="F145" s="8">
        <v>0</v>
      </c>
      <c r="G145" s="7" t="s">
        <v>72</v>
      </c>
      <c r="H145" s="39">
        <v>43676</v>
      </c>
      <c r="I145" s="9">
        <v>1</v>
      </c>
      <c r="J145" s="7" t="s">
        <v>71</v>
      </c>
      <c r="K1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5" s="7" t="s">
        <v>101</v>
      </c>
      <c r="M145" s="7" t="s">
        <v>181</v>
      </c>
    </row>
    <row r="146" spans="1:13" ht="30" x14ac:dyDescent="0.25">
      <c r="A146" s="6">
        <v>13</v>
      </c>
      <c r="B146" s="7" t="s">
        <v>13</v>
      </c>
      <c r="C146" s="7" t="s">
        <v>6</v>
      </c>
      <c r="D146" s="7" t="s">
        <v>100</v>
      </c>
      <c r="E146" s="8">
        <v>4900</v>
      </c>
      <c r="F146" s="8">
        <v>4837</v>
      </c>
      <c r="G146" s="7" t="s">
        <v>78</v>
      </c>
      <c r="H146" s="39">
        <v>43676</v>
      </c>
      <c r="I146" s="9">
        <v>210.29166666666666</v>
      </c>
      <c r="J146" s="7" t="s">
        <v>69</v>
      </c>
      <c r="K14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146" s="7" t="s">
        <v>101</v>
      </c>
      <c r="M146" s="7" t="s">
        <v>200</v>
      </c>
    </row>
    <row r="147" spans="1:13" hidden="1" x14ac:dyDescent="0.25">
      <c r="A147" s="6">
        <v>236</v>
      </c>
      <c r="B147" s="7" t="s">
        <v>123</v>
      </c>
      <c r="C147" s="7" t="s">
        <v>4</v>
      </c>
      <c r="D147" s="7" t="s">
        <v>115</v>
      </c>
      <c r="E147" s="41"/>
      <c r="F147" s="8">
        <v>0</v>
      </c>
      <c r="G147" s="7" t="s">
        <v>73</v>
      </c>
      <c r="H147" s="39">
        <v>43690</v>
      </c>
      <c r="I147" s="9">
        <v>1</v>
      </c>
      <c r="J147" s="7" t="s">
        <v>69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101</v>
      </c>
      <c r="M147" s="7" t="s">
        <v>321</v>
      </c>
    </row>
    <row r="148" spans="1:13" ht="30" hidden="1" x14ac:dyDescent="0.25">
      <c r="A148" s="6">
        <v>215</v>
      </c>
      <c r="B148" s="7" t="s">
        <v>9</v>
      </c>
      <c r="C148" s="7" t="s">
        <v>2</v>
      </c>
      <c r="D148" s="7" t="s">
        <v>115</v>
      </c>
      <c r="E148" s="8">
        <v>6120</v>
      </c>
      <c r="F148" s="8">
        <v>0</v>
      </c>
      <c r="G148" s="7" t="s">
        <v>72</v>
      </c>
      <c r="H148" s="39">
        <v>43701</v>
      </c>
      <c r="I148" s="9">
        <v>1</v>
      </c>
      <c r="J148" s="7" t="s">
        <v>71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101</v>
      </c>
      <c r="M148" s="7" t="s">
        <v>182</v>
      </c>
    </row>
    <row r="149" spans="1:13" ht="30" hidden="1" x14ac:dyDescent="0.25">
      <c r="A149" s="6">
        <v>213</v>
      </c>
      <c r="B149" s="7" t="s">
        <v>51</v>
      </c>
      <c r="C149" s="7" t="s">
        <v>2</v>
      </c>
      <c r="D149" s="7" t="s">
        <v>115</v>
      </c>
      <c r="E149" s="8">
        <v>3015</v>
      </c>
      <c r="F149" s="8">
        <v>0</v>
      </c>
      <c r="G149" s="7" t="s">
        <v>79</v>
      </c>
      <c r="H149" s="39">
        <v>43707</v>
      </c>
      <c r="I149" s="9">
        <v>1.7083333333333335</v>
      </c>
      <c r="J149" s="7" t="s">
        <v>89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101</v>
      </c>
      <c r="M149" s="7" t="s">
        <v>285</v>
      </c>
    </row>
    <row r="150" spans="1:13" hidden="1" x14ac:dyDescent="0.25">
      <c r="A150" s="6">
        <v>161</v>
      </c>
      <c r="B150" s="7" t="s">
        <v>45</v>
      </c>
      <c r="C150" s="7" t="s">
        <v>6</v>
      </c>
      <c r="D150" s="7" t="s">
        <v>103</v>
      </c>
      <c r="E150" s="8">
        <v>2788</v>
      </c>
      <c r="F150" s="8">
        <v>0</v>
      </c>
      <c r="G150" s="7" t="s">
        <v>79</v>
      </c>
      <c r="H150" s="39">
        <v>43711</v>
      </c>
      <c r="I150" s="9">
        <v>15</v>
      </c>
      <c r="J150" s="7" t="s">
        <v>89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101</v>
      </c>
      <c r="M150" s="7" t="s">
        <v>265</v>
      </c>
    </row>
    <row r="151" spans="1:13" ht="30" hidden="1" x14ac:dyDescent="0.25">
      <c r="A151" s="6">
        <v>49</v>
      </c>
      <c r="B151" s="7" t="s">
        <v>90</v>
      </c>
      <c r="C151" s="7" t="s">
        <v>6</v>
      </c>
      <c r="D151" s="7" t="s">
        <v>104</v>
      </c>
      <c r="E151" s="8">
        <v>3000</v>
      </c>
      <c r="F151" s="8">
        <v>0</v>
      </c>
      <c r="G151" s="7" t="s">
        <v>75</v>
      </c>
      <c r="H151" s="39">
        <v>43712</v>
      </c>
      <c r="I151" s="9">
        <v>83.999999999999986</v>
      </c>
      <c r="J151" s="7" t="s">
        <v>89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101</v>
      </c>
      <c r="M151" s="7" t="s">
        <v>276</v>
      </c>
    </row>
    <row r="152" spans="1:13" hidden="1" x14ac:dyDescent="0.25">
      <c r="A152" s="6">
        <v>209</v>
      </c>
      <c r="B152" s="7" t="s">
        <v>45</v>
      </c>
      <c r="C152" s="7" t="s">
        <v>6</v>
      </c>
      <c r="D152" s="7" t="s">
        <v>115</v>
      </c>
      <c r="E152" s="8">
        <v>2788</v>
      </c>
      <c r="F152" s="8">
        <v>0</v>
      </c>
      <c r="G152" s="7" t="s">
        <v>79</v>
      </c>
      <c r="H152" s="39">
        <v>43717</v>
      </c>
      <c r="I152" s="9">
        <v>2</v>
      </c>
      <c r="J152" s="7" t="s">
        <v>89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101</v>
      </c>
      <c r="M152" s="7" t="s">
        <v>267</v>
      </c>
    </row>
    <row r="153" spans="1:13" hidden="1" x14ac:dyDescent="0.25">
      <c r="A153" s="6">
        <v>212</v>
      </c>
      <c r="B153" s="7" t="s">
        <v>45</v>
      </c>
      <c r="C153" s="7" t="s">
        <v>6</v>
      </c>
      <c r="D153" s="7" t="s">
        <v>115</v>
      </c>
      <c r="E153" s="8">
        <v>2788</v>
      </c>
      <c r="F153" s="8">
        <v>0</v>
      </c>
      <c r="G153" s="7" t="s">
        <v>79</v>
      </c>
      <c r="H153" s="39">
        <v>43722</v>
      </c>
      <c r="I153" s="9">
        <v>2</v>
      </c>
      <c r="J153" s="7" t="s">
        <v>89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101</v>
      </c>
      <c r="M153" s="7" t="s">
        <v>268</v>
      </c>
    </row>
    <row r="154" spans="1:13" ht="30" hidden="1" x14ac:dyDescent="0.25">
      <c r="A154" s="6">
        <v>216</v>
      </c>
      <c r="B154" s="7" t="s">
        <v>9</v>
      </c>
      <c r="C154" s="7" t="s">
        <v>2</v>
      </c>
      <c r="D154" s="7" t="s">
        <v>115</v>
      </c>
      <c r="E154" s="8">
        <v>6120</v>
      </c>
      <c r="F154" s="8">
        <v>0</v>
      </c>
      <c r="G154" s="7" t="s">
        <v>72</v>
      </c>
      <c r="H154" s="39">
        <v>43725</v>
      </c>
      <c r="I154" s="9">
        <v>1</v>
      </c>
      <c r="J154" s="7" t="s">
        <v>71</v>
      </c>
      <c r="K1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4" s="7" t="s">
        <v>101</v>
      </c>
      <c r="M154" s="7" t="s">
        <v>183</v>
      </c>
    </row>
    <row r="155" spans="1:13" ht="30" hidden="1" x14ac:dyDescent="0.25">
      <c r="A155" s="6">
        <v>239</v>
      </c>
      <c r="B155" s="7" t="s">
        <v>50</v>
      </c>
      <c r="C155" s="7" t="s">
        <v>2</v>
      </c>
      <c r="D155" s="7" t="s">
        <v>115</v>
      </c>
      <c r="E155" s="8">
        <v>2687</v>
      </c>
      <c r="F155" s="8">
        <v>0</v>
      </c>
      <c r="G155" s="7" t="s">
        <v>79</v>
      </c>
      <c r="H155" s="39">
        <v>43726</v>
      </c>
      <c r="I155" s="9">
        <v>1.2916666666666667</v>
      </c>
      <c r="J155" s="7" t="s">
        <v>89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101</v>
      </c>
      <c r="M155" s="7" t="s">
        <v>280</v>
      </c>
    </row>
    <row r="156" spans="1:13" ht="30" hidden="1" x14ac:dyDescent="0.25">
      <c r="A156" s="6">
        <v>163</v>
      </c>
      <c r="B156" s="7" t="s">
        <v>50</v>
      </c>
      <c r="C156" s="7" t="s">
        <v>2</v>
      </c>
      <c r="D156" s="7" t="s">
        <v>103</v>
      </c>
      <c r="E156" s="8">
        <v>2687</v>
      </c>
      <c r="F156" s="8">
        <v>0</v>
      </c>
      <c r="G156" s="7" t="s">
        <v>79</v>
      </c>
      <c r="H156" s="39">
        <v>43727</v>
      </c>
      <c r="I156" s="9">
        <v>9</v>
      </c>
      <c r="J156" s="7" t="s">
        <v>89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101</v>
      </c>
      <c r="M156" s="7" t="s">
        <v>279</v>
      </c>
    </row>
    <row r="157" spans="1:13" hidden="1" x14ac:dyDescent="0.25">
      <c r="A157" s="6">
        <v>133</v>
      </c>
      <c r="B157" s="7" t="s">
        <v>124</v>
      </c>
      <c r="C157" s="7" t="s">
        <v>4</v>
      </c>
      <c r="D157" s="7" t="s">
        <v>103</v>
      </c>
      <c r="E157" s="41"/>
      <c r="F157" s="8">
        <v>0</v>
      </c>
      <c r="G157" s="7" t="s">
        <v>79</v>
      </c>
      <c r="H157" s="39">
        <v>43735</v>
      </c>
      <c r="I157" s="9">
        <v>27</v>
      </c>
      <c r="J157" s="7" t="s">
        <v>69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101</v>
      </c>
      <c r="M157" s="7" t="s">
        <v>305</v>
      </c>
    </row>
    <row r="158" spans="1:13" ht="30" hidden="1" x14ac:dyDescent="0.25">
      <c r="A158" s="6">
        <v>148</v>
      </c>
      <c r="B158" s="7" t="s">
        <v>7</v>
      </c>
      <c r="C158" s="7" t="s">
        <v>6</v>
      </c>
      <c r="D158" s="7" t="s">
        <v>104</v>
      </c>
      <c r="E158" s="8">
        <v>6000</v>
      </c>
      <c r="F158" s="8">
        <v>0</v>
      </c>
      <c r="G158" s="7" t="s">
        <v>72</v>
      </c>
      <c r="H158" s="39">
        <v>43739</v>
      </c>
      <c r="I158" s="9">
        <v>49</v>
      </c>
      <c r="J158" s="7" t="s">
        <v>71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101</v>
      </c>
      <c r="M158" s="7" t="s">
        <v>169</v>
      </c>
    </row>
    <row r="159" spans="1:13" ht="30" x14ac:dyDescent="0.25">
      <c r="A159" s="6">
        <v>15</v>
      </c>
      <c r="B159" s="7" t="s">
        <v>85</v>
      </c>
      <c r="C159" s="7" t="s">
        <v>6</v>
      </c>
      <c r="D159" s="7" t="s">
        <v>100</v>
      </c>
      <c r="E159" s="8">
        <v>6121</v>
      </c>
      <c r="F159" s="8">
        <v>6121</v>
      </c>
      <c r="G159" s="7" t="s">
        <v>97</v>
      </c>
      <c r="H159" s="39">
        <v>43742</v>
      </c>
      <c r="I159" s="9">
        <v>701.00000000000034</v>
      </c>
      <c r="J159" s="7" t="s">
        <v>69</v>
      </c>
      <c r="K1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159" s="7" t="s">
        <v>101</v>
      </c>
      <c r="M159" s="7" t="s">
        <v>245</v>
      </c>
    </row>
    <row r="160" spans="1:13" ht="30" x14ac:dyDescent="0.25">
      <c r="A160" s="6">
        <v>12</v>
      </c>
      <c r="B160" s="7" t="s">
        <v>12</v>
      </c>
      <c r="C160" s="7" t="s">
        <v>2</v>
      </c>
      <c r="D160" s="7" t="s">
        <v>100</v>
      </c>
      <c r="E160" s="8">
        <v>6110</v>
      </c>
      <c r="F160" s="8">
        <v>5797</v>
      </c>
      <c r="G160" s="7" t="s">
        <v>97</v>
      </c>
      <c r="H160" s="39">
        <v>43751</v>
      </c>
      <c r="I160" s="9">
        <v>725.99999999999841</v>
      </c>
      <c r="J160" s="7" t="s">
        <v>71</v>
      </c>
      <c r="K16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160" s="7" t="s">
        <v>101</v>
      </c>
      <c r="M160" s="7" t="s">
        <v>196</v>
      </c>
    </row>
    <row r="161" spans="1:13" ht="30" x14ac:dyDescent="0.25">
      <c r="A161" s="6">
        <v>18</v>
      </c>
      <c r="B161" s="7" t="s">
        <v>55</v>
      </c>
      <c r="C161" s="7" t="s">
        <v>2</v>
      </c>
      <c r="D161" s="7" t="s">
        <v>100</v>
      </c>
      <c r="E161" s="8">
        <v>6333</v>
      </c>
      <c r="F161" s="8">
        <v>6350</v>
      </c>
      <c r="G161" s="7" t="s">
        <v>74</v>
      </c>
      <c r="H161" s="39">
        <v>43755</v>
      </c>
      <c r="I161" s="9">
        <v>534.70833333333417</v>
      </c>
      <c r="J161" s="7" t="s">
        <v>94</v>
      </c>
      <c r="K1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161" s="7" t="s">
        <v>101</v>
      </c>
      <c r="M161" s="7" t="s">
        <v>334</v>
      </c>
    </row>
    <row r="162" spans="1:13" hidden="1" x14ac:dyDescent="0.25">
      <c r="A162" s="6">
        <v>134</v>
      </c>
      <c r="B162" s="7" t="s">
        <v>124</v>
      </c>
      <c r="C162" s="7" t="s">
        <v>4</v>
      </c>
      <c r="D162" s="7" t="s">
        <v>103</v>
      </c>
      <c r="E162" s="41"/>
      <c r="F162" s="8">
        <v>0</v>
      </c>
      <c r="G162" s="7" t="s">
        <v>73</v>
      </c>
      <c r="H162" s="39">
        <v>43762</v>
      </c>
      <c r="I162" s="9">
        <v>25</v>
      </c>
      <c r="J162" s="7" t="s">
        <v>69</v>
      </c>
      <c r="K1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2" s="7" t="s">
        <v>101</v>
      </c>
      <c r="M162" s="7" t="s">
        <v>306</v>
      </c>
    </row>
    <row r="163" spans="1:13" hidden="1" x14ac:dyDescent="0.25">
      <c r="A163" s="6">
        <v>230</v>
      </c>
      <c r="B163" s="7" t="s">
        <v>90</v>
      </c>
      <c r="C163" s="7" t="s">
        <v>6</v>
      </c>
      <c r="D163" s="7" t="s">
        <v>115</v>
      </c>
      <c r="E163" s="8">
        <v>3000</v>
      </c>
      <c r="F163" s="8">
        <v>0</v>
      </c>
      <c r="G163" s="7" t="s">
        <v>75</v>
      </c>
      <c r="H163" s="39">
        <v>43777</v>
      </c>
      <c r="I163" s="9">
        <v>3.472222222222222E-3</v>
      </c>
      <c r="J163" s="7" t="s">
        <v>89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101</v>
      </c>
      <c r="M163" s="7" t="s">
        <v>275</v>
      </c>
    </row>
    <row r="164" spans="1:13" hidden="1" x14ac:dyDescent="0.25">
      <c r="A164" s="6">
        <v>229</v>
      </c>
      <c r="B164" s="7" t="s">
        <v>7</v>
      </c>
      <c r="C164" s="7" t="s">
        <v>6</v>
      </c>
      <c r="D164" s="7" t="s">
        <v>115</v>
      </c>
      <c r="E164" s="8">
        <v>6000</v>
      </c>
      <c r="F164" s="8">
        <v>0</v>
      </c>
      <c r="G164" s="7" t="s">
        <v>72</v>
      </c>
      <c r="H164" s="39">
        <v>43779</v>
      </c>
      <c r="I164" s="9">
        <v>4.1666666666666664E-2</v>
      </c>
      <c r="J164" s="7" t="s">
        <v>71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101</v>
      </c>
      <c r="M164" s="7" t="s">
        <v>172</v>
      </c>
    </row>
    <row r="165" spans="1:13" hidden="1" x14ac:dyDescent="0.25">
      <c r="A165" s="6">
        <v>228</v>
      </c>
      <c r="B165" s="7" t="s">
        <v>90</v>
      </c>
      <c r="C165" s="7" t="s">
        <v>6</v>
      </c>
      <c r="D165" s="7" t="s">
        <v>115</v>
      </c>
      <c r="E165" s="8">
        <v>3000</v>
      </c>
      <c r="F165" s="8">
        <v>0</v>
      </c>
      <c r="G165" s="7" t="s">
        <v>75</v>
      </c>
      <c r="H165" s="39">
        <v>43782</v>
      </c>
      <c r="I165" s="9">
        <v>6.9444444444444441E-3</v>
      </c>
      <c r="J165" s="7" t="s">
        <v>89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101</v>
      </c>
      <c r="M165" s="7" t="s">
        <v>274</v>
      </c>
    </row>
    <row r="166" spans="1:13" hidden="1" x14ac:dyDescent="0.25">
      <c r="A166" s="6">
        <v>135</v>
      </c>
      <c r="B166" s="7" t="s">
        <v>124</v>
      </c>
      <c r="C166" s="7" t="s">
        <v>4</v>
      </c>
      <c r="D166" s="7" t="s">
        <v>103</v>
      </c>
      <c r="E166" s="41"/>
      <c r="F166" s="8">
        <v>0</v>
      </c>
      <c r="G166" s="7" t="s">
        <v>79</v>
      </c>
      <c r="H166" s="39">
        <v>43787</v>
      </c>
      <c r="I166" s="9">
        <v>24</v>
      </c>
      <c r="J166" s="7" t="s">
        <v>69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101</v>
      </c>
      <c r="M166" s="7" t="s">
        <v>307</v>
      </c>
    </row>
    <row r="167" spans="1:13" hidden="1" x14ac:dyDescent="0.25">
      <c r="A167" s="6">
        <v>149</v>
      </c>
      <c r="B167" s="7" t="s">
        <v>7</v>
      </c>
      <c r="C167" s="7" t="s">
        <v>6</v>
      </c>
      <c r="D167" s="7" t="s">
        <v>103</v>
      </c>
      <c r="E167" s="8">
        <v>6000</v>
      </c>
      <c r="F167" s="8">
        <v>0</v>
      </c>
      <c r="G167" s="7" t="s">
        <v>73</v>
      </c>
      <c r="H167" s="39">
        <v>43788</v>
      </c>
      <c r="I167" s="9">
        <v>20.291666666666664</v>
      </c>
      <c r="J167" s="7" t="s">
        <v>71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101</v>
      </c>
      <c r="M167" s="7" t="s">
        <v>170</v>
      </c>
    </row>
    <row r="168" spans="1:13" ht="30" hidden="1" x14ac:dyDescent="0.25">
      <c r="A168" s="6">
        <v>150</v>
      </c>
      <c r="B168" s="7" t="s">
        <v>11</v>
      </c>
      <c r="C168" s="7" t="s">
        <v>2</v>
      </c>
      <c r="D168" s="7" t="s">
        <v>103</v>
      </c>
      <c r="E168" s="42">
        <v>6110</v>
      </c>
      <c r="F168" s="8">
        <v>0</v>
      </c>
      <c r="G168" s="7" t="s">
        <v>72</v>
      </c>
      <c r="H168" s="39">
        <v>43789</v>
      </c>
      <c r="I168" s="9">
        <v>349.29166666666669</v>
      </c>
      <c r="J168" s="7" t="s">
        <v>71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101</v>
      </c>
      <c r="M168" s="7" t="s">
        <v>193</v>
      </c>
    </row>
    <row r="169" spans="1:13" hidden="1" x14ac:dyDescent="0.25">
      <c r="A169" s="6">
        <v>220</v>
      </c>
      <c r="B169" s="7" t="s">
        <v>124</v>
      </c>
      <c r="C169" s="7" t="s">
        <v>4</v>
      </c>
      <c r="D169" s="7" t="s">
        <v>115</v>
      </c>
      <c r="E169" s="43"/>
      <c r="F169" s="8">
        <v>0</v>
      </c>
      <c r="G169" s="7" t="s">
        <v>79</v>
      </c>
      <c r="H169" s="39">
        <v>43794</v>
      </c>
      <c r="I169" s="9">
        <v>4.1666666666666664E-2</v>
      </c>
      <c r="J169" s="7" t="s">
        <v>69</v>
      </c>
      <c r="K1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9" s="7" t="s">
        <v>101</v>
      </c>
      <c r="M169" s="7" t="s">
        <v>309</v>
      </c>
    </row>
    <row r="170" spans="1:13" hidden="1" x14ac:dyDescent="0.25">
      <c r="A170" s="6">
        <v>203</v>
      </c>
      <c r="B170" s="7" t="s">
        <v>7</v>
      </c>
      <c r="C170" s="7" t="s">
        <v>6</v>
      </c>
      <c r="D170" s="7" t="s">
        <v>115</v>
      </c>
      <c r="E170" s="8">
        <v>6000</v>
      </c>
      <c r="F170" s="8">
        <v>0</v>
      </c>
      <c r="G170" s="7" t="s">
        <v>73</v>
      </c>
      <c r="H170" s="39">
        <v>43799</v>
      </c>
      <c r="I170" s="9">
        <v>0.16666666666666669</v>
      </c>
      <c r="J170" s="7" t="s">
        <v>71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101</v>
      </c>
      <c r="M170" s="7" t="s">
        <v>171</v>
      </c>
    </row>
    <row r="171" spans="1:13" hidden="1" x14ac:dyDescent="0.25">
      <c r="A171" s="6">
        <v>219</v>
      </c>
      <c r="B171" s="7" t="s">
        <v>124</v>
      </c>
      <c r="C171" s="7" t="s">
        <v>4</v>
      </c>
      <c r="D171" s="7" t="s">
        <v>115</v>
      </c>
      <c r="E171" s="41"/>
      <c r="F171" s="8">
        <v>0</v>
      </c>
      <c r="G171" s="7" t="s">
        <v>79</v>
      </c>
      <c r="H171" s="39">
        <v>43801</v>
      </c>
      <c r="I171" s="9">
        <v>0.25</v>
      </c>
      <c r="J171" s="7" t="s">
        <v>69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101</v>
      </c>
      <c r="M171" s="7" t="s">
        <v>308</v>
      </c>
    </row>
    <row r="172" spans="1:13" ht="30" x14ac:dyDescent="0.25">
      <c r="A172" s="6">
        <v>47</v>
      </c>
      <c r="B172" s="7" t="s">
        <v>27</v>
      </c>
      <c r="C172" s="7" t="s">
        <v>6</v>
      </c>
      <c r="D172" s="7" t="s">
        <v>100</v>
      </c>
      <c r="E172" s="8">
        <v>1985</v>
      </c>
      <c r="F172" s="8">
        <v>1985</v>
      </c>
      <c r="G172" s="7" t="s">
        <v>75</v>
      </c>
      <c r="H172" s="39">
        <v>43805</v>
      </c>
      <c r="I172" s="9">
        <v>130.29166666666674</v>
      </c>
      <c r="J172" s="7" t="s">
        <v>87</v>
      </c>
      <c r="K1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72" s="7" t="s">
        <v>101</v>
      </c>
      <c r="M172" s="7" t="s">
        <v>255</v>
      </c>
    </row>
    <row r="173" spans="1:13" ht="30" hidden="1" x14ac:dyDescent="0.25">
      <c r="A173" s="6">
        <v>221</v>
      </c>
      <c r="B173" s="7" t="s">
        <v>23</v>
      </c>
      <c r="C173" s="7" t="s">
        <v>2</v>
      </c>
      <c r="D173" s="7" t="s">
        <v>115</v>
      </c>
      <c r="E173" s="8">
        <v>5610</v>
      </c>
      <c r="F173" s="8">
        <v>0</v>
      </c>
      <c r="G173" s="7" t="s">
        <v>84</v>
      </c>
      <c r="H173" s="39">
        <v>43806</v>
      </c>
      <c r="I173" s="9">
        <v>0.10416666666666666</v>
      </c>
      <c r="J173" s="7" t="s">
        <v>69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101</v>
      </c>
      <c r="M173" s="7" t="s">
        <v>242</v>
      </c>
    </row>
    <row r="174" spans="1:13" ht="30" hidden="1" x14ac:dyDescent="0.25">
      <c r="A174" s="6">
        <v>251</v>
      </c>
      <c r="B174" s="7" t="s">
        <v>9</v>
      </c>
      <c r="C174" s="7" t="s">
        <v>2</v>
      </c>
      <c r="D174" s="7" t="s">
        <v>117</v>
      </c>
      <c r="E174" s="8">
        <v>6120</v>
      </c>
      <c r="F174" s="8">
        <v>0</v>
      </c>
      <c r="G174" s="7" t="s">
        <v>73</v>
      </c>
      <c r="H174" s="39">
        <v>43808</v>
      </c>
      <c r="I174" s="9">
        <v>171</v>
      </c>
      <c r="J174" s="7" t="s">
        <v>71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101</v>
      </c>
      <c r="M174" s="7" t="s">
        <v>186</v>
      </c>
    </row>
    <row r="175" spans="1:13" hidden="1" x14ac:dyDescent="0.25">
      <c r="A175" s="6">
        <v>45</v>
      </c>
      <c r="B175" s="7" t="s">
        <v>110</v>
      </c>
      <c r="C175" s="7" t="s">
        <v>6</v>
      </c>
      <c r="D175" s="7" t="s">
        <v>103</v>
      </c>
      <c r="E175" s="43"/>
      <c r="F175" s="8" t="s">
        <v>4</v>
      </c>
      <c r="G175" s="7" t="s">
        <v>79</v>
      </c>
      <c r="H175" s="39">
        <v>43819</v>
      </c>
      <c r="I175" s="9">
        <v>0</v>
      </c>
      <c r="J175" s="7" t="s">
        <v>69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101</v>
      </c>
      <c r="M175" s="7" t="s">
        <v>167</v>
      </c>
    </row>
    <row r="176" spans="1:13" ht="30" hidden="1" x14ac:dyDescent="0.25">
      <c r="A176" s="6">
        <v>218</v>
      </c>
      <c r="B176" s="7" t="s">
        <v>9</v>
      </c>
      <c r="C176" s="7" t="s">
        <v>2</v>
      </c>
      <c r="D176" s="7" t="s">
        <v>115</v>
      </c>
      <c r="E176" s="42">
        <v>6120</v>
      </c>
      <c r="F176" s="8">
        <v>0</v>
      </c>
      <c r="G176" s="7" t="s">
        <v>73</v>
      </c>
      <c r="H176" s="39">
        <v>43820</v>
      </c>
      <c r="I176" s="9">
        <v>0.22916666666666669</v>
      </c>
      <c r="J176" s="7" t="s">
        <v>71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101</v>
      </c>
      <c r="M176" s="7" t="s">
        <v>185</v>
      </c>
    </row>
    <row r="177" spans="1:13" hidden="1" x14ac:dyDescent="0.25">
      <c r="A177" s="6">
        <v>44</v>
      </c>
      <c r="B177" s="7" t="s">
        <v>54</v>
      </c>
      <c r="C177" s="7" t="s">
        <v>4</v>
      </c>
      <c r="D177" s="7" t="s">
        <v>103</v>
      </c>
      <c r="E177" s="42">
        <v>2600</v>
      </c>
      <c r="F177" s="8" t="s">
        <v>4</v>
      </c>
      <c r="G177" s="7" t="s">
        <v>79</v>
      </c>
      <c r="H177" s="39">
        <v>43840</v>
      </c>
      <c r="I177" s="9">
        <v>0</v>
      </c>
      <c r="J177" s="7" t="s">
        <v>69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101</v>
      </c>
      <c r="M177" s="7" t="s">
        <v>328</v>
      </c>
    </row>
    <row r="178" spans="1:13" hidden="1" x14ac:dyDescent="0.25">
      <c r="A178" s="6">
        <v>139</v>
      </c>
      <c r="B178" s="7" t="s">
        <v>16</v>
      </c>
      <c r="C178" s="7" t="s">
        <v>6</v>
      </c>
      <c r="D178" s="7" t="s">
        <v>117</v>
      </c>
      <c r="E178" s="42">
        <v>3961</v>
      </c>
      <c r="F178" s="8">
        <v>0</v>
      </c>
      <c r="G178" s="7" t="s">
        <v>79</v>
      </c>
      <c r="H178" s="39">
        <v>43841</v>
      </c>
      <c r="I178" s="9">
        <v>26.291666666666668</v>
      </c>
      <c r="J178" s="7" t="s">
        <v>69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101</v>
      </c>
      <c r="M178" s="7" t="s">
        <v>214</v>
      </c>
    </row>
    <row r="179" spans="1:13" ht="30" hidden="1" x14ac:dyDescent="0.25">
      <c r="A179" s="6">
        <v>28</v>
      </c>
      <c r="B179" s="7" t="s">
        <v>13</v>
      </c>
      <c r="C179" s="7" t="s">
        <v>6</v>
      </c>
      <c r="D179" s="7" t="s">
        <v>115</v>
      </c>
      <c r="E179" s="42">
        <v>4900</v>
      </c>
      <c r="F179" s="8">
        <v>0</v>
      </c>
      <c r="G179" s="7" t="s">
        <v>78</v>
      </c>
      <c r="H179" s="39">
        <v>43847</v>
      </c>
      <c r="I179" s="9">
        <v>1</v>
      </c>
      <c r="J179" s="7" t="s">
        <v>69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101</v>
      </c>
      <c r="M179" s="7" t="s">
        <v>202</v>
      </c>
    </row>
    <row r="180" spans="1:13" hidden="1" x14ac:dyDescent="0.25">
      <c r="A180" s="6">
        <v>140</v>
      </c>
      <c r="B180" s="7" t="s">
        <v>122</v>
      </c>
      <c r="C180" s="7" t="s">
        <v>4</v>
      </c>
      <c r="D180" s="7" t="s">
        <v>117</v>
      </c>
      <c r="E180" s="43"/>
      <c r="F180" s="8">
        <v>0</v>
      </c>
      <c r="G180" s="7" t="s">
        <v>79</v>
      </c>
      <c r="H180" s="39">
        <v>43867</v>
      </c>
      <c r="I180" s="9">
        <v>26</v>
      </c>
      <c r="J180" s="7" t="s">
        <v>69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101</v>
      </c>
      <c r="M180" s="7" t="s">
        <v>325</v>
      </c>
    </row>
    <row r="181" spans="1:13" hidden="1" x14ac:dyDescent="0.25">
      <c r="A181" s="6">
        <v>137</v>
      </c>
      <c r="B181" s="7" t="s">
        <v>56</v>
      </c>
      <c r="C181" s="7" t="s">
        <v>6</v>
      </c>
      <c r="D181" s="7" t="s">
        <v>103</v>
      </c>
      <c r="E181" s="42">
        <v>5150</v>
      </c>
      <c r="F181" s="8">
        <v>0</v>
      </c>
      <c r="G181" s="7" t="s">
        <v>81</v>
      </c>
      <c r="H181" s="39">
        <v>43893</v>
      </c>
      <c r="I181" s="9">
        <v>36.291666666666664</v>
      </c>
      <c r="J181" s="7" t="s">
        <v>102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101</v>
      </c>
      <c r="M181" s="7" t="s">
        <v>336</v>
      </c>
    </row>
    <row r="182" spans="1:13" ht="30" x14ac:dyDescent="0.25">
      <c r="A182" s="6">
        <v>8</v>
      </c>
      <c r="B182" s="7" t="s">
        <v>17</v>
      </c>
      <c r="C182" s="7" t="s">
        <v>6</v>
      </c>
      <c r="D182" s="7" t="s">
        <v>100</v>
      </c>
      <c r="E182" s="42">
        <v>4000</v>
      </c>
      <c r="F182" s="8">
        <v>4000</v>
      </c>
      <c r="G182" s="7" t="s">
        <v>78</v>
      </c>
      <c r="H182" s="39">
        <v>43906</v>
      </c>
      <c r="I182" s="9">
        <v>205.29166666666669</v>
      </c>
      <c r="J182" s="7" t="s">
        <v>69</v>
      </c>
      <c r="K18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182" s="7" t="s">
        <v>101</v>
      </c>
      <c r="M182" s="7" t="s">
        <v>219</v>
      </c>
    </row>
    <row r="183" spans="1:13" hidden="1" x14ac:dyDescent="0.25">
      <c r="A183" s="6">
        <v>21</v>
      </c>
      <c r="B183" s="7" t="s">
        <v>56</v>
      </c>
      <c r="C183" s="7" t="s">
        <v>6</v>
      </c>
      <c r="D183" s="7" t="s">
        <v>115</v>
      </c>
      <c r="E183" s="42">
        <v>5150</v>
      </c>
      <c r="F183" s="8">
        <v>0</v>
      </c>
      <c r="G183" s="7" t="s">
        <v>81</v>
      </c>
      <c r="H183" s="39">
        <v>43909</v>
      </c>
      <c r="I183" s="9">
        <v>2.041666666666667</v>
      </c>
      <c r="J183" s="7" t="s">
        <v>102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101</v>
      </c>
      <c r="M183" s="7" t="s">
        <v>340</v>
      </c>
    </row>
    <row r="184" spans="1:13" ht="30" x14ac:dyDescent="0.25">
      <c r="A184" s="6">
        <v>7</v>
      </c>
      <c r="B184" s="7" t="s">
        <v>57</v>
      </c>
      <c r="C184" s="7" t="s">
        <v>6</v>
      </c>
      <c r="D184" s="7" t="s">
        <v>100</v>
      </c>
      <c r="E184" s="42">
        <v>3900</v>
      </c>
      <c r="F184" s="8">
        <v>3900</v>
      </c>
      <c r="G184" s="7" t="s">
        <v>92</v>
      </c>
      <c r="H184" s="39">
        <v>43924</v>
      </c>
      <c r="I184" s="9">
        <v>185.00000000000006</v>
      </c>
      <c r="J184" s="7" t="s">
        <v>69</v>
      </c>
      <c r="K18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184" s="7" t="s">
        <v>101</v>
      </c>
      <c r="M184" s="7" t="s">
        <v>343</v>
      </c>
    </row>
    <row r="185" spans="1:13" hidden="1" x14ac:dyDescent="0.25">
      <c r="A185" s="6">
        <v>172</v>
      </c>
      <c r="B185" s="7" t="s">
        <v>111</v>
      </c>
      <c r="C185" s="7" t="s">
        <v>4</v>
      </c>
      <c r="D185" s="7" t="s">
        <v>103</v>
      </c>
      <c r="E185" s="43"/>
      <c r="F185" s="8">
        <v>0</v>
      </c>
      <c r="G185" s="7" t="s">
        <v>79</v>
      </c>
      <c r="H185" s="39">
        <v>43929</v>
      </c>
      <c r="I185" s="9">
        <v>22</v>
      </c>
      <c r="J185" s="7" t="s">
        <v>69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101</v>
      </c>
      <c r="M185" s="7" t="s">
        <v>312</v>
      </c>
    </row>
    <row r="186" spans="1:13" ht="30" hidden="1" x14ac:dyDescent="0.25">
      <c r="A186" s="6">
        <v>185</v>
      </c>
      <c r="B186" s="7" t="s">
        <v>125</v>
      </c>
      <c r="C186" s="7" t="s">
        <v>4</v>
      </c>
      <c r="D186" s="7" t="s">
        <v>126</v>
      </c>
      <c r="E186" s="43"/>
      <c r="F186" s="8">
        <v>0</v>
      </c>
      <c r="G186" s="7" t="s">
        <v>79</v>
      </c>
      <c r="H186" s="39">
        <v>43951</v>
      </c>
      <c r="I186" s="9">
        <v>21</v>
      </c>
      <c r="J186" s="7" t="s">
        <v>69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101</v>
      </c>
      <c r="M186" s="7" t="s">
        <v>221</v>
      </c>
    </row>
    <row r="187" spans="1:13" ht="30" hidden="1" x14ac:dyDescent="0.25">
      <c r="A187" s="6">
        <v>217</v>
      </c>
      <c r="B187" s="7" t="s">
        <v>9</v>
      </c>
      <c r="C187" s="7" t="s">
        <v>2</v>
      </c>
      <c r="D187" s="7" t="s">
        <v>115</v>
      </c>
      <c r="E187" s="42">
        <v>6120</v>
      </c>
      <c r="F187" s="8">
        <v>0</v>
      </c>
      <c r="G187" s="7" t="s">
        <v>73</v>
      </c>
      <c r="H187" s="39">
        <v>43956</v>
      </c>
      <c r="I187" s="9">
        <v>1</v>
      </c>
      <c r="J187" s="7" t="s">
        <v>71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101</v>
      </c>
      <c r="M187" s="7" t="s">
        <v>184</v>
      </c>
    </row>
    <row r="188" spans="1:13" ht="30" x14ac:dyDescent="0.25">
      <c r="A188" s="6">
        <v>2</v>
      </c>
      <c r="B188" s="7" t="s">
        <v>76</v>
      </c>
      <c r="C188" s="7" t="s">
        <v>6</v>
      </c>
      <c r="D188" s="7" t="s">
        <v>100</v>
      </c>
      <c r="E188" s="42">
        <v>2560</v>
      </c>
      <c r="F188" s="8">
        <v>2560</v>
      </c>
      <c r="G188" s="7" t="s">
        <v>75</v>
      </c>
      <c r="H188" s="39">
        <v>43972</v>
      </c>
      <c r="I188" s="9">
        <v>208.29166666666674</v>
      </c>
      <c r="J188" s="7" t="s">
        <v>77</v>
      </c>
      <c r="K18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188" s="7" t="s">
        <v>101</v>
      </c>
      <c r="M188" s="7" t="s">
        <v>197</v>
      </c>
    </row>
    <row r="189" spans="1:13" hidden="1" x14ac:dyDescent="0.25">
      <c r="A189" s="6">
        <v>26</v>
      </c>
      <c r="B189" s="7" t="s">
        <v>17</v>
      </c>
      <c r="C189" s="7" t="s">
        <v>6</v>
      </c>
      <c r="D189" s="7" t="s">
        <v>115</v>
      </c>
      <c r="E189" s="8">
        <v>4000</v>
      </c>
      <c r="F189" s="8">
        <v>0</v>
      </c>
      <c r="G189" s="7" t="s">
        <v>78</v>
      </c>
      <c r="H189" s="39">
        <v>44015</v>
      </c>
      <c r="I189" s="9">
        <v>1</v>
      </c>
      <c r="J189" s="7" t="s">
        <v>69</v>
      </c>
      <c r="K1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9" s="7" t="s">
        <v>101</v>
      </c>
      <c r="M189" s="7" t="s">
        <v>218</v>
      </c>
    </row>
    <row r="190" spans="1:13" hidden="1" x14ac:dyDescent="0.25">
      <c r="A190" s="6">
        <v>37</v>
      </c>
      <c r="B190" s="7" t="s">
        <v>67</v>
      </c>
      <c r="C190" s="7" t="s">
        <v>4</v>
      </c>
      <c r="D190" s="7" t="s">
        <v>103</v>
      </c>
      <c r="E190" s="8">
        <v>1765</v>
      </c>
      <c r="F190" s="8">
        <v>0</v>
      </c>
      <c r="G190" s="7" t="s">
        <v>79</v>
      </c>
      <c r="H190" s="39">
        <v>44017</v>
      </c>
      <c r="I190" s="9">
        <v>110.29166666666667</v>
      </c>
      <c r="J190" s="7" t="s">
        <v>88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101</v>
      </c>
      <c r="M190" s="7" t="s">
        <v>295</v>
      </c>
    </row>
    <row r="191" spans="1:13" ht="30" hidden="1" x14ac:dyDescent="0.25">
      <c r="A191" s="6">
        <v>38</v>
      </c>
      <c r="B191" s="7" t="s">
        <v>127</v>
      </c>
      <c r="C191" s="7" t="s">
        <v>2</v>
      </c>
      <c r="D191" s="7" t="s">
        <v>103</v>
      </c>
      <c r="E191" s="42">
        <v>4865</v>
      </c>
      <c r="F191" s="8">
        <v>0</v>
      </c>
      <c r="G191" s="7" t="s">
        <v>81</v>
      </c>
      <c r="H191" s="39">
        <v>44018</v>
      </c>
      <c r="I191" s="9">
        <v>16.291666666666668</v>
      </c>
      <c r="J191" s="7" t="s">
        <v>128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101</v>
      </c>
      <c r="M191" s="7" t="s">
        <v>262</v>
      </c>
    </row>
    <row r="192" spans="1:13" ht="30" hidden="1" x14ac:dyDescent="0.25">
      <c r="A192" s="6">
        <v>141</v>
      </c>
      <c r="B192" s="7" t="s">
        <v>10</v>
      </c>
      <c r="C192" s="7" t="s">
        <v>2</v>
      </c>
      <c r="D192" s="7" t="s">
        <v>103</v>
      </c>
      <c r="E192" s="42">
        <v>5775</v>
      </c>
      <c r="F192" s="8">
        <v>0</v>
      </c>
      <c r="G192" s="7" t="s">
        <v>75</v>
      </c>
      <c r="H192" s="39">
        <v>44029</v>
      </c>
      <c r="I192" s="9">
        <v>797.29166666666663</v>
      </c>
      <c r="J192" s="7" t="s">
        <v>71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101</v>
      </c>
      <c r="M192" s="7" t="s">
        <v>189</v>
      </c>
    </row>
    <row r="193" spans="1:13" ht="30" hidden="1" x14ac:dyDescent="0.25">
      <c r="A193" s="6">
        <v>25</v>
      </c>
      <c r="B193" s="7" t="s">
        <v>57</v>
      </c>
      <c r="C193" s="7" t="s">
        <v>6</v>
      </c>
      <c r="D193" s="7" t="s">
        <v>115</v>
      </c>
      <c r="E193" s="42">
        <v>3900</v>
      </c>
      <c r="F193" s="8">
        <v>0</v>
      </c>
      <c r="G193" s="7" t="s">
        <v>92</v>
      </c>
      <c r="H193" s="39">
        <v>44032</v>
      </c>
      <c r="I193" s="9">
        <v>1</v>
      </c>
      <c r="J193" s="7" t="s">
        <v>69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101</v>
      </c>
      <c r="M193" s="7" t="s">
        <v>342</v>
      </c>
    </row>
    <row r="194" spans="1:13" hidden="1" x14ac:dyDescent="0.25">
      <c r="A194" s="6">
        <v>42</v>
      </c>
      <c r="B194" s="7" t="s">
        <v>129</v>
      </c>
      <c r="C194" s="7" t="s">
        <v>4</v>
      </c>
      <c r="D194" s="7" t="s">
        <v>103</v>
      </c>
      <c r="E194" s="43"/>
      <c r="F194" s="8">
        <v>0</v>
      </c>
      <c r="G194" s="7" t="s">
        <v>81</v>
      </c>
      <c r="H194" s="39">
        <v>44034</v>
      </c>
      <c r="I194" s="9">
        <v>40.291666666666664</v>
      </c>
      <c r="J194" s="7" t="s">
        <v>69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101</v>
      </c>
      <c r="M194" s="7" t="s">
        <v>241</v>
      </c>
    </row>
    <row r="195" spans="1:13" ht="30" hidden="1" x14ac:dyDescent="0.25">
      <c r="A195" s="6">
        <v>249</v>
      </c>
      <c r="B195" s="7" t="s">
        <v>13</v>
      </c>
      <c r="C195" s="7" t="s">
        <v>6</v>
      </c>
      <c r="D195" s="7" t="s">
        <v>130</v>
      </c>
      <c r="E195" s="42">
        <v>4900</v>
      </c>
      <c r="F195" s="8">
        <v>0</v>
      </c>
      <c r="G195" s="7" t="s">
        <v>78</v>
      </c>
      <c r="H195" s="39">
        <v>44068</v>
      </c>
      <c r="I195" s="9">
        <v>7.291666666666667</v>
      </c>
      <c r="J195" s="7" t="s">
        <v>69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101</v>
      </c>
      <c r="M195" s="7" t="s">
        <v>201</v>
      </c>
    </row>
    <row r="196" spans="1:13" ht="30" hidden="1" x14ac:dyDescent="0.25">
      <c r="A196" s="6">
        <v>184</v>
      </c>
      <c r="B196" s="7" t="s">
        <v>56</v>
      </c>
      <c r="C196" s="7" t="s">
        <v>6</v>
      </c>
      <c r="D196" s="7" t="s">
        <v>126</v>
      </c>
      <c r="E196" s="42">
        <v>5150</v>
      </c>
      <c r="F196" s="8">
        <v>0</v>
      </c>
      <c r="G196" s="7" t="s">
        <v>81</v>
      </c>
      <c r="H196" s="39">
        <v>44074</v>
      </c>
      <c r="I196" s="9">
        <v>31.291666666666668</v>
      </c>
      <c r="J196" s="7" t="s">
        <v>102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101</v>
      </c>
      <c r="M196" s="7" t="s">
        <v>337</v>
      </c>
    </row>
    <row r="197" spans="1:13" hidden="1" x14ac:dyDescent="0.25">
      <c r="A197" s="6">
        <v>22</v>
      </c>
      <c r="B197" s="7" t="s">
        <v>67</v>
      </c>
      <c r="C197" s="7" t="s">
        <v>4</v>
      </c>
      <c r="D197" s="7" t="s">
        <v>115</v>
      </c>
      <c r="E197" s="42">
        <v>1765</v>
      </c>
      <c r="F197" s="8">
        <v>0</v>
      </c>
      <c r="G197" s="7" t="s">
        <v>79</v>
      </c>
      <c r="H197" s="39">
        <v>44085</v>
      </c>
      <c r="I197" s="9">
        <v>1</v>
      </c>
      <c r="J197" s="7" t="s">
        <v>88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101</v>
      </c>
      <c r="M197" s="7" t="s">
        <v>293</v>
      </c>
    </row>
    <row r="198" spans="1:13" hidden="1" x14ac:dyDescent="0.25">
      <c r="A198" s="6">
        <v>23</v>
      </c>
      <c r="B198" s="7" t="s">
        <v>67</v>
      </c>
      <c r="C198" s="7" t="s">
        <v>4</v>
      </c>
      <c r="D198" s="7" t="s">
        <v>115</v>
      </c>
      <c r="E198" s="42">
        <v>1765</v>
      </c>
      <c r="F198" s="8">
        <v>0</v>
      </c>
      <c r="G198" s="7" t="s">
        <v>79</v>
      </c>
      <c r="H198" s="39">
        <v>44098</v>
      </c>
      <c r="I198" s="9">
        <v>1</v>
      </c>
      <c r="J198" s="7" t="s">
        <v>88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101</v>
      </c>
      <c r="M198" s="7" t="s">
        <v>294</v>
      </c>
    </row>
    <row r="199" spans="1:13" ht="30" x14ac:dyDescent="0.25">
      <c r="A199" s="6">
        <v>6</v>
      </c>
      <c r="B199" s="7" t="s">
        <v>131</v>
      </c>
      <c r="C199" s="7" t="s">
        <v>2</v>
      </c>
      <c r="D199" s="7" t="s">
        <v>100</v>
      </c>
      <c r="E199" s="42">
        <v>6150</v>
      </c>
      <c r="F199" s="8">
        <v>5980</v>
      </c>
      <c r="G199" s="7" t="s">
        <v>70</v>
      </c>
      <c r="H199" s="39">
        <v>44116</v>
      </c>
      <c r="I199" s="9">
        <v>644.29166666666708</v>
      </c>
      <c r="J199" s="7" t="s">
        <v>69</v>
      </c>
      <c r="K1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199" s="7" t="s">
        <v>101</v>
      </c>
      <c r="M199" s="7" t="s">
        <v>244</v>
      </c>
    </row>
    <row r="200" spans="1:13" ht="30" hidden="1" x14ac:dyDescent="0.25">
      <c r="A200" s="6">
        <v>24</v>
      </c>
      <c r="B200" s="7" t="s">
        <v>11</v>
      </c>
      <c r="C200" s="7" t="s">
        <v>2</v>
      </c>
      <c r="D200" s="7" t="s">
        <v>115</v>
      </c>
      <c r="E200" s="42">
        <v>6110</v>
      </c>
      <c r="F200" s="8">
        <v>0</v>
      </c>
      <c r="G200" s="7" t="s">
        <v>72</v>
      </c>
      <c r="H200" s="39">
        <v>44121</v>
      </c>
      <c r="I200" s="9">
        <v>1</v>
      </c>
      <c r="J200" s="7" t="s">
        <v>71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101</v>
      </c>
      <c r="M200" s="7" t="s">
        <v>101</v>
      </c>
    </row>
    <row r="201" spans="1:13" ht="30" hidden="1" x14ac:dyDescent="0.25">
      <c r="A201" s="6">
        <v>186</v>
      </c>
      <c r="B201" s="7" t="s">
        <v>67</v>
      </c>
      <c r="C201" s="7" t="s">
        <v>4</v>
      </c>
      <c r="D201" s="7" t="s">
        <v>126</v>
      </c>
      <c r="E201" s="42">
        <v>1765</v>
      </c>
      <c r="F201" s="8">
        <v>0</v>
      </c>
      <c r="G201" s="7" t="s">
        <v>79</v>
      </c>
      <c r="H201" s="39">
        <v>44127</v>
      </c>
      <c r="I201" s="9">
        <v>10</v>
      </c>
      <c r="J201" s="7" t="s">
        <v>88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101</v>
      </c>
      <c r="M201" s="7" t="s">
        <v>292</v>
      </c>
    </row>
    <row r="202" spans="1:13" hidden="1" x14ac:dyDescent="0.25">
      <c r="A202" s="6">
        <v>36</v>
      </c>
      <c r="B202" s="7" t="s">
        <v>132</v>
      </c>
      <c r="C202" s="7" t="s">
        <v>4</v>
      </c>
      <c r="D202" s="7" t="s">
        <v>103</v>
      </c>
      <c r="E202" s="43"/>
      <c r="F202" s="8">
        <v>0</v>
      </c>
      <c r="G202" s="7" t="s">
        <v>79</v>
      </c>
      <c r="H202" s="45">
        <v>44137</v>
      </c>
      <c r="I202" s="9">
        <v>52</v>
      </c>
      <c r="J202" s="7" t="s">
        <v>88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101</v>
      </c>
      <c r="M202" s="7" t="s">
        <v>290</v>
      </c>
    </row>
    <row r="203" spans="1:13" hidden="1" x14ac:dyDescent="0.25">
      <c r="A203" s="6">
        <v>39</v>
      </c>
      <c r="B203" s="7" t="s">
        <v>16</v>
      </c>
      <c r="C203" s="7" t="s">
        <v>6</v>
      </c>
      <c r="D203" s="7" t="s">
        <v>103</v>
      </c>
      <c r="E203" s="42">
        <v>3961</v>
      </c>
      <c r="F203" s="8">
        <v>0</v>
      </c>
      <c r="G203" s="7" t="s">
        <v>81</v>
      </c>
      <c r="H203" s="39">
        <v>44156</v>
      </c>
      <c r="I203" s="9">
        <v>204.29166666666666</v>
      </c>
      <c r="J203" s="7" t="s">
        <v>69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101</v>
      </c>
      <c r="M203" s="7" t="s">
        <v>216</v>
      </c>
    </row>
    <row r="204" spans="1:13" ht="30" x14ac:dyDescent="0.25">
      <c r="A204" s="6">
        <v>16</v>
      </c>
      <c r="B204" s="7" t="s">
        <v>86</v>
      </c>
      <c r="C204" s="7" t="s">
        <v>2</v>
      </c>
      <c r="D204" s="7" t="s">
        <v>100</v>
      </c>
      <c r="E204" s="42">
        <v>5076</v>
      </c>
      <c r="F204" s="8">
        <v>5076</v>
      </c>
      <c r="G204" s="7" t="s">
        <v>78</v>
      </c>
      <c r="H204" s="39">
        <v>44253</v>
      </c>
      <c r="I204" s="9">
        <v>248.29166666666643</v>
      </c>
      <c r="J204" s="7" t="s">
        <v>69</v>
      </c>
      <c r="K2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204" s="7" t="s">
        <v>101</v>
      </c>
      <c r="M204" s="7" t="s">
        <v>248</v>
      </c>
    </row>
    <row r="205" spans="1:13" ht="30" hidden="1" x14ac:dyDescent="0.25">
      <c r="A205" s="6">
        <v>31</v>
      </c>
      <c r="B205" s="7" t="s">
        <v>20</v>
      </c>
      <c r="C205" s="7" t="s">
        <v>2</v>
      </c>
      <c r="D205" s="7" t="s">
        <v>103</v>
      </c>
      <c r="E205" s="42">
        <v>5293</v>
      </c>
      <c r="F205" s="8">
        <v>0</v>
      </c>
      <c r="G205" s="7" t="s">
        <v>72</v>
      </c>
      <c r="H205" s="39">
        <v>44323</v>
      </c>
      <c r="I205" s="9">
        <v>26.291666666666668</v>
      </c>
      <c r="J205" s="7" t="s">
        <v>69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101</v>
      </c>
      <c r="M205" s="7" t="s">
        <v>227</v>
      </c>
    </row>
    <row r="206" spans="1:13" ht="30" hidden="1" x14ac:dyDescent="0.25">
      <c r="A206" s="6">
        <v>32</v>
      </c>
      <c r="B206" s="7" t="s">
        <v>93</v>
      </c>
      <c r="C206" s="7" t="s">
        <v>4</v>
      </c>
      <c r="D206" s="7" t="s">
        <v>126</v>
      </c>
      <c r="E206" s="43"/>
      <c r="F206" s="8">
        <v>0</v>
      </c>
      <c r="G206" s="7" t="s">
        <v>79</v>
      </c>
      <c r="H206" s="39">
        <v>44337</v>
      </c>
      <c r="I206" s="9">
        <v>23.791666666666668</v>
      </c>
      <c r="J206" s="7" t="s">
        <v>69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101</v>
      </c>
      <c r="M206" s="7" t="s">
        <v>333</v>
      </c>
    </row>
    <row r="207" spans="1:13" hidden="1" x14ac:dyDescent="0.25">
      <c r="A207" s="6">
        <v>33</v>
      </c>
      <c r="B207" s="7" t="s">
        <v>7</v>
      </c>
      <c r="C207" s="7" t="s">
        <v>6</v>
      </c>
      <c r="D207" s="7" t="s">
        <v>103</v>
      </c>
      <c r="E207" s="8">
        <v>6000</v>
      </c>
      <c r="F207" s="8">
        <v>0</v>
      </c>
      <c r="G207" s="7" t="s">
        <v>72</v>
      </c>
      <c r="H207" s="39">
        <v>44357</v>
      </c>
      <c r="I207" s="9">
        <v>63</v>
      </c>
      <c r="J207" s="7" t="s">
        <v>71</v>
      </c>
      <c r="K2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7" s="7" t="s">
        <v>101</v>
      </c>
      <c r="M207" s="7" t="s">
        <v>173</v>
      </c>
    </row>
    <row r="208" spans="1:13" ht="30" x14ac:dyDescent="0.25">
      <c r="A208" s="6">
        <v>5</v>
      </c>
      <c r="B208" s="7" t="s">
        <v>133</v>
      </c>
      <c r="C208" s="7" t="s">
        <v>6</v>
      </c>
      <c r="D208" s="7" t="s">
        <v>100</v>
      </c>
      <c r="E208" s="8">
        <v>6000</v>
      </c>
      <c r="F208" s="8">
        <v>4900</v>
      </c>
      <c r="G208" s="7" t="s">
        <v>97</v>
      </c>
      <c r="H208" s="39">
        <v>44385</v>
      </c>
      <c r="I208" s="9">
        <v>475.29166666666731</v>
      </c>
      <c r="J208" s="7" t="s">
        <v>69</v>
      </c>
      <c r="K20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208" s="7" t="s">
        <v>101</v>
      </c>
      <c r="M208" s="7" t="s">
        <v>249</v>
      </c>
    </row>
    <row r="209" spans="1:13" ht="30" hidden="1" x14ac:dyDescent="0.25">
      <c r="A209" s="6">
        <v>40</v>
      </c>
      <c r="B209" s="7" t="s">
        <v>44</v>
      </c>
      <c r="C209" s="7" t="s">
        <v>2</v>
      </c>
      <c r="D209" s="7" t="s">
        <v>103</v>
      </c>
      <c r="E209" s="8">
        <v>2803</v>
      </c>
      <c r="F209" s="8">
        <v>0</v>
      </c>
      <c r="G209" s="7" t="s">
        <v>79</v>
      </c>
      <c r="H209" s="39">
        <v>44394</v>
      </c>
      <c r="I209" s="9">
        <v>46.291666666666664</v>
      </c>
      <c r="J209" s="7" t="s">
        <v>69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101</v>
      </c>
      <c r="M209" s="7" t="s">
        <v>263</v>
      </c>
    </row>
    <row r="210" spans="1:13" ht="30" x14ac:dyDescent="0.25">
      <c r="A210" s="6">
        <v>9</v>
      </c>
      <c r="B210" s="7" t="s">
        <v>96</v>
      </c>
      <c r="C210" s="7" t="s">
        <v>2</v>
      </c>
      <c r="D210" s="7" t="s">
        <v>100</v>
      </c>
      <c r="E210" s="42">
        <v>3541</v>
      </c>
      <c r="F210" s="8">
        <v>3561</v>
      </c>
      <c r="G210" s="7" t="s">
        <v>72</v>
      </c>
      <c r="H210" s="39">
        <v>44397</v>
      </c>
      <c r="I210" s="9">
        <v>375.2916666666664</v>
      </c>
      <c r="J210" s="7" t="s">
        <v>89</v>
      </c>
      <c r="K21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210" s="7" t="s">
        <v>101</v>
      </c>
      <c r="M210" s="7" t="s">
        <v>277</v>
      </c>
    </row>
    <row r="211" spans="1:13" ht="30" hidden="1" x14ac:dyDescent="0.25">
      <c r="A211" s="6">
        <v>41</v>
      </c>
      <c r="B211" s="7" t="s">
        <v>47</v>
      </c>
      <c r="C211" s="7" t="s">
        <v>2</v>
      </c>
      <c r="D211" s="7" t="s">
        <v>103</v>
      </c>
      <c r="E211" s="42">
        <v>2890</v>
      </c>
      <c r="F211" s="8">
        <v>0</v>
      </c>
      <c r="G211" s="7" t="s">
        <v>79</v>
      </c>
      <c r="H211" s="39">
        <v>44416</v>
      </c>
      <c r="I211" s="9">
        <v>24</v>
      </c>
      <c r="J211" s="7" t="s">
        <v>89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101</v>
      </c>
      <c r="M211" s="7" t="s">
        <v>270</v>
      </c>
    </row>
    <row r="212" spans="1:13" hidden="1" x14ac:dyDescent="0.25">
      <c r="A212" s="6">
        <v>34</v>
      </c>
      <c r="B212" s="7" t="s">
        <v>134</v>
      </c>
      <c r="C212" s="7" t="s">
        <v>4</v>
      </c>
      <c r="D212" s="7" t="s">
        <v>103</v>
      </c>
      <c r="E212" s="10"/>
      <c r="F212" s="8">
        <v>0</v>
      </c>
      <c r="G212" s="7" t="s">
        <v>72</v>
      </c>
      <c r="H212" s="39">
        <v>44420</v>
      </c>
      <c r="I212" s="9">
        <v>23.583333333333336</v>
      </c>
      <c r="J212" s="7" t="s">
        <v>69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101</v>
      </c>
      <c r="M212" s="7" t="s">
        <v>250</v>
      </c>
    </row>
    <row r="213" spans="1:13" ht="30" hidden="1" x14ac:dyDescent="0.25">
      <c r="A213" s="6">
        <v>43</v>
      </c>
      <c r="B213" s="7" t="s">
        <v>85</v>
      </c>
      <c r="C213" s="7" t="s">
        <v>6</v>
      </c>
      <c r="D213" s="7" t="s">
        <v>104</v>
      </c>
      <c r="E213" s="42">
        <v>6121</v>
      </c>
      <c r="F213" s="8">
        <v>0</v>
      </c>
      <c r="G213" s="7" t="s">
        <v>72</v>
      </c>
      <c r="H213" s="39">
        <v>44443</v>
      </c>
      <c r="I213" s="9">
        <v>88</v>
      </c>
      <c r="J213" s="7" t="s">
        <v>69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101</v>
      </c>
      <c r="M213" s="7" t="s">
        <v>246</v>
      </c>
    </row>
    <row r="214" spans="1:13" hidden="1" x14ac:dyDescent="0.25">
      <c r="A214" s="6">
        <v>19</v>
      </c>
      <c r="B214" s="7" t="s">
        <v>60</v>
      </c>
      <c r="C214" s="7" t="s">
        <v>6</v>
      </c>
      <c r="D214" s="7" t="s">
        <v>103</v>
      </c>
      <c r="E214" s="8">
        <v>4400</v>
      </c>
      <c r="F214" s="8">
        <v>0</v>
      </c>
      <c r="G214" s="7" t="s">
        <v>79</v>
      </c>
      <c r="H214" s="39">
        <v>44464</v>
      </c>
      <c r="I214" s="9">
        <v>12.999999999999998</v>
      </c>
      <c r="J214" s="7" t="s">
        <v>69</v>
      </c>
      <c r="K2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4" s="7" t="s">
        <v>101</v>
      </c>
      <c r="M214" s="7" t="s">
        <v>223</v>
      </c>
    </row>
    <row r="215" spans="1:13" hidden="1" x14ac:dyDescent="0.25">
      <c r="A215" s="6">
        <v>30</v>
      </c>
      <c r="B215" s="7" t="s">
        <v>14</v>
      </c>
      <c r="C215" s="7" t="s">
        <v>6</v>
      </c>
      <c r="D215" s="7" t="s">
        <v>103</v>
      </c>
      <c r="E215" s="8">
        <v>5000</v>
      </c>
      <c r="F215" s="8">
        <v>0</v>
      </c>
      <c r="G215" s="7" t="s">
        <v>79</v>
      </c>
      <c r="H215" s="39">
        <v>44477</v>
      </c>
      <c r="I215" s="9">
        <v>19</v>
      </c>
      <c r="J215" s="7" t="s">
        <v>69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101</v>
      </c>
      <c r="M215" s="7" t="s">
        <v>210</v>
      </c>
    </row>
    <row r="216" spans="1:13" hidden="1" x14ac:dyDescent="0.25">
      <c r="A216" s="6">
        <v>35</v>
      </c>
      <c r="B216" s="7" t="s">
        <v>106</v>
      </c>
      <c r="C216" s="7" t="s">
        <v>4</v>
      </c>
      <c r="D216" s="7" t="s">
        <v>103</v>
      </c>
      <c r="E216" s="41"/>
      <c r="F216" s="8">
        <v>0</v>
      </c>
      <c r="G216" s="7" t="s">
        <v>79</v>
      </c>
      <c r="H216" s="39">
        <v>44496</v>
      </c>
      <c r="I216" s="9">
        <v>5</v>
      </c>
      <c r="J216" s="7" t="s">
        <v>69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101</v>
      </c>
      <c r="M216" s="7" t="s">
        <v>302</v>
      </c>
    </row>
    <row r="217" spans="1:13" ht="30" hidden="1" x14ac:dyDescent="0.25">
      <c r="A217" s="6">
        <v>1</v>
      </c>
      <c r="B217" s="7" t="s">
        <v>21</v>
      </c>
      <c r="C217" s="7" t="s">
        <v>2</v>
      </c>
      <c r="D217" s="7" t="s">
        <v>103</v>
      </c>
      <c r="E217" s="8">
        <v>5087</v>
      </c>
      <c r="F217" s="8">
        <v>0</v>
      </c>
      <c r="G217" s="7" t="s">
        <v>79</v>
      </c>
      <c r="H217" s="39">
        <v>44530</v>
      </c>
      <c r="I217" s="9">
        <v>205.29166666666666</v>
      </c>
      <c r="J217" s="7" t="s">
        <v>69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101</v>
      </c>
      <c r="M217" s="7" t="s">
        <v>229</v>
      </c>
    </row>
    <row r="218" spans="1:13" ht="30" x14ac:dyDescent="0.25">
      <c r="A218" s="6">
        <v>277</v>
      </c>
      <c r="B218" s="7" t="s">
        <v>140</v>
      </c>
      <c r="C218" s="7" t="s">
        <v>6</v>
      </c>
      <c r="D218" s="7" t="s">
        <v>100</v>
      </c>
      <c r="E218" s="8">
        <v>6100</v>
      </c>
      <c r="F218" s="8" t="s">
        <v>4</v>
      </c>
      <c r="G218" s="7" t="s">
        <v>97</v>
      </c>
      <c r="H218" s="39">
        <v>44539</v>
      </c>
      <c r="I218" s="9">
        <v>0</v>
      </c>
      <c r="J218" s="7" t="s">
        <v>69</v>
      </c>
      <c r="K2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8" s="7" t="s">
        <v>101</v>
      </c>
      <c r="M218" s="7" t="s">
        <v>247</v>
      </c>
    </row>
    <row r="219" spans="1:13" hidden="1" x14ac:dyDescent="0.25">
      <c r="A219" s="6">
        <v>279</v>
      </c>
      <c r="B219" s="7" t="s">
        <v>139</v>
      </c>
      <c r="C219" s="7" t="s">
        <v>6</v>
      </c>
      <c r="D219" s="7" t="s">
        <v>130</v>
      </c>
      <c r="E219" s="8">
        <v>1290</v>
      </c>
      <c r="F219" s="8" t="s">
        <v>4</v>
      </c>
      <c r="G219" s="7" t="s">
        <v>98</v>
      </c>
      <c r="H219" s="39">
        <v>44578</v>
      </c>
      <c r="I219" s="9">
        <v>0</v>
      </c>
      <c r="J219" s="7" t="s">
        <v>88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101</v>
      </c>
      <c r="M219" s="7" t="s">
        <v>205</v>
      </c>
    </row>
    <row r="220" spans="1:13" ht="30" x14ac:dyDescent="0.25">
      <c r="A220" s="6">
        <v>278</v>
      </c>
      <c r="B220" s="7" t="s">
        <v>139</v>
      </c>
      <c r="C220" s="7" t="s">
        <v>6</v>
      </c>
      <c r="D220" s="7" t="s">
        <v>100</v>
      </c>
      <c r="E220" s="8">
        <v>1290</v>
      </c>
      <c r="F220" s="8">
        <v>1290</v>
      </c>
      <c r="G220" s="7" t="s">
        <v>98</v>
      </c>
      <c r="H220" s="39">
        <v>44578</v>
      </c>
      <c r="I220" s="9">
        <v>137.99999999999994</v>
      </c>
      <c r="J220" s="7" t="s">
        <v>88</v>
      </c>
      <c r="K22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220" s="7" t="s">
        <v>101</v>
      </c>
      <c r="M220" s="7" t="s">
        <v>204</v>
      </c>
    </row>
    <row r="221" spans="1:13" ht="30" hidden="1" x14ac:dyDescent="0.25">
      <c r="A221" s="6">
        <v>280</v>
      </c>
      <c r="B221" s="7" t="s">
        <v>21</v>
      </c>
      <c r="C221" s="7" t="s">
        <v>2</v>
      </c>
      <c r="D221" s="7" t="s">
        <v>103</v>
      </c>
      <c r="E221" s="8">
        <v>5087</v>
      </c>
      <c r="F221" s="8">
        <v>0</v>
      </c>
      <c r="G221" s="7" t="s">
        <v>81</v>
      </c>
      <c r="H221" s="39">
        <v>44734</v>
      </c>
      <c r="I221" s="9">
        <v>75.291666666666686</v>
      </c>
      <c r="J221" s="7" t="s">
        <v>69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101</v>
      </c>
      <c r="M221" s="7" t="s">
        <v>231</v>
      </c>
    </row>
    <row r="222" spans="1:13" hidden="1" x14ac:dyDescent="0.25">
      <c r="A222" s="6">
        <v>281</v>
      </c>
      <c r="B222" s="7" t="s">
        <v>22</v>
      </c>
      <c r="C222" s="7" t="s">
        <v>6</v>
      </c>
      <c r="D222" s="7" t="s">
        <v>103</v>
      </c>
      <c r="E222" s="8">
        <v>5150</v>
      </c>
      <c r="F222" s="8">
        <v>0</v>
      </c>
      <c r="G222" s="7" t="s">
        <v>79</v>
      </c>
      <c r="H222" s="39">
        <v>44761</v>
      </c>
      <c r="I222" s="9">
        <v>91.291666666666671</v>
      </c>
      <c r="J222" s="7" t="s">
        <v>69</v>
      </c>
      <c r="K2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2" s="7" t="s">
        <v>101</v>
      </c>
      <c r="M222" s="7" t="s">
        <v>240</v>
      </c>
    </row>
    <row r="223" spans="1:13" ht="30" hidden="1" x14ac:dyDescent="0.25">
      <c r="A223" s="6">
        <v>282</v>
      </c>
      <c r="B223" s="7" t="s">
        <v>20</v>
      </c>
      <c r="C223" s="7" t="s">
        <v>2</v>
      </c>
      <c r="D223" s="7" t="s">
        <v>103</v>
      </c>
      <c r="E223" s="8">
        <v>5293</v>
      </c>
      <c r="F223" s="8">
        <v>0</v>
      </c>
      <c r="G223" s="7" t="s">
        <v>81</v>
      </c>
      <c r="H223" s="39">
        <v>44809</v>
      </c>
      <c r="I223" s="9">
        <v>57</v>
      </c>
      <c r="J223" s="7" t="s">
        <v>69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101</v>
      </c>
      <c r="M223" s="7" t="s">
        <v>226</v>
      </c>
    </row>
    <row r="224" spans="1:13" ht="30" hidden="1" x14ac:dyDescent="0.25">
      <c r="A224" s="6">
        <v>283</v>
      </c>
      <c r="B224" s="7" t="s">
        <v>10</v>
      </c>
      <c r="C224" s="7" t="s">
        <v>2</v>
      </c>
      <c r="D224" s="7" t="s">
        <v>103</v>
      </c>
      <c r="E224" s="8">
        <v>5775</v>
      </c>
      <c r="F224" s="8">
        <v>0</v>
      </c>
      <c r="G224" s="7" t="s">
        <v>72</v>
      </c>
      <c r="H224" s="39">
        <v>44840</v>
      </c>
      <c r="I224" s="9">
        <v>26.291666666666668</v>
      </c>
      <c r="J224" s="7" t="s">
        <v>71</v>
      </c>
      <c r="K2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4" s="7" t="s">
        <v>101</v>
      </c>
      <c r="M224" s="7" t="s">
        <v>191</v>
      </c>
    </row>
    <row r="225" spans="1:13" ht="30" hidden="1" x14ac:dyDescent="0.25">
      <c r="A225" s="11">
        <v>284</v>
      </c>
      <c r="B225" s="12" t="s">
        <v>13</v>
      </c>
      <c r="C225" s="12" t="s">
        <v>6</v>
      </c>
      <c r="D225" s="12" t="s">
        <v>103</v>
      </c>
      <c r="E225" s="13">
        <v>4900</v>
      </c>
      <c r="F225" s="13">
        <v>0</v>
      </c>
      <c r="G225" s="12" t="s">
        <v>79</v>
      </c>
      <c r="H225" s="44">
        <v>44852</v>
      </c>
      <c r="I225" s="14">
        <v>14.291666666666666</v>
      </c>
      <c r="J225" s="12" t="s">
        <v>69</v>
      </c>
      <c r="K225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5" s="12" t="s">
        <v>101</v>
      </c>
      <c r="M225" s="12" t="s">
        <v>203</v>
      </c>
    </row>
    <row r="226" spans="1:13" x14ac:dyDescent="0.25">
      <c r="A226" s="15" t="s">
        <v>344</v>
      </c>
      <c r="B226" s="15"/>
      <c r="C226" s="15"/>
      <c r="D226" s="15"/>
      <c r="E226" s="16">
        <f>SUBTOTAL(109,Список[План, метров])</f>
        <v>174579</v>
      </c>
      <c r="F226" s="16">
        <f>SUBTOTAL(109,Список[Факт,метров])</f>
        <v>173687</v>
      </c>
      <c r="G226" s="15"/>
      <c r="H226" s="15"/>
      <c r="I226" s="16">
        <f>SUBTOTAL(109,Список[Продолжительность])</f>
        <v>9783.8993055555584</v>
      </c>
      <c r="J226" s="15"/>
      <c r="K226" s="23"/>
      <c r="L226" s="15"/>
      <c r="M226" s="15"/>
    </row>
    <row r="228" spans="1:13" x14ac:dyDescent="0.25">
      <c r="H228" s="17" t="s">
        <v>345</v>
      </c>
      <c r="I228" s="18">
        <f>Список[[#Totals],[Факт,метров]]/Список[[#Totals],[Продолжительность]]</f>
        <v>17.752329063870874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sqref="A1:A1048576"/>
    </sheetView>
  </sheetViews>
  <sheetFormatPr defaultRowHeight="15" x14ac:dyDescent="0.25"/>
  <cols>
    <col min="1" max="1" width="30" customWidth="1"/>
    <col min="2" max="4" width="18.5703125" customWidth="1"/>
  </cols>
  <sheetData>
    <row r="1" spans="1:4" x14ac:dyDescent="0.25">
      <c r="A1" t="s">
        <v>353</v>
      </c>
    </row>
    <row r="3" spans="1:4" ht="30" x14ac:dyDescent="0.25">
      <c r="A3" s="28" t="s">
        <v>136</v>
      </c>
      <c r="B3" s="28" t="s">
        <v>150</v>
      </c>
      <c r="C3" s="28" t="s">
        <v>151</v>
      </c>
      <c r="D3" s="28" t="s">
        <v>351</v>
      </c>
    </row>
    <row r="4" spans="1:4" ht="30" x14ac:dyDescent="0.25">
      <c r="A4" s="27" t="s">
        <v>92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25">
      <c r="A5" s="27" t="s">
        <v>80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25">
      <c r="A6" s="27" t="s">
        <v>72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25">
      <c r="A7" s="27" t="s">
        <v>97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25">
      <c r="A8" s="27" t="s">
        <v>98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25">
      <c r="A9" s="27" t="s">
        <v>75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25">
      <c r="A10" s="27" t="s">
        <v>70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25">
      <c r="A11" s="27" t="s">
        <v>74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25">
      <c r="A12" s="27" t="s">
        <v>78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25">
      <c r="A13" s="27" t="s">
        <v>84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25">
      <c r="A14" s="27" t="s">
        <v>344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EEF7-0E66-49B6-87B3-7F41D123CAF2}">
  <dimension ref="A1:G401"/>
  <sheetViews>
    <sheetView topLeftCell="A220" workbookViewId="0">
      <selection activeCell="B112" sqref="B112"/>
    </sheetView>
  </sheetViews>
  <sheetFormatPr defaultRowHeight="15" x14ac:dyDescent="0.25"/>
  <cols>
    <col min="1" max="1" width="13.5703125" customWidth="1"/>
    <col min="2" max="2" width="30.28515625" customWidth="1"/>
    <col min="3" max="3" width="18.7109375" customWidth="1"/>
    <col min="4" max="4" width="29.5703125" customWidth="1"/>
    <col min="5" max="5" width="11.7109375" customWidth="1"/>
    <col min="6" max="6" width="14.7109375" customWidth="1"/>
    <col min="7" max="7" width="17" customWidth="1"/>
  </cols>
  <sheetData>
    <row r="1" spans="1:7" x14ac:dyDescent="0.25">
      <c r="A1" s="49" t="s">
        <v>357</v>
      </c>
      <c r="B1" s="49" t="s">
        <v>1</v>
      </c>
      <c r="C1" s="49" t="s">
        <v>358</v>
      </c>
      <c r="D1" s="49" t="s">
        <v>359</v>
      </c>
      <c r="E1" s="49" t="s">
        <v>360</v>
      </c>
      <c r="F1" s="49" t="s">
        <v>361</v>
      </c>
      <c r="G1" s="49" t="s">
        <v>362</v>
      </c>
    </row>
    <row r="2" spans="1:7" x14ac:dyDescent="0.25">
      <c r="A2" s="46" t="s">
        <v>380</v>
      </c>
      <c r="B2" s="46" t="s">
        <v>3</v>
      </c>
      <c r="C2" s="46" t="s">
        <v>388</v>
      </c>
      <c r="D2" s="46" t="s">
        <v>4</v>
      </c>
      <c r="E2" s="52" t="s">
        <v>389</v>
      </c>
      <c r="F2" s="47">
        <v>30</v>
      </c>
      <c r="G2" s="47">
        <v>39</v>
      </c>
    </row>
    <row r="3" spans="1:7" x14ac:dyDescent="0.25">
      <c r="A3" s="46" t="s">
        <v>380</v>
      </c>
      <c r="B3" s="46" t="s">
        <v>3</v>
      </c>
      <c r="C3" s="46" t="s">
        <v>390</v>
      </c>
      <c r="D3" s="46" t="s">
        <v>367</v>
      </c>
      <c r="E3" s="52" t="s">
        <v>391</v>
      </c>
      <c r="F3" s="47">
        <v>3</v>
      </c>
      <c r="G3" s="47">
        <v>2.8229166666666674</v>
      </c>
    </row>
    <row r="4" spans="1:7" x14ac:dyDescent="0.25">
      <c r="A4" s="46" t="s">
        <v>380</v>
      </c>
      <c r="B4" s="46" t="s">
        <v>3</v>
      </c>
      <c r="C4" s="46" t="s">
        <v>390</v>
      </c>
      <c r="D4" s="46" t="s">
        <v>367</v>
      </c>
      <c r="E4" s="52" t="s">
        <v>392</v>
      </c>
      <c r="F4" s="47">
        <v>3</v>
      </c>
      <c r="G4" s="47">
        <v>1.8854166666666667</v>
      </c>
    </row>
    <row r="5" spans="1:7" x14ac:dyDescent="0.25">
      <c r="A5" s="46" t="s">
        <v>380</v>
      </c>
      <c r="B5" s="46" t="s">
        <v>3</v>
      </c>
      <c r="C5" s="46" t="s">
        <v>393</v>
      </c>
      <c r="D5" s="46" t="s">
        <v>370</v>
      </c>
      <c r="E5" s="52" t="s">
        <v>394</v>
      </c>
      <c r="F5" s="47">
        <v>30</v>
      </c>
      <c r="G5" s="47">
        <v>29.583333333333318</v>
      </c>
    </row>
    <row r="6" spans="1:7" x14ac:dyDescent="0.25">
      <c r="A6" s="46" t="s">
        <v>380</v>
      </c>
      <c r="B6" s="46" t="s">
        <v>3</v>
      </c>
      <c r="C6" s="46" t="s">
        <v>393</v>
      </c>
      <c r="D6" s="46" t="s">
        <v>370</v>
      </c>
      <c r="E6" s="52" t="s">
        <v>395</v>
      </c>
      <c r="F6" s="47">
        <v>14</v>
      </c>
      <c r="G6" s="47">
        <v>5.083333333333333</v>
      </c>
    </row>
    <row r="7" spans="1:7" x14ac:dyDescent="0.25">
      <c r="A7" s="46" t="s">
        <v>380</v>
      </c>
      <c r="B7" s="46" t="s">
        <v>3</v>
      </c>
      <c r="C7" s="46" t="s">
        <v>396</v>
      </c>
      <c r="D7" s="46" t="s">
        <v>397</v>
      </c>
      <c r="E7" s="52" t="s">
        <v>398</v>
      </c>
      <c r="F7" s="47">
        <v>45</v>
      </c>
      <c r="G7" s="47">
        <v>51.208333333333414</v>
      </c>
    </row>
    <row r="8" spans="1:7" x14ac:dyDescent="0.25">
      <c r="A8" s="46" t="s">
        <v>380</v>
      </c>
      <c r="B8" s="46" t="s">
        <v>3</v>
      </c>
      <c r="C8" s="46" t="s">
        <v>396</v>
      </c>
      <c r="D8" s="46" t="s">
        <v>397</v>
      </c>
      <c r="E8" s="52" t="s">
        <v>399</v>
      </c>
      <c r="F8" s="47">
        <v>14</v>
      </c>
      <c r="G8" s="47">
        <v>11.208333333333336</v>
      </c>
    </row>
    <row r="9" spans="1:7" x14ac:dyDescent="0.25">
      <c r="A9" s="46" t="s">
        <v>380</v>
      </c>
      <c r="B9" s="46" t="s">
        <v>3</v>
      </c>
      <c r="C9" s="46" t="s">
        <v>400</v>
      </c>
      <c r="D9" s="46" t="s">
        <v>401</v>
      </c>
      <c r="E9" s="52" t="s">
        <v>402</v>
      </c>
      <c r="F9" s="47">
        <v>93</v>
      </c>
      <c r="G9" s="47">
        <v>148.9166666666664</v>
      </c>
    </row>
    <row r="10" spans="1:7" x14ac:dyDescent="0.25">
      <c r="A10" s="46" t="s">
        <v>380</v>
      </c>
      <c r="B10" s="46" t="s">
        <v>3</v>
      </c>
      <c r="C10" s="46" t="s">
        <v>400</v>
      </c>
      <c r="D10" s="46" t="s">
        <v>401</v>
      </c>
      <c r="E10" s="52" t="s">
        <v>403</v>
      </c>
      <c r="F10" s="47">
        <v>14</v>
      </c>
      <c r="G10" s="47">
        <v>48.000000000000028</v>
      </c>
    </row>
    <row r="11" spans="1:7" x14ac:dyDescent="0.25">
      <c r="A11" s="46" t="s">
        <v>382</v>
      </c>
      <c r="B11" s="46" t="s">
        <v>5</v>
      </c>
      <c r="C11" s="46" t="s">
        <v>404</v>
      </c>
      <c r="D11" s="46" t="s">
        <v>4</v>
      </c>
      <c r="E11" s="52" t="s">
        <v>404</v>
      </c>
      <c r="F11" s="47">
        <v>34</v>
      </c>
      <c r="G11" s="47">
        <v>0</v>
      </c>
    </row>
    <row r="12" spans="1:7" x14ac:dyDescent="0.25">
      <c r="A12" s="46" t="s">
        <v>382</v>
      </c>
      <c r="B12" s="46" t="s">
        <v>5</v>
      </c>
      <c r="C12" s="46" t="s">
        <v>405</v>
      </c>
      <c r="D12" s="46" t="s">
        <v>4</v>
      </c>
      <c r="E12" s="52" t="s">
        <v>406</v>
      </c>
      <c r="F12" s="47">
        <v>0</v>
      </c>
      <c r="G12" s="47">
        <v>27.67708333333335</v>
      </c>
    </row>
    <row r="13" spans="1:7" x14ac:dyDescent="0.25">
      <c r="A13" s="46" t="s">
        <v>382</v>
      </c>
      <c r="B13" s="46" t="s">
        <v>5</v>
      </c>
      <c r="C13" s="46" t="s">
        <v>407</v>
      </c>
      <c r="D13" s="46" t="s">
        <v>4</v>
      </c>
      <c r="E13" s="52" t="s">
        <v>408</v>
      </c>
      <c r="F13" s="47">
        <v>0</v>
      </c>
      <c r="G13" s="47">
        <v>7.822916666666667</v>
      </c>
    </row>
    <row r="14" spans="1:7" x14ac:dyDescent="0.25">
      <c r="A14" s="46" t="s">
        <v>382</v>
      </c>
      <c r="B14" s="46" t="s">
        <v>5</v>
      </c>
      <c r="C14" s="46" t="s">
        <v>409</v>
      </c>
      <c r="D14" s="46" t="s">
        <v>367</v>
      </c>
      <c r="E14" s="52" t="s">
        <v>410</v>
      </c>
      <c r="F14" s="47">
        <v>3</v>
      </c>
      <c r="G14" s="47">
        <v>3.0000000000000004</v>
      </c>
    </row>
    <row r="15" spans="1:7" x14ac:dyDescent="0.25">
      <c r="A15" s="46" t="s">
        <v>382</v>
      </c>
      <c r="B15" s="46" t="s">
        <v>5</v>
      </c>
      <c r="C15" s="46" t="s">
        <v>409</v>
      </c>
      <c r="D15" s="46" t="s">
        <v>367</v>
      </c>
      <c r="E15" s="52" t="s">
        <v>411</v>
      </c>
      <c r="F15" s="47">
        <v>2</v>
      </c>
      <c r="G15" s="47">
        <v>3</v>
      </c>
    </row>
    <row r="16" spans="1:7" x14ac:dyDescent="0.25">
      <c r="A16" s="46" t="s">
        <v>382</v>
      </c>
      <c r="B16" s="46" t="s">
        <v>5</v>
      </c>
      <c r="C16" s="46" t="s">
        <v>410</v>
      </c>
      <c r="D16" s="46" t="s">
        <v>370</v>
      </c>
      <c r="E16" s="52" t="s">
        <v>412</v>
      </c>
      <c r="F16" s="47">
        <v>30</v>
      </c>
      <c r="G16" s="47">
        <v>35.16666666666665</v>
      </c>
    </row>
    <row r="17" spans="1:7" x14ac:dyDescent="0.25">
      <c r="A17" s="46" t="s">
        <v>382</v>
      </c>
      <c r="B17" s="46" t="s">
        <v>5</v>
      </c>
      <c r="C17" s="46" t="s">
        <v>410</v>
      </c>
      <c r="D17" s="46" t="s">
        <v>370</v>
      </c>
      <c r="E17" s="52" t="s">
        <v>413</v>
      </c>
      <c r="F17" s="47">
        <v>9</v>
      </c>
      <c r="G17" s="47">
        <v>6.2916666666666679</v>
      </c>
    </row>
    <row r="18" spans="1:7" x14ac:dyDescent="0.25">
      <c r="A18" s="46" t="s">
        <v>382</v>
      </c>
      <c r="B18" s="46" t="s">
        <v>5</v>
      </c>
      <c r="C18" s="46" t="s">
        <v>410</v>
      </c>
      <c r="D18" s="46" t="s">
        <v>370</v>
      </c>
      <c r="E18" s="52" t="s">
        <v>414</v>
      </c>
      <c r="F18" s="47">
        <v>5</v>
      </c>
      <c r="G18" s="47">
        <v>0</v>
      </c>
    </row>
    <row r="19" spans="1:7" x14ac:dyDescent="0.25">
      <c r="A19" s="46" t="s">
        <v>382</v>
      </c>
      <c r="B19" s="46" t="s">
        <v>5</v>
      </c>
      <c r="C19" s="46" t="s">
        <v>411</v>
      </c>
      <c r="D19" s="46" t="s">
        <v>397</v>
      </c>
      <c r="E19" s="52" t="s">
        <v>415</v>
      </c>
      <c r="F19" s="47">
        <v>80</v>
      </c>
      <c r="G19" s="47">
        <v>82.708333333333357</v>
      </c>
    </row>
    <row r="20" spans="1:7" x14ac:dyDescent="0.25">
      <c r="A20" s="46" t="s">
        <v>382</v>
      </c>
      <c r="B20" s="46" t="s">
        <v>5</v>
      </c>
      <c r="C20" s="46" t="s">
        <v>411</v>
      </c>
      <c r="D20" s="46" t="s">
        <v>397</v>
      </c>
      <c r="E20" s="52" t="s">
        <v>416</v>
      </c>
      <c r="F20" s="47">
        <v>16</v>
      </c>
      <c r="G20" s="47">
        <v>19.833333333333329</v>
      </c>
    </row>
    <row r="21" spans="1:7" x14ac:dyDescent="0.25">
      <c r="A21" s="46" t="s">
        <v>382</v>
      </c>
      <c r="B21" s="46" t="s">
        <v>5</v>
      </c>
      <c r="C21" s="46" t="s">
        <v>411</v>
      </c>
      <c r="D21" s="46" t="s">
        <v>397</v>
      </c>
      <c r="E21" s="52" t="s">
        <v>417</v>
      </c>
      <c r="F21" s="47">
        <v>12</v>
      </c>
      <c r="G21" s="47">
        <v>0</v>
      </c>
    </row>
    <row r="22" spans="1:7" x14ac:dyDescent="0.25">
      <c r="A22" s="46" t="s">
        <v>382</v>
      </c>
      <c r="B22" s="46" t="s">
        <v>5</v>
      </c>
      <c r="C22" s="46" t="s">
        <v>412</v>
      </c>
      <c r="D22" s="46" t="s">
        <v>373</v>
      </c>
      <c r="E22" s="52" t="s">
        <v>418</v>
      </c>
      <c r="F22" s="47">
        <v>8</v>
      </c>
      <c r="G22" s="47">
        <v>8.5208333333333321</v>
      </c>
    </row>
    <row r="23" spans="1:7" x14ac:dyDescent="0.25">
      <c r="A23" s="46" t="s">
        <v>382</v>
      </c>
      <c r="B23" s="46" t="s">
        <v>5</v>
      </c>
      <c r="C23" s="46" t="s">
        <v>412</v>
      </c>
      <c r="D23" s="46" t="s">
        <v>373</v>
      </c>
      <c r="E23" s="52" t="s">
        <v>419</v>
      </c>
      <c r="F23" s="47">
        <v>33</v>
      </c>
      <c r="G23" s="47">
        <v>26.833333333333332</v>
      </c>
    </row>
    <row r="24" spans="1:7" x14ac:dyDescent="0.25">
      <c r="A24" s="46" t="s">
        <v>382</v>
      </c>
      <c r="B24" s="46" t="s">
        <v>5</v>
      </c>
      <c r="C24" s="46" t="s">
        <v>412</v>
      </c>
      <c r="D24" s="46" t="s">
        <v>373</v>
      </c>
      <c r="E24" s="52" t="s">
        <v>420</v>
      </c>
      <c r="F24" s="47">
        <v>3</v>
      </c>
      <c r="G24" s="47">
        <v>0</v>
      </c>
    </row>
    <row r="25" spans="1:7" x14ac:dyDescent="0.25">
      <c r="A25" s="46" t="s">
        <v>382</v>
      </c>
      <c r="B25" s="46" t="s">
        <v>5</v>
      </c>
      <c r="C25" s="46" t="s">
        <v>413</v>
      </c>
      <c r="D25" s="46" t="s">
        <v>401</v>
      </c>
      <c r="E25" s="52" t="s">
        <v>421</v>
      </c>
      <c r="F25" s="47">
        <v>55</v>
      </c>
      <c r="G25" s="47">
        <v>169.1666666666666</v>
      </c>
    </row>
    <row r="26" spans="1:7" x14ac:dyDescent="0.25">
      <c r="A26" s="46" t="s">
        <v>382</v>
      </c>
      <c r="B26" s="46" t="s">
        <v>5</v>
      </c>
      <c r="C26" s="46" t="s">
        <v>413</v>
      </c>
      <c r="D26" s="46" t="s">
        <v>401</v>
      </c>
      <c r="E26" s="52" t="s">
        <v>422</v>
      </c>
      <c r="F26" s="47">
        <v>20</v>
      </c>
      <c r="G26" s="47">
        <v>28.979166666666668</v>
      </c>
    </row>
    <row r="27" spans="1:7" x14ac:dyDescent="0.25">
      <c r="A27" s="46" t="s">
        <v>382</v>
      </c>
      <c r="B27" s="46" t="s">
        <v>5</v>
      </c>
      <c r="C27" s="46" t="s">
        <v>413</v>
      </c>
      <c r="D27" s="46" t="s">
        <v>401</v>
      </c>
      <c r="E27" s="52" t="s">
        <v>423</v>
      </c>
      <c r="F27" s="47">
        <v>5</v>
      </c>
      <c r="G27" s="47">
        <v>0</v>
      </c>
    </row>
    <row r="28" spans="1:7" x14ac:dyDescent="0.25">
      <c r="A28" s="46" t="s">
        <v>386</v>
      </c>
      <c r="B28" s="46" t="s">
        <v>7</v>
      </c>
      <c r="C28" s="46" t="s">
        <v>424</v>
      </c>
      <c r="D28" s="46" t="s">
        <v>4</v>
      </c>
      <c r="E28" s="52" t="s">
        <v>425</v>
      </c>
      <c r="F28" s="47">
        <v>15</v>
      </c>
      <c r="G28" s="47">
        <v>11.291666666666666</v>
      </c>
    </row>
    <row r="29" spans="1:7" x14ac:dyDescent="0.25">
      <c r="A29" s="46" t="s">
        <v>386</v>
      </c>
      <c r="B29" s="46" t="s">
        <v>7</v>
      </c>
      <c r="C29" s="46" t="s">
        <v>426</v>
      </c>
      <c r="D29" s="46" t="s">
        <v>367</v>
      </c>
      <c r="E29" s="52" t="s">
        <v>427</v>
      </c>
      <c r="F29" s="47">
        <v>4</v>
      </c>
      <c r="G29" s="47">
        <v>1.4166666666666667</v>
      </c>
    </row>
    <row r="30" spans="1:7" x14ac:dyDescent="0.25">
      <c r="A30" s="46" t="s">
        <v>386</v>
      </c>
      <c r="B30" s="46" t="s">
        <v>7</v>
      </c>
      <c r="C30" s="46" t="s">
        <v>426</v>
      </c>
      <c r="D30" s="46" t="s">
        <v>367</v>
      </c>
      <c r="E30" s="52" t="s">
        <v>428</v>
      </c>
      <c r="F30" s="47">
        <v>1</v>
      </c>
      <c r="G30" s="47">
        <v>3.0729166666666665</v>
      </c>
    </row>
    <row r="31" spans="1:7" x14ac:dyDescent="0.25">
      <c r="A31" s="46" t="s">
        <v>386</v>
      </c>
      <c r="B31" s="46" t="s">
        <v>7</v>
      </c>
      <c r="C31" s="46" t="s">
        <v>429</v>
      </c>
      <c r="D31" s="46" t="s">
        <v>370</v>
      </c>
      <c r="E31" s="52" t="s">
        <v>430</v>
      </c>
      <c r="F31" s="47">
        <v>25</v>
      </c>
      <c r="G31" s="47">
        <v>27.218750000000007</v>
      </c>
    </row>
    <row r="32" spans="1:7" x14ac:dyDescent="0.25">
      <c r="A32" s="46" t="s">
        <v>386</v>
      </c>
      <c r="B32" s="46" t="s">
        <v>7</v>
      </c>
      <c r="C32" s="46" t="s">
        <v>429</v>
      </c>
      <c r="D32" s="46" t="s">
        <v>370</v>
      </c>
      <c r="E32" s="52" t="s">
        <v>431</v>
      </c>
      <c r="F32" s="47">
        <v>7</v>
      </c>
      <c r="G32" s="47">
        <v>6.4791666666666679</v>
      </c>
    </row>
    <row r="33" spans="1:7" x14ac:dyDescent="0.25">
      <c r="A33" s="46" t="s">
        <v>386</v>
      </c>
      <c r="B33" s="46" t="s">
        <v>7</v>
      </c>
      <c r="C33" s="46" t="s">
        <v>432</v>
      </c>
      <c r="D33" s="46" t="s">
        <v>397</v>
      </c>
      <c r="E33" s="52" t="s">
        <v>433</v>
      </c>
      <c r="F33" s="47">
        <v>48</v>
      </c>
      <c r="G33" s="47">
        <v>34.812499999999943</v>
      </c>
    </row>
    <row r="34" spans="1:7" x14ac:dyDescent="0.25">
      <c r="A34" s="46" t="s">
        <v>386</v>
      </c>
      <c r="B34" s="46" t="s">
        <v>7</v>
      </c>
      <c r="C34" s="46" t="s">
        <v>432</v>
      </c>
      <c r="D34" s="46" t="s">
        <v>397</v>
      </c>
      <c r="E34" s="52" t="s">
        <v>434</v>
      </c>
      <c r="F34" s="47">
        <v>16</v>
      </c>
      <c r="G34" s="47">
        <v>36.479166666666686</v>
      </c>
    </row>
    <row r="35" spans="1:7" x14ac:dyDescent="0.25">
      <c r="A35" s="46" t="s">
        <v>386</v>
      </c>
      <c r="B35" s="46" t="s">
        <v>7</v>
      </c>
      <c r="C35" s="46" t="s">
        <v>435</v>
      </c>
      <c r="D35" s="46" t="s">
        <v>373</v>
      </c>
      <c r="E35" s="52" t="s">
        <v>436</v>
      </c>
      <c r="F35" s="47">
        <v>25</v>
      </c>
      <c r="G35" s="47">
        <v>39.552083333333314</v>
      </c>
    </row>
    <row r="36" spans="1:7" x14ac:dyDescent="0.25">
      <c r="A36" s="46" t="s">
        <v>386</v>
      </c>
      <c r="B36" s="46" t="s">
        <v>7</v>
      </c>
      <c r="C36" s="46" t="s">
        <v>435</v>
      </c>
      <c r="D36" s="46" t="s">
        <v>373</v>
      </c>
      <c r="E36" s="52" t="s">
        <v>437</v>
      </c>
      <c r="F36" s="47">
        <v>15</v>
      </c>
      <c r="G36" s="47">
        <v>4.9062499999999991</v>
      </c>
    </row>
    <row r="37" spans="1:7" x14ac:dyDescent="0.25">
      <c r="A37" s="46" t="s">
        <v>386</v>
      </c>
      <c r="B37" s="46" t="s">
        <v>7</v>
      </c>
      <c r="C37" s="46" t="s">
        <v>438</v>
      </c>
      <c r="D37" s="46" t="s">
        <v>401</v>
      </c>
      <c r="E37" s="52" t="s">
        <v>439</v>
      </c>
      <c r="F37" s="47">
        <v>50</v>
      </c>
      <c r="G37" s="47">
        <v>51.427083333333279</v>
      </c>
    </row>
    <row r="38" spans="1:7" x14ac:dyDescent="0.25">
      <c r="A38" s="46" t="s">
        <v>386</v>
      </c>
      <c r="B38" s="46" t="s">
        <v>7</v>
      </c>
      <c r="C38" s="46" t="s">
        <v>438</v>
      </c>
      <c r="D38" s="46" t="s">
        <v>401</v>
      </c>
      <c r="E38" s="52" t="s">
        <v>440</v>
      </c>
      <c r="F38" s="47">
        <v>25</v>
      </c>
      <c r="G38" s="47">
        <v>11.836805555555561</v>
      </c>
    </row>
    <row r="39" spans="1:7" x14ac:dyDescent="0.25">
      <c r="A39" s="46" t="s">
        <v>386</v>
      </c>
      <c r="B39" s="46" t="s">
        <v>7</v>
      </c>
      <c r="C39" s="46" t="s">
        <v>441</v>
      </c>
      <c r="D39" s="46" t="s">
        <v>4</v>
      </c>
      <c r="E39" s="52" t="s">
        <v>442</v>
      </c>
      <c r="F39" s="47">
        <v>15</v>
      </c>
      <c r="G39" s="47">
        <v>13.798611111111111</v>
      </c>
    </row>
    <row r="40" spans="1:7" x14ac:dyDescent="0.25">
      <c r="A40" s="46" t="s">
        <v>384</v>
      </c>
      <c r="B40" s="46" t="s">
        <v>8</v>
      </c>
      <c r="C40" s="46" t="s">
        <v>443</v>
      </c>
      <c r="D40" s="46" t="s">
        <v>4</v>
      </c>
      <c r="E40" s="52" t="s">
        <v>444</v>
      </c>
      <c r="F40" s="47">
        <v>30</v>
      </c>
      <c r="G40" s="47">
        <v>55.989583333333336</v>
      </c>
    </row>
    <row r="41" spans="1:7" x14ac:dyDescent="0.25">
      <c r="A41" s="46" t="s">
        <v>384</v>
      </c>
      <c r="B41" s="46" t="s">
        <v>8</v>
      </c>
      <c r="C41" s="46" t="s">
        <v>445</v>
      </c>
      <c r="D41" s="46" t="s">
        <v>367</v>
      </c>
      <c r="E41" s="52" t="s">
        <v>446</v>
      </c>
      <c r="F41" s="47">
        <v>3</v>
      </c>
      <c r="G41" s="47">
        <v>2.5937500000000004</v>
      </c>
    </row>
    <row r="42" spans="1:7" x14ac:dyDescent="0.25">
      <c r="A42" s="46" t="s">
        <v>384</v>
      </c>
      <c r="B42" s="46" t="s">
        <v>8</v>
      </c>
      <c r="C42" s="46" t="s">
        <v>445</v>
      </c>
      <c r="D42" s="46" t="s">
        <v>367</v>
      </c>
      <c r="E42" s="52" t="s">
        <v>447</v>
      </c>
      <c r="F42" s="47">
        <v>2</v>
      </c>
      <c r="G42" s="47">
        <v>2.1458333333333335</v>
      </c>
    </row>
    <row r="43" spans="1:7" x14ac:dyDescent="0.25">
      <c r="A43" s="46" t="s">
        <v>384</v>
      </c>
      <c r="B43" s="46" t="s">
        <v>8</v>
      </c>
      <c r="C43" s="46" t="s">
        <v>365</v>
      </c>
      <c r="D43" s="46" t="s">
        <v>370</v>
      </c>
      <c r="E43" s="52" t="s">
        <v>448</v>
      </c>
      <c r="F43" s="47">
        <v>20</v>
      </c>
      <c r="G43" s="47">
        <v>41.145833333333307</v>
      </c>
    </row>
    <row r="44" spans="1:7" x14ac:dyDescent="0.25">
      <c r="A44" s="46" t="s">
        <v>384</v>
      </c>
      <c r="B44" s="46" t="s">
        <v>8</v>
      </c>
      <c r="C44" s="46" t="s">
        <v>365</v>
      </c>
      <c r="D44" s="46" t="s">
        <v>370</v>
      </c>
      <c r="E44" s="52" t="s">
        <v>449</v>
      </c>
      <c r="F44" s="47">
        <v>8</v>
      </c>
      <c r="G44" s="47">
        <v>5.7708333333333339</v>
      </c>
    </row>
    <row r="45" spans="1:7" x14ac:dyDescent="0.25">
      <c r="A45" s="46" t="s">
        <v>384</v>
      </c>
      <c r="B45" s="46" t="s">
        <v>8</v>
      </c>
      <c r="C45" s="46" t="s">
        <v>366</v>
      </c>
      <c r="D45" s="46" t="s">
        <v>397</v>
      </c>
      <c r="E45" s="52" t="s">
        <v>450</v>
      </c>
      <c r="F45" s="47">
        <v>60</v>
      </c>
      <c r="G45" s="47">
        <v>109.35416666666664</v>
      </c>
    </row>
    <row r="46" spans="1:7" x14ac:dyDescent="0.25">
      <c r="A46" s="46" t="s">
        <v>384</v>
      </c>
      <c r="B46" s="46" t="s">
        <v>8</v>
      </c>
      <c r="C46" s="46" t="s">
        <v>366</v>
      </c>
      <c r="D46" s="46" t="s">
        <v>397</v>
      </c>
      <c r="E46" s="52" t="s">
        <v>451</v>
      </c>
      <c r="F46" s="47">
        <v>14</v>
      </c>
      <c r="G46" s="47">
        <v>22.937499999999993</v>
      </c>
    </row>
    <row r="47" spans="1:7" x14ac:dyDescent="0.25">
      <c r="A47" s="46" t="s">
        <v>384</v>
      </c>
      <c r="B47" s="46" t="s">
        <v>8</v>
      </c>
      <c r="C47" s="46" t="s">
        <v>368</v>
      </c>
      <c r="D47" s="46" t="s">
        <v>373</v>
      </c>
      <c r="E47" s="52" t="s">
        <v>452</v>
      </c>
      <c r="F47" s="47">
        <v>14</v>
      </c>
      <c r="G47" s="47">
        <v>28.822916666666686</v>
      </c>
    </row>
    <row r="48" spans="1:7" x14ac:dyDescent="0.25">
      <c r="A48" s="46" t="s">
        <v>384</v>
      </c>
      <c r="B48" s="46" t="s">
        <v>8</v>
      </c>
      <c r="C48" s="46" t="s">
        <v>368</v>
      </c>
      <c r="D48" s="46" t="s">
        <v>373</v>
      </c>
      <c r="E48" s="52" t="s">
        <v>453</v>
      </c>
      <c r="F48" s="47">
        <v>9</v>
      </c>
      <c r="G48" s="47">
        <v>34.71875</v>
      </c>
    </row>
    <row r="49" spans="1:7" x14ac:dyDescent="0.25">
      <c r="A49" s="46" t="s">
        <v>384</v>
      </c>
      <c r="B49" s="46" t="s">
        <v>8</v>
      </c>
      <c r="C49" s="46" t="s">
        <v>369</v>
      </c>
      <c r="D49" s="46" t="s">
        <v>401</v>
      </c>
      <c r="E49" s="52" t="s">
        <v>454</v>
      </c>
      <c r="F49" s="47">
        <v>100</v>
      </c>
      <c r="G49" s="47">
        <v>89.145833333333442</v>
      </c>
    </row>
    <row r="50" spans="1:7" x14ac:dyDescent="0.25">
      <c r="A50" s="46" t="s">
        <v>384</v>
      </c>
      <c r="B50" s="46" t="s">
        <v>8</v>
      </c>
      <c r="C50" s="46" t="s">
        <v>369</v>
      </c>
      <c r="D50" s="46" t="s">
        <v>401</v>
      </c>
      <c r="E50" s="52" t="s">
        <v>455</v>
      </c>
      <c r="F50" s="47">
        <v>40</v>
      </c>
      <c r="G50" s="47">
        <v>38.374999999999993</v>
      </c>
    </row>
    <row r="51" spans="1:7" x14ac:dyDescent="0.25">
      <c r="A51" s="46" t="s">
        <v>384</v>
      </c>
      <c r="B51" s="46" t="s">
        <v>8</v>
      </c>
      <c r="C51" s="46" t="s">
        <v>371</v>
      </c>
      <c r="D51" s="46" t="s">
        <v>4</v>
      </c>
      <c r="E51" s="52" t="s">
        <v>456</v>
      </c>
      <c r="F51" s="47">
        <v>10</v>
      </c>
      <c r="G51" s="47">
        <v>4.5</v>
      </c>
    </row>
    <row r="52" spans="1:7" x14ac:dyDescent="0.25">
      <c r="A52" s="46" t="s">
        <v>384</v>
      </c>
      <c r="B52" s="46" t="s">
        <v>8</v>
      </c>
      <c r="C52" s="46" t="s">
        <v>371</v>
      </c>
      <c r="D52" s="46" t="s">
        <v>4</v>
      </c>
      <c r="E52" s="52" t="s">
        <v>457</v>
      </c>
      <c r="F52" s="47">
        <v>10</v>
      </c>
      <c r="G52" s="47">
        <v>0</v>
      </c>
    </row>
    <row r="53" spans="1:7" x14ac:dyDescent="0.25">
      <c r="A53" s="46" t="s">
        <v>458</v>
      </c>
      <c r="B53" s="46" t="s">
        <v>9</v>
      </c>
      <c r="C53" s="46" t="s">
        <v>459</v>
      </c>
      <c r="D53" s="46" t="s">
        <v>4</v>
      </c>
      <c r="E53" s="52" t="s">
        <v>460</v>
      </c>
      <c r="F53" s="47">
        <v>0</v>
      </c>
      <c r="G53" s="47">
        <v>23.291666666666668</v>
      </c>
    </row>
    <row r="54" spans="1:7" x14ac:dyDescent="0.25">
      <c r="A54" s="46" t="s">
        <v>458</v>
      </c>
      <c r="B54" s="46" t="s">
        <v>9</v>
      </c>
      <c r="C54" s="46" t="s">
        <v>461</v>
      </c>
      <c r="D54" s="46" t="s">
        <v>367</v>
      </c>
      <c r="E54" s="52" t="s">
        <v>462</v>
      </c>
      <c r="F54" s="47">
        <v>0</v>
      </c>
      <c r="G54" s="47">
        <v>1.9930555555555556</v>
      </c>
    </row>
    <row r="55" spans="1:7" x14ac:dyDescent="0.25">
      <c r="A55" s="46" t="s">
        <v>458</v>
      </c>
      <c r="B55" s="46" t="s">
        <v>9</v>
      </c>
      <c r="C55" s="46" t="s">
        <v>461</v>
      </c>
      <c r="D55" s="46" t="s">
        <v>367</v>
      </c>
      <c r="E55" s="52" t="s">
        <v>463</v>
      </c>
      <c r="F55" s="47">
        <v>0</v>
      </c>
      <c r="G55" s="47">
        <v>2.708333333333333</v>
      </c>
    </row>
    <row r="56" spans="1:7" x14ac:dyDescent="0.25">
      <c r="A56" s="46" t="s">
        <v>458</v>
      </c>
      <c r="B56" s="46" t="s">
        <v>9</v>
      </c>
      <c r="C56" s="46" t="s">
        <v>464</v>
      </c>
      <c r="D56" s="46" t="s">
        <v>370</v>
      </c>
      <c r="E56" s="52" t="s">
        <v>465</v>
      </c>
      <c r="F56" s="47">
        <v>0</v>
      </c>
      <c r="G56" s="47">
        <v>29.000000000000004</v>
      </c>
    </row>
    <row r="57" spans="1:7" x14ac:dyDescent="0.25">
      <c r="A57" s="46" t="s">
        <v>458</v>
      </c>
      <c r="B57" s="46" t="s">
        <v>9</v>
      </c>
      <c r="C57" s="46" t="s">
        <v>464</v>
      </c>
      <c r="D57" s="46" t="s">
        <v>370</v>
      </c>
      <c r="E57" s="52" t="s">
        <v>466</v>
      </c>
      <c r="F57" s="47">
        <v>0</v>
      </c>
      <c r="G57" s="47">
        <v>13.479166666666664</v>
      </c>
    </row>
    <row r="58" spans="1:7" x14ac:dyDescent="0.25">
      <c r="A58" s="46" t="s">
        <v>458</v>
      </c>
      <c r="B58" s="46" t="s">
        <v>9</v>
      </c>
      <c r="C58" s="46" t="s">
        <v>467</v>
      </c>
      <c r="D58" s="46" t="s">
        <v>397</v>
      </c>
      <c r="E58" s="52" t="s">
        <v>468</v>
      </c>
      <c r="F58" s="47">
        <v>0</v>
      </c>
      <c r="G58" s="47">
        <v>87.812499999999815</v>
      </c>
    </row>
    <row r="59" spans="1:7" x14ac:dyDescent="0.25">
      <c r="A59" s="46" t="s">
        <v>458</v>
      </c>
      <c r="B59" s="46" t="s">
        <v>9</v>
      </c>
      <c r="C59" s="46" t="s">
        <v>467</v>
      </c>
      <c r="D59" s="46" t="s">
        <v>397</v>
      </c>
      <c r="E59" s="52" t="s">
        <v>469</v>
      </c>
      <c r="F59" s="47">
        <v>0</v>
      </c>
      <c r="G59" s="47">
        <v>10.135416666666664</v>
      </c>
    </row>
    <row r="60" spans="1:7" x14ac:dyDescent="0.25">
      <c r="A60" s="46" t="s">
        <v>458</v>
      </c>
      <c r="B60" s="46" t="s">
        <v>9</v>
      </c>
      <c r="C60" s="46" t="s">
        <v>470</v>
      </c>
      <c r="D60" s="46" t="s">
        <v>373</v>
      </c>
      <c r="E60" s="52" t="s">
        <v>471</v>
      </c>
      <c r="F60" s="47">
        <v>0</v>
      </c>
      <c r="G60" s="47">
        <v>22.520833333333336</v>
      </c>
    </row>
    <row r="61" spans="1:7" x14ac:dyDescent="0.25">
      <c r="A61" s="46" t="s">
        <v>458</v>
      </c>
      <c r="B61" s="46" t="s">
        <v>9</v>
      </c>
      <c r="C61" s="46" t="s">
        <v>470</v>
      </c>
      <c r="D61" s="46" t="s">
        <v>373</v>
      </c>
      <c r="E61" s="52" t="s">
        <v>472</v>
      </c>
      <c r="F61" s="47">
        <v>0</v>
      </c>
      <c r="G61" s="47">
        <v>4.8923611111111107</v>
      </c>
    </row>
    <row r="62" spans="1:7" x14ac:dyDescent="0.25">
      <c r="A62" s="46" t="s">
        <v>458</v>
      </c>
      <c r="B62" s="46" t="s">
        <v>9</v>
      </c>
      <c r="C62" s="46" t="s">
        <v>473</v>
      </c>
      <c r="D62" s="46" t="s">
        <v>401</v>
      </c>
      <c r="E62" s="52" t="s">
        <v>474</v>
      </c>
      <c r="F62" s="47">
        <v>0</v>
      </c>
      <c r="G62" s="47">
        <v>60.298611111111001</v>
      </c>
    </row>
    <row r="63" spans="1:7" x14ac:dyDescent="0.25">
      <c r="A63" s="46" t="s">
        <v>458</v>
      </c>
      <c r="B63" s="46" t="s">
        <v>9</v>
      </c>
      <c r="C63" s="46" t="s">
        <v>473</v>
      </c>
      <c r="D63" s="46" t="s">
        <v>401</v>
      </c>
      <c r="E63" s="52" t="s">
        <v>475</v>
      </c>
      <c r="F63" s="47">
        <v>0</v>
      </c>
      <c r="G63" s="47">
        <v>43.152777777777771</v>
      </c>
    </row>
    <row r="64" spans="1:7" x14ac:dyDescent="0.25">
      <c r="A64" s="46" t="s">
        <v>458</v>
      </c>
      <c r="B64" s="46" t="s">
        <v>9</v>
      </c>
      <c r="C64" s="46" t="s">
        <v>476</v>
      </c>
      <c r="D64" s="46" t="s">
        <v>4</v>
      </c>
      <c r="E64" s="52" t="s">
        <v>477</v>
      </c>
      <c r="F64" s="47">
        <v>0</v>
      </c>
      <c r="G64" s="47">
        <v>8</v>
      </c>
    </row>
    <row r="65" spans="1:7" x14ac:dyDescent="0.25">
      <c r="A65" s="46" t="s">
        <v>418</v>
      </c>
      <c r="B65" s="46" t="s">
        <v>10</v>
      </c>
      <c r="C65" s="46" t="s">
        <v>372</v>
      </c>
      <c r="D65" s="46" t="s">
        <v>4</v>
      </c>
      <c r="E65" s="52" t="s">
        <v>478</v>
      </c>
      <c r="F65" s="47">
        <v>30</v>
      </c>
      <c r="G65" s="47">
        <v>23.375</v>
      </c>
    </row>
    <row r="66" spans="1:7" x14ac:dyDescent="0.25">
      <c r="A66" s="46" t="s">
        <v>418</v>
      </c>
      <c r="B66" s="46" t="s">
        <v>10</v>
      </c>
      <c r="C66" s="46" t="s">
        <v>374</v>
      </c>
      <c r="D66" s="46" t="s">
        <v>367</v>
      </c>
      <c r="E66" s="52" t="s">
        <v>479</v>
      </c>
      <c r="F66" s="47">
        <v>2</v>
      </c>
      <c r="G66" s="47">
        <v>1.8333333333333335</v>
      </c>
    </row>
    <row r="67" spans="1:7" x14ac:dyDescent="0.25">
      <c r="A67" s="46" t="s">
        <v>418</v>
      </c>
      <c r="B67" s="46" t="s">
        <v>10</v>
      </c>
      <c r="C67" s="46" t="s">
        <v>374</v>
      </c>
      <c r="D67" s="46" t="s">
        <v>367</v>
      </c>
      <c r="E67" s="52" t="s">
        <v>480</v>
      </c>
      <c r="F67" s="47">
        <v>4</v>
      </c>
      <c r="G67" s="47">
        <v>2.75</v>
      </c>
    </row>
    <row r="68" spans="1:7" x14ac:dyDescent="0.25">
      <c r="A68" s="46" t="s">
        <v>418</v>
      </c>
      <c r="B68" s="46" t="s">
        <v>10</v>
      </c>
      <c r="C68" s="46" t="s">
        <v>375</v>
      </c>
      <c r="D68" s="46" t="s">
        <v>370</v>
      </c>
      <c r="E68" s="52" t="s">
        <v>481</v>
      </c>
      <c r="F68" s="47">
        <v>21</v>
      </c>
      <c r="G68" s="47">
        <v>29.625000000000007</v>
      </c>
    </row>
    <row r="69" spans="1:7" x14ac:dyDescent="0.25">
      <c r="A69" s="46" t="s">
        <v>418</v>
      </c>
      <c r="B69" s="46" t="s">
        <v>10</v>
      </c>
      <c r="C69" s="46" t="s">
        <v>375</v>
      </c>
      <c r="D69" s="46" t="s">
        <v>370</v>
      </c>
      <c r="E69" s="52" t="s">
        <v>482</v>
      </c>
      <c r="F69" s="47">
        <v>8</v>
      </c>
      <c r="G69" s="47">
        <v>5.375</v>
      </c>
    </row>
    <row r="70" spans="1:7" x14ac:dyDescent="0.25">
      <c r="A70" s="46" t="s">
        <v>418</v>
      </c>
      <c r="B70" s="46" t="s">
        <v>10</v>
      </c>
      <c r="C70" s="46" t="s">
        <v>377</v>
      </c>
      <c r="D70" s="46" t="s">
        <v>397</v>
      </c>
      <c r="E70" s="52" t="s">
        <v>483</v>
      </c>
      <c r="F70" s="47">
        <v>89</v>
      </c>
      <c r="G70" s="47">
        <v>57.45833333333335</v>
      </c>
    </row>
    <row r="71" spans="1:7" x14ac:dyDescent="0.25">
      <c r="A71" s="46" t="s">
        <v>418</v>
      </c>
      <c r="B71" s="46" t="s">
        <v>10</v>
      </c>
      <c r="C71" s="46" t="s">
        <v>377</v>
      </c>
      <c r="D71" s="46" t="s">
        <v>397</v>
      </c>
      <c r="E71" s="52" t="s">
        <v>484</v>
      </c>
      <c r="F71" s="47">
        <v>14</v>
      </c>
      <c r="G71" s="47">
        <v>36.312499999999986</v>
      </c>
    </row>
    <row r="72" spans="1:7" x14ac:dyDescent="0.25">
      <c r="A72" s="46" t="s">
        <v>418</v>
      </c>
      <c r="B72" s="46" t="s">
        <v>10</v>
      </c>
      <c r="C72" s="46" t="s">
        <v>378</v>
      </c>
      <c r="D72" s="46" t="s">
        <v>373</v>
      </c>
      <c r="E72" s="52" t="s">
        <v>485</v>
      </c>
      <c r="F72" s="47">
        <v>35</v>
      </c>
      <c r="G72" s="47">
        <v>35.166666666666664</v>
      </c>
    </row>
    <row r="73" spans="1:7" x14ac:dyDescent="0.25">
      <c r="A73" s="46" t="s">
        <v>418</v>
      </c>
      <c r="B73" s="46" t="s">
        <v>10</v>
      </c>
      <c r="C73" s="46" t="s">
        <v>378</v>
      </c>
      <c r="D73" s="46" t="s">
        <v>373</v>
      </c>
      <c r="E73" s="52" t="s">
        <v>486</v>
      </c>
      <c r="F73" s="47">
        <v>10</v>
      </c>
      <c r="G73" s="47">
        <v>14.614583333333337</v>
      </c>
    </row>
    <row r="74" spans="1:7" x14ac:dyDescent="0.25">
      <c r="A74" s="46" t="s">
        <v>418</v>
      </c>
      <c r="B74" s="46" t="s">
        <v>10</v>
      </c>
      <c r="C74" s="46" t="s">
        <v>380</v>
      </c>
      <c r="D74" s="46" t="s">
        <v>401</v>
      </c>
      <c r="E74" s="52" t="s">
        <v>407</v>
      </c>
      <c r="F74" s="47">
        <v>92</v>
      </c>
      <c r="G74" s="47">
        <v>69.968750000000028</v>
      </c>
    </row>
    <row r="75" spans="1:7" x14ac:dyDescent="0.25">
      <c r="A75" s="46" t="s">
        <v>418</v>
      </c>
      <c r="B75" s="46" t="s">
        <v>10</v>
      </c>
      <c r="C75" s="46" t="s">
        <v>380</v>
      </c>
      <c r="D75" s="46" t="s">
        <v>401</v>
      </c>
      <c r="E75" s="52" t="s">
        <v>487</v>
      </c>
      <c r="F75" s="47">
        <v>40</v>
      </c>
      <c r="G75" s="47">
        <v>25.812500000000007</v>
      </c>
    </row>
    <row r="76" spans="1:7" x14ac:dyDescent="0.25">
      <c r="A76" s="46" t="s">
        <v>418</v>
      </c>
      <c r="B76" s="46" t="s">
        <v>10</v>
      </c>
      <c r="C76" s="46" t="s">
        <v>381</v>
      </c>
      <c r="D76" s="46" t="s">
        <v>4</v>
      </c>
      <c r="E76" s="52" t="s">
        <v>488</v>
      </c>
      <c r="F76" s="47">
        <v>24</v>
      </c>
      <c r="G76" s="47">
        <v>10</v>
      </c>
    </row>
    <row r="77" spans="1:7" x14ac:dyDescent="0.25">
      <c r="A77" s="46" t="s">
        <v>421</v>
      </c>
      <c r="B77" s="46" t="s">
        <v>11</v>
      </c>
      <c r="C77" s="46" t="s">
        <v>489</v>
      </c>
      <c r="D77" s="46" t="s">
        <v>4</v>
      </c>
      <c r="E77" s="52" t="s">
        <v>490</v>
      </c>
      <c r="F77" s="47">
        <v>0</v>
      </c>
      <c r="G77" s="47">
        <v>34</v>
      </c>
    </row>
    <row r="78" spans="1:7" x14ac:dyDescent="0.25">
      <c r="A78" s="46" t="s">
        <v>421</v>
      </c>
      <c r="B78" s="46" t="s">
        <v>11</v>
      </c>
      <c r="C78" s="46" t="s">
        <v>491</v>
      </c>
      <c r="D78" s="46" t="s">
        <v>367</v>
      </c>
      <c r="E78" s="52" t="s">
        <v>492</v>
      </c>
      <c r="F78" s="47">
        <v>0</v>
      </c>
      <c r="G78" s="47">
        <v>3.2916666666666665</v>
      </c>
    </row>
    <row r="79" spans="1:7" x14ac:dyDescent="0.25">
      <c r="A79" s="46" t="s">
        <v>421</v>
      </c>
      <c r="B79" s="46" t="s">
        <v>11</v>
      </c>
      <c r="C79" s="46" t="s">
        <v>491</v>
      </c>
      <c r="D79" s="46" t="s">
        <v>367</v>
      </c>
      <c r="E79" s="52" t="s">
        <v>493</v>
      </c>
      <c r="F79" s="47">
        <v>0</v>
      </c>
      <c r="G79" s="47">
        <v>3.5416666666666665</v>
      </c>
    </row>
    <row r="80" spans="1:7" x14ac:dyDescent="0.25">
      <c r="A80" s="46" t="s">
        <v>421</v>
      </c>
      <c r="B80" s="46" t="s">
        <v>11</v>
      </c>
      <c r="C80" s="46" t="s">
        <v>494</v>
      </c>
      <c r="D80" s="46" t="s">
        <v>370</v>
      </c>
      <c r="E80" s="52" t="s">
        <v>495</v>
      </c>
      <c r="F80" s="47">
        <v>0</v>
      </c>
      <c r="G80" s="47">
        <v>67.062499999999986</v>
      </c>
    </row>
    <row r="81" spans="1:7" x14ac:dyDescent="0.25">
      <c r="A81" s="46" t="s">
        <v>421</v>
      </c>
      <c r="B81" s="46" t="s">
        <v>11</v>
      </c>
      <c r="C81" s="46" t="s">
        <v>494</v>
      </c>
      <c r="D81" s="46" t="s">
        <v>370</v>
      </c>
      <c r="E81" s="52" t="s">
        <v>496</v>
      </c>
      <c r="F81" s="47">
        <v>0</v>
      </c>
      <c r="G81" s="47">
        <v>5.6875000000000009</v>
      </c>
    </row>
    <row r="82" spans="1:7" x14ac:dyDescent="0.25">
      <c r="A82" s="46" t="s">
        <v>421</v>
      </c>
      <c r="B82" s="46" t="s">
        <v>11</v>
      </c>
      <c r="C82" s="46" t="s">
        <v>497</v>
      </c>
      <c r="D82" s="46" t="s">
        <v>397</v>
      </c>
      <c r="E82" s="52" t="s">
        <v>498</v>
      </c>
      <c r="F82" s="47">
        <v>0</v>
      </c>
      <c r="G82" s="47">
        <v>136.97222222222229</v>
      </c>
    </row>
    <row r="83" spans="1:7" x14ac:dyDescent="0.25">
      <c r="A83" s="46" t="s">
        <v>421</v>
      </c>
      <c r="B83" s="46" t="s">
        <v>11</v>
      </c>
      <c r="C83" s="46" t="s">
        <v>497</v>
      </c>
      <c r="D83" s="46" t="s">
        <v>397</v>
      </c>
      <c r="E83" s="52" t="s">
        <v>499</v>
      </c>
      <c r="F83" s="47">
        <v>0</v>
      </c>
      <c r="G83" s="47">
        <v>10.423611111111109</v>
      </c>
    </row>
    <row r="84" spans="1:7" x14ac:dyDescent="0.25">
      <c r="A84" s="46" t="s">
        <v>421</v>
      </c>
      <c r="B84" s="46" t="s">
        <v>11</v>
      </c>
      <c r="C84" s="46" t="s">
        <v>500</v>
      </c>
      <c r="D84" s="46" t="s">
        <v>373</v>
      </c>
      <c r="E84" s="52" t="s">
        <v>501</v>
      </c>
      <c r="F84" s="47">
        <v>0</v>
      </c>
      <c r="G84" s="47">
        <v>23.354166666666675</v>
      </c>
    </row>
    <row r="85" spans="1:7" x14ac:dyDescent="0.25">
      <c r="A85" s="46" t="s">
        <v>421</v>
      </c>
      <c r="B85" s="46" t="s">
        <v>11</v>
      </c>
      <c r="C85" s="46" t="s">
        <v>500</v>
      </c>
      <c r="D85" s="46" t="s">
        <v>373</v>
      </c>
      <c r="E85" s="52" t="s">
        <v>502</v>
      </c>
      <c r="F85" s="47">
        <v>0</v>
      </c>
      <c r="G85" s="47">
        <v>7.34375</v>
      </c>
    </row>
    <row r="86" spans="1:7" x14ac:dyDescent="0.25">
      <c r="A86" s="46" t="s">
        <v>421</v>
      </c>
      <c r="B86" s="46" t="s">
        <v>11</v>
      </c>
      <c r="C86" s="46" t="s">
        <v>503</v>
      </c>
      <c r="D86" s="46" t="s">
        <v>401</v>
      </c>
      <c r="E86" s="52" t="s">
        <v>504</v>
      </c>
      <c r="F86" s="47">
        <v>0</v>
      </c>
      <c r="G86" s="47">
        <v>81.656249999999901</v>
      </c>
    </row>
    <row r="87" spans="1:7" x14ac:dyDescent="0.25">
      <c r="A87" s="46" t="s">
        <v>421</v>
      </c>
      <c r="B87" s="46" t="s">
        <v>11</v>
      </c>
      <c r="C87" s="46" t="s">
        <v>503</v>
      </c>
      <c r="D87" s="46" t="s">
        <v>401</v>
      </c>
      <c r="E87" s="52" t="s">
        <v>505</v>
      </c>
      <c r="F87" s="47">
        <v>0</v>
      </c>
      <c r="G87" s="47">
        <v>85.416666666666785</v>
      </c>
    </row>
    <row r="88" spans="1:7" x14ac:dyDescent="0.25">
      <c r="A88" s="46" t="s">
        <v>421</v>
      </c>
      <c r="B88" s="46" t="s">
        <v>11</v>
      </c>
      <c r="C88" s="46" t="s">
        <v>506</v>
      </c>
      <c r="D88" s="46" t="s">
        <v>4</v>
      </c>
      <c r="E88" s="52" t="s">
        <v>507</v>
      </c>
      <c r="F88" s="47">
        <v>0</v>
      </c>
      <c r="G88" s="47">
        <v>6.729166666666667</v>
      </c>
    </row>
    <row r="89" spans="1:7" x14ac:dyDescent="0.25">
      <c r="A89" s="46" t="s">
        <v>421</v>
      </c>
      <c r="B89" s="46" t="s">
        <v>11</v>
      </c>
      <c r="C89" s="46" t="s">
        <v>508</v>
      </c>
      <c r="D89" s="46" t="s">
        <v>4</v>
      </c>
      <c r="E89" s="52" t="s">
        <v>509</v>
      </c>
      <c r="F89" s="47">
        <v>0</v>
      </c>
      <c r="G89" s="47">
        <v>10.833333333333337</v>
      </c>
    </row>
    <row r="90" spans="1:7" x14ac:dyDescent="0.25">
      <c r="A90" s="46" t="s">
        <v>422</v>
      </c>
      <c r="B90" s="46" t="s">
        <v>12</v>
      </c>
      <c r="C90" s="46" t="s">
        <v>510</v>
      </c>
      <c r="D90" s="46" t="s">
        <v>4</v>
      </c>
      <c r="E90" s="52" t="s">
        <v>511</v>
      </c>
      <c r="F90" s="47">
        <v>0</v>
      </c>
      <c r="G90" s="47">
        <v>426.25</v>
      </c>
    </row>
    <row r="91" spans="1:7" x14ac:dyDescent="0.25">
      <c r="A91" s="46" t="s">
        <v>422</v>
      </c>
      <c r="B91" s="46" t="s">
        <v>12</v>
      </c>
      <c r="C91" s="46" t="s">
        <v>512</v>
      </c>
      <c r="D91" s="46" t="s">
        <v>367</v>
      </c>
      <c r="E91" s="52" t="s">
        <v>513</v>
      </c>
      <c r="F91" s="47">
        <v>4</v>
      </c>
      <c r="G91" s="47">
        <v>4.21875</v>
      </c>
    </row>
    <row r="92" spans="1:7" x14ac:dyDescent="0.25">
      <c r="A92" s="46" t="s">
        <v>422</v>
      </c>
      <c r="B92" s="46" t="s">
        <v>12</v>
      </c>
      <c r="C92" s="46" t="s">
        <v>512</v>
      </c>
      <c r="D92" s="46" t="s">
        <v>367</v>
      </c>
      <c r="E92" s="52" t="s">
        <v>514</v>
      </c>
      <c r="F92" s="47">
        <v>2</v>
      </c>
      <c r="G92" s="47">
        <v>6.9270833333333339</v>
      </c>
    </row>
    <row r="93" spans="1:7" x14ac:dyDescent="0.25">
      <c r="A93" s="46" t="s">
        <v>422</v>
      </c>
      <c r="B93" s="46" t="s">
        <v>12</v>
      </c>
      <c r="C93" s="46" t="s">
        <v>515</v>
      </c>
      <c r="D93" s="46" t="s">
        <v>370</v>
      </c>
      <c r="E93" s="52" t="s">
        <v>516</v>
      </c>
      <c r="F93" s="47">
        <v>29</v>
      </c>
      <c r="G93" s="47">
        <v>26.583333333333339</v>
      </c>
    </row>
    <row r="94" spans="1:7" x14ac:dyDescent="0.25">
      <c r="A94" s="46" t="s">
        <v>422</v>
      </c>
      <c r="B94" s="46" t="s">
        <v>12</v>
      </c>
      <c r="C94" s="46" t="s">
        <v>515</v>
      </c>
      <c r="D94" s="46" t="s">
        <v>370</v>
      </c>
      <c r="E94" s="52" t="s">
        <v>517</v>
      </c>
      <c r="F94" s="47">
        <v>7</v>
      </c>
      <c r="G94" s="47">
        <v>8.0208333333333339</v>
      </c>
    </row>
    <row r="95" spans="1:7" x14ac:dyDescent="0.25">
      <c r="A95" s="46" t="s">
        <v>422</v>
      </c>
      <c r="B95" s="46" t="s">
        <v>12</v>
      </c>
      <c r="C95" s="46" t="s">
        <v>518</v>
      </c>
      <c r="D95" s="46" t="s">
        <v>397</v>
      </c>
      <c r="E95" s="52" t="s">
        <v>519</v>
      </c>
      <c r="F95" s="47">
        <v>60</v>
      </c>
      <c r="G95" s="47">
        <v>80.124999999999972</v>
      </c>
    </row>
    <row r="96" spans="1:7" x14ac:dyDescent="0.25">
      <c r="A96" s="46" t="s">
        <v>422</v>
      </c>
      <c r="B96" s="46" t="s">
        <v>12</v>
      </c>
      <c r="C96" s="46" t="s">
        <v>518</v>
      </c>
      <c r="D96" s="46" t="s">
        <v>397</v>
      </c>
      <c r="E96" s="52" t="s">
        <v>520</v>
      </c>
      <c r="F96" s="47">
        <v>17</v>
      </c>
      <c r="G96" s="47">
        <v>12.916666666666666</v>
      </c>
    </row>
    <row r="97" spans="1:7" x14ac:dyDescent="0.25">
      <c r="A97" s="46" t="s">
        <v>422</v>
      </c>
      <c r="B97" s="46" t="s">
        <v>12</v>
      </c>
      <c r="C97" s="46" t="s">
        <v>521</v>
      </c>
      <c r="D97" s="46" t="s">
        <v>522</v>
      </c>
      <c r="E97" s="52" t="s">
        <v>523</v>
      </c>
      <c r="F97" s="47">
        <v>18</v>
      </c>
      <c r="G97" s="47">
        <v>39.250000000000021</v>
      </c>
    </row>
    <row r="98" spans="1:7" x14ac:dyDescent="0.25">
      <c r="A98" s="46" t="s">
        <v>422</v>
      </c>
      <c r="B98" s="46" t="s">
        <v>12</v>
      </c>
      <c r="C98" s="46" t="s">
        <v>521</v>
      </c>
      <c r="D98" s="46" t="s">
        <v>522</v>
      </c>
      <c r="E98" s="52" t="s">
        <v>524</v>
      </c>
      <c r="F98" s="47">
        <v>12</v>
      </c>
      <c r="G98" s="47">
        <v>23.708333333333329</v>
      </c>
    </row>
    <row r="99" spans="1:7" x14ac:dyDescent="0.25">
      <c r="A99" s="46" t="s">
        <v>422</v>
      </c>
      <c r="B99" s="46" t="s">
        <v>12</v>
      </c>
      <c r="C99" s="46" t="s">
        <v>525</v>
      </c>
      <c r="D99" s="46" t="s">
        <v>401</v>
      </c>
      <c r="E99" s="52" t="s">
        <v>526</v>
      </c>
      <c r="F99" s="47">
        <v>50</v>
      </c>
      <c r="G99" s="47">
        <v>40.104166666666657</v>
      </c>
    </row>
    <row r="100" spans="1:7" x14ac:dyDescent="0.25">
      <c r="A100" s="46" t="s">
        <v>422</v>
      </c>
      <c r="B100" s="46" t="s">
        <v>12</v>
      </c>
      <c r="C100" s="46" t="s">
        <v>525</v>
      </c>
      <c r="D100" s="46" t="s">
        <v>401</v>
      </c>
      <c r="E100" s="52" t="s">
        <v>527</v>
      </c>
      <c r="F100" s="47">
        <v>73</v>
      </c>
      <c r="G100" s="47">
        <v>26.270833333333332</v>
      </c>
    </row>
    <row r="101" spans="1:7" x14ac:dyDescent="0.25">
      <c r="A101" s="46" t="s">
        <v>422</v>
      </c>
      <c r="B101" s="46" t="s">
        <v>12</v>
      </c>
      <c r="C101" s="46" t="s">
        <v>528</v>
      </c>
      <c r="D101" s="46" t="s">
        <v>4</v>
      </c>
      <c r="E101" s="52" t="s">
        <v>529</v>
      </c>
      <c r="F101" s="47">
        <v>0</v>
      </c>
      <c r="G101" s="47">
        <v>31.625000000000007</v>
      </c>
    </row>
    <row r="102" spans="1:7" x14ac:dyDescent="0.25">
      <c r="A102" s="46" t="s">
        <v>409</v>
      </c>
      <c r="B102" s="46" t="s">
        <v>76</v>
      </c>
      <c r="C102" s="46" t="s">
        <v>434</v>
      </c>
      <c r="D102" s="46" t="s">
        <v>4</v>
      </c>
      <c r="E102" s="52" t="s">
        <v>530</v>
      </c>
      <c r="F102" s="47">
        <v>0</v>
      </c>
      <c r="G102" s="47">
        <v>47.708333333333329</v>
      </c>
    </row>
    <row r="103" spans="1:7" x14ac:dyDescent="0.25">
      <c r="A103" s="46" t="s">
        <v>409</v>
      </c>
      <c r="B103" s="46" t="s">
        <v>76</v>
      </c>
      <c r="C103" s="46" t="s">
        <v>436</v>
      </c>
      <c r="D103" s="46" t="s">
        <v>367</v>
      </c>
      <c r="E103" s="52" t="s">
        <v>531</v>
      </c>
      <c r="F103" s="47">
        <v>0</v>
      </c>
      <c r="G103" s="47">
        <v>1.9791666666666667</v>
      </c>
    </row>
    <row r="104" spans="1:7" x14ac:dyDescent="0.25">
      <c r="A104" s="46" t="s">
        <v>409</v>
      </c>
      <c r="B104" s="46" t="s">
        <v>76</v>
      </c>
      <c r="C104" s="46" t="s">
        <v>436</v>
      </c>
      <c r="D104" s="46" t="s">
        <v>367</v>
      </c>
      <c r="E104" s="52" t="s">
        <v>532</v>
      </c>
      <c r="F104" s="47">
        <v>0</v>
      </c>
      <c r="G104" s="47">
        <v>4.479166666666667</v>
      </c>
    </row>
    <row r="105" spans="1:7" x14ac:dyDescent="0.25">
      <c r="A105" s="46" t="s">
        <v>409</v>
      </c>
      <c r="B105" s="46" t="s">
        <v>76</v>
      </c>
      <c r="C105" s="46" t="s">
        <v>437</v>
      </c>
      <c r="D105" s="46" t="s">
        <v>533</v>
      </c>
      <c r="E105" s="52" t="s">
        <v>534</v>
      </c>
      <c r="F105" s="47">
        <v>0</v>
      </c>
      <c r="G105" s="47">
        <v>16.354166666666664</v>
      </c>
    </row>
    <row r="106" spans="1:7" x14ac:dyDescent="0.25">
      <c r="A106" s="46" t="s">
        <v>409</v>
      </c>
      <c r="B106" s="46" t="s">
        <v>76</v>
      </c>
      <c r="C106" s="46" t="s">
        <v>437</v>
      </c>
      <c r="D106" s="46" t="s">
        <v>533</v>
      </c>
      <c r="E106" s="52" t="s">
        <v>535</v>
      </c>
      <c r="F106" s="47">
        <v>0</v>
      </c>
      <c r="G106" s="47">
        <v>4.8124999999999982</v>
      </c>
    </row>
    <row r="107" spans="1:7" x14ac:dyDescent="0.25">
      <c r="A107" s="46" t="s">
        <v>409</v>
      </c>
      <c r="B107" s="46" t="s">
        <v>76</v>
      </c>
      <c r="C107" s="46" t="s">
        <v>439</v>
      </c>
      <c r="D107" s="46" t="s">
        <v>401</v>
      </c>
      <c r="E107" s="52" t="s">
        <v>536</v>
      </c>
      <c r="F107" s="47">
        <v>0</v>
      </c>
      <c r="G107" s="47">
        <v>49.604166666666657</v>
      </c>
    </row>
    <row r="108" spans="1:7" x14ac:dyDescent="0.25">
      <c r="A108" s="46" t="s">
        <v>409</v>
      </c>
      <c r="B108" s="46" t="s">
        <v>76</v>
      </c>
      <c r="C108" s="46" t="s">
        <v>439</v>
      </c>
      <c r="D108" s="46" t="s">
        <v>401</v>
      </c>
      <c r="E108" s="52" t="s">
        <v>537</v>
      </c>
      <c r="F108" s="47">
        <v>0</v>
      </c>
      <c r="G108" s="47">
        <v>8.0625000000000036</v>
      </c>
    </row>
    <row r="109" spans="1:7" x14ac:dyDescent="0.25">
      <c r="A109" s="46" t="s">
        <v>409</v>
      </c>
      <c r="B109" s="46" t="s">
        <v>76</v>
      </c>
      <c r="C109" s="46" t="s">
        <v>538</v>
      </c>
      <c r="D109" s="46" t="s">
        <v>4</v>
      </c>
      <c r="E109" s="52" t="s">
        <v>539</v>
      </c>
      <c r="F109" s="47">
        <v>0</v>
      </c>
      <c r="G109" s="47">
        <v>54.291666666666664</v>
      </c>
    </row>
    <row r="110" spans="1:7" x14ac:dyDescent="0.25">
      <c r="A110" s="46" t="s">
        <v>409</v>
      </c>
      <c r="B110" s="46" t="s">
        <v>76</v>
      </c>
      <c r="C110" s="46" t="s">
        <v>540</v>
      </c>
      <c r="D110" s="46" t="s">
        <v>4</v>
      </c>
      <c r="E110" s="52" t="s">
        <v>541</v>
      </c>
      <c r="F110" s="47">
        <v>0</v>
      </c>
      <c r="G110" s="47">
        <v>21</v>
      </c>
    </row>
    <row r="111" spans="1:7" ht="30" x14ac:dyDescent="0.25">
      <c r="A111" s="46" t="s">
        <v>554</v>
      </c>
      <c r="B111" s="46" t="s">
        <v>13</v>
      </c>
      <c r="C111" s="46" t="s">
        <v>477</v>
      </c>
      <c r="D111" s="46" t="s">
        <v>4</v>
      </c>
      <c r="E111" s="52" t="s">
        <v>555</v>
      </c>
      <c r="F111" s="47">
        <v>40</v>
      </c>
      <c r="G111" s="47">
        <v>3.395833333333333</v>
      </c>
    </row>
    <row r="112" spans="1:7" ht="30" x14ac:dyDescent="0.25">
      <c r="A112" s="46" t="s">
        <v>554</v>
      </c>
      <c r="B112" s="46" t="s">
        <v>13</v>
      </c>
      <c r="C112" s="46" t="s">
        <v>490</v>
      </c>
      <c r="D112" s="46" t="s">
        <v>367</v>
      </c>
      <c r="E112" s="52" t="s">
        <v>556</v>
      </c>
      <c r="F112" s="47">
        <v>3</v>
      </c>
      <c r="G112" s="47">
        <v>2.3125</v>
      </c>
    </row>
    <row r="113" spans="1:7" ht="30" x14ac:dyDescent="0.25">
      <c r="A113" s="46" t="s">
        <v>554</v>
      </c>
      <c r="B113" s="46" t="s">
        <v>13</v>
      </c>
      <c r="C113" s="46" t="s">
        <v>490</v>
      </c>
      <c r="D113" s="46" t="s">
        <v>367</v>
      </c>
      <c r="E113" s="52" t="s">
        <v>557</v>
      </c>
      <c r="F113" s="47">
        <v>1</v>
      </c>
      <c r="G113" s="47">
        <v>2.9791666666666674</v>
      </c>
    </row>
    <row r="114" spans="1:7" ht="30" x14ac:dyDescent="0.25">
      <c r="A114" s="46" t="s">
        <v>554</v>
      </c>
      <c r="B114" s="46" t="s">
        <v>13</v>
      </c>
      <c r="C114" s="46" t="s">
        <v>492</v>
      </c>
      <c r="D114" s="46" t="s">
        <v>533</v>
      </c>
      <c r="E114" s="52" t="s">
        <v>558</v>
      </c>
      <c r="F114" s="47">
        <v>52</v>
      </c>
      <c r="G114" s="47">
        <v>55.4375</v>
      </c>
    </row>
    <row r="115" spans="1:7" ht="30" x14ac:dyDescent="0.25">
      <c r="A115" s="46" t="s">
        <v>554</v>
      </c>
      <c r="B115" s="46" t="s">
        <v>13</v>
      </c>
      <c r="C115" s="46" t="s">
        <v>492</v>
      </c>
      <c r="D115" s="46" t="s">
        <v>533</v>
      </c>
      <c r="E115" s="52" t="s">
        <v>559</v>
      </c>
      <c r="F115" s="47">
        <v>15</v>
      </c>
      <c r="G115" s="47">
        <v>8.8958333333333357</v>
      </c>
    </row>
    <row r="116" spans="1:7" ht="30" x14ac:dyDescent="0.25">
      <c r="A116" s="46" t="s">
        <v>554</v>
      </c>
      <c r="B116" s="46" t="s">
        <v>13</v>
      </c>
      <c r="C116" s="46" t="s">
        <v>493</v>
      </c>
      <c r="D116" s="46" t="s">
        <v>401</v>
      </c>
      <c r="E116" s="52" t="s">
        <v>560</v>
      </c>
      <c r="F116" s="47">
        <v>57</v>
      </c>
      <c r="G116" s="47">
        <v>60.104166666666671</v>
      </c>
    </row>
    <row r="117" spans="1:7" ht="30" x14ac:dyDescent="0.25">
      <c r="A117" s="46" t="s">
        <v>554</v>
      </c>
      <c r="B117" s="46" t="s">
        <v>13</v>
      </c>
      <c r="C117" s="46" t="s">
        <v>493</v>
      </c>
      <c r="D117" s="46" t="s">
        <v>401</v>
      </c>
      <c r="E117" s="52" t="s">
        <v>561</v>
      </c>
      <c r="F117" s="47">
        <v>20</v>
      </c>
      <c r="G117" s="47">
        <v>26.874999999999979</v>
      </c>
    </row>
    <row r="118" spans="1:7" ht="30" x14ac:dyDescent="0.25">
      <c r="A118" s="46" t="s">
        <v>554</v>
      </c>
      <c r="B118" s="46" t="s">
        <v>13</v>
      </c>
      <c r="C118" s="46" t="s">
        <v>495</v>
      </c>
      <c r="D118" s="46" t="s">
        <v>4</v>
      </c>
      <c r="E118" s="52" t="s">
        <v>562</v>
      </c>
      <c r="F118" s="47">
        <v>30</v>
      </c>
      <c r="G118" s="47">
        <v>18</v>
      </c>
    </row>
    <row r="119" spans="1:7" ht="30" x14ac:dyDescent="0.25">
      <c r="A119" s="46" t="s">
        <v>554</v>
      </c>
      <c r="B119" s="46" t="s">
        <v>13</v>
      </c>
      <c r="C119" s="46" t="s">
        <v>563</v>
      </c>
      <c r="D119" s="46" t="s">
        <v>4</v>
      </c>
      <c r="E119" s="52" t="s">
        <v>564</v>
      </c>
      <c r="F119" s="47">
        <v>0</v>
      </c>
      <c r="G119" s="47">
        <v>32.291666666666664</v>
      </c>
    </row>
    <row r="120" spans="1:7" x14ac:dyDescent="0.25">
      <c r="A120" s="46" t="s">
        <v>565</v>
      </c>
      <c r="B120" s="46" t="s">
        <v>139</v>
      </c>
      <c r="C120" s="46" t="s">
        <v>566</v>
      </c>
      <c r="D120" s="46" t="s">
        <v>4</v>
      </c>
      <c r="E120" s="52" t="s">
        <v>567</v>
      </c>
      <c r="F120" s="47">
        <v>30</v>
      </c>
      <c r="G120" s="47">
        <v>37</v>
      </c>
    </row>
    <row r="121" spans="1:7" x14ac:dyDescent="0.25">
      <c r="A121" s="46" t="s">
        <v>565</v>
      </c>
      <c r="B121" s="46" t="s">
        <v>139</v>
      </c>
      <c r="C121" s="46" t="s">
        <v>568</v>
      </c>
      <c r="D121" s="46" t="s">
        <v>367</v>
      </c>
      <c r="E121" s="52" t="s">
        <v>569</v>
      </c>
      <c r="F121" s="47">
        <v>4</v>
      </c>
      <c r="G121" s="47">
        <v>14</v>
      </c>
    </row>
    <row r="122" spans="1:7" x14ac:dyDescent="0.25">
      <c r="A122" s="46" t="s">
        <v>565</v>
      </c>
      <c r="B122" s="46" t="s">
        <v>139</v>
      </c>
      <c r="C122" s="46" t="s">
        <v>568</v>
      </c>
      <c r="D122" s="46" t="s">
        <v>367</v>
      </c>
      <c r="E122" s="52" t="s">
        <v>570</v>
      </c>
      <c r="F122" s="47">
        <v>6</v>
      </c>
      <c r="G122" s="47">
        <v>0</v>
      </c>
    </row>
    <row r="123" spans="1:7" x14ac:dyDescent="0.25">
      <c r="A123" s="46" t="s">
        <v>565</v>
      </c>
      <c r="B123" s="46" t="s">
        <v>139</v>
      </c>
      <c r="C123" s="46" t="s">
        <v>571</v>
      </c>
      <c r="D123" s="46" t="s">
        <v>401</v>
      </c>
      <c r="E123" s="52" t="s">
        <v>572</v>
      </c>
      <c r="F123" s="47">
        <v>16</v>
      </c>
      <c r="G123" s="47">
        <v>0</v>
      </c>
    </row>
    <row r="124" spans="1:7" x14ac:dyDescent="0.25">
      <c r="A124" s="46" t="s">
        <v>565</v>
      </c>
      <c r="B124" s="46" t="s">
        <v>139</v>
      </c>
      <c r="C124" s="46" t="s">
        <v>571</v>
      </c>
      <c r="D124" s="46" t="s">
        <v>401</v>
      </c>
      <c r="E124" s="52" t="s">
        <v>573</v>
      </c>
      <c r="F124" s="47">
        <v>10</v>
      </c>
      <c r="G124" s="47">
        <v>0</v>
      </c>
    </row>
    <row r="125" spans="1:7" x14ac:dyDescent="0.25">
      <c r="A125" s="46" t="s">
        <v>565</v>
      </c>
      <c r="B125" s="46" t="s">
        <v>139</v>
      </c>
      <c r="C125" s="46" t="s">
        <v>574</v>
      </c>
      <c r="D125" s="46" t="s">
        <v>4</v>
      </c>
      <c r="E125" s="52" t="s">
        <v>575</v>
      </c>
      <c r="F125" s="47">
        <v>30</v>
      </c>
      <c r="G125" s="47">
        <v>107</v>
      </c>
    </row>
    <row r="126" spans="1:7" x14ac:dyDescent="0.25">
      <c r="A126" s="46" t="s">
        <v>565</v>
      </c>
      <c r="B126" s="46" t="s">
        <v>139</v>
      </c>
      <c r="C126" s="46" t="s">
        <v>576</v>
      </c>
      <c r="D126" s="46" t="s">
        <v>4</v>
      </c>
      <c r="E126" s="52" t="s">
        <v>577</v>
      </c>
      <c r="F126" s="47">
        <v>0</v>
      </c>
      <c r="G126" s="47">
        <v>10.000000000000002</v>
      </c>
    </row>
    <row r="127" spans="1:7" x14ac:dyDescent="0.25">
      <c r="A127" s="46" t="s">
        <v>578</v>
      </c>
      <c r="B127" s="46" t="s">
        <v>15</v>
      </c>
      <c r="C127" s="46" t="s">
        <v>387</v>
      </c>
      <c r="D127" s="46" t="s">
        <v>4</v>
      </c>
      <c r="E127" s="52" t="s">
        <v>579</v>
      </c>
      <c r="F127" s="47">
        <v>10</v>
      </c>
      <c r="G127" s="47">
        <v>0</v>
      </c>
    </row>
    <row r="128" spans="1:7" x14ac:dyDescent="0.25">
      <c r="A128" s="46" t="s">
        <v>578</v>
      </c>
      <c r="B128" s="46" t="s">
        <v>15</v>
      </c>
      <c r="C128" s="46" t="s">
        <v>387</v>
      </c>
      <c r="D128" s="46" t="s">
        <v>4</v>
      </c>
      <c r="E128" s="52" t="s">
        <v>580</v>
      </c>
      <c r="F128" s="47">
        <v>20</v>
      </c>
      <c r="G128" s="47">
        <v>0</v>
      </c>
    </row>
    <row r="129" spans="1:7" x14ac:dyDescent="0.25">
      <c r="A129" s="46" t="s">
        <v>578</v>
      </c>
      <c r="B129" s="46" t="s">
        <v>15</v>
      </c>
      <c r="C129" s="46" t="s">
        <v>387</v>
      </c>
      <c r="D129" s="46" t="s">
        <v>4</v>
      </c>
      <c r="E129" s="52" t="s">
        <v>581</v>
      </c>
      <c r="F129" s="47">
        <v>1</v>
      </c>
      <c r="G129" s="47">
        <v>0</v>
      </c>
    </row>
    <row r="130" spans="1:7" x14ac:dyDescent="0.25">
      <c r="A130" s="46" t="s">
        <v>578</v>
      </c>
      <c r="B130" s="46" t="s">
        <v>15</v>
      </c>
      <c r="C130" s="46" t="s">
        <v>389</v>
      </c>
      <c r="D130" s="46" t="s">
        <v>364</v>
      </c>
      <c r="E130" s="52" t="s">
        <v>582</v>
      </c>
      <c r="F130" s="47">
        <v>0.5</v>
      </c>
      <c r="G130" s="47">
        <v>0</v>
      </c>
    </row>
    <row r="131" spans="1:7" x14ac:dyDescent="0.25">
      <c r="A131" s="46" t="s">
        <v>578</v>
      </c>
      <c r="B131" s="46" t="s">
        <v>15</v>
      </c>
      <c r="C131" s="46" t="s">
        <v>389</v>
      </c>
      <c r="D131" s="46" t="s">
        <v>364</v>
      </c>
      <c r="E131" s="52" t="s">
        <v>583</v>
      </c>
      <c r="F131" s="47">
        <v>0.5</v>
      </c>
      <c r="G131" s="47">
        <v>0</v>
      </c>
    </row>
    <row r="132" spans="1:7" x14ac:dyDescent="0.25">
      <c r="A132" s="46" t="s">
        <v>578</v>
      </c>
      <c r="B132" s="46" t="s">
        <v>15</v>
      </c>
      <c r="C132" s="46" t="s">
        <v>578</v>
      </c>
      <c r="D132" s="46" t="s">
        <v>367</v>
      </c>
      <c r="E132" s="52" t="s">
        <v>584</v>
      </c>
      <c r="F132" s="47">
        <v>1.5</v>
      </c>
      <c r="G132" s="47">
        <v>0</v>
      </c>
    </row>
    <row r="133" spans="1:7" x14ac:dyDescent="0.25">
      <c r="A133" s="46" t="s">
        <v>578</v>
      </c>
      <c r="B133" s="46" t="s">
        <v>15</v>
      </c>
      <c r="C133" s="46" t="s">
        <v>578</v>
      </c>
      <c r="D133" s="46" t="s">
        <v>367</v>
      </c>
      <c r="E133" s="52" t="s">
        <v>585</v>
      </c>
      <c r="F133" s="47">
        <v>2</v>
      </c>
      <c r="G133" s="47">
        <v>0</v>
      </c>
    </row>
    <row r="134" spans="1:7" x14ac:dyDescent="0.25">
      <c r="A134" s="46" t="s">
        <v>578</v>
      </c>
      <c r="B134" s="46" t="s">
        <v>15</v>
      </c>
      <c r="C134" s="46" t="s">
        <v>578</v>
      </c>
      <c r="D134" s="46" t="s">
        <v>367</v>
      </c>
      <c r="E134" s="52" t="s">
        <v>586</v>
      </c>
      <c r="F134" s="47">
        <v>0.5</v>
      </c>
      <c r="G134" s="47">
        <v>0</v>
      </c>
    </row>
    <row r="135" spans="1:7" x14ac:dyDescent="0.25">
      <c r="A135" s="46" t="s">
        <v>578</v>
      </c>
      <c r="B135" s="46" t="s">
        <v>15</v>
      </c>
      <c r="C135" s="46" t="s">
        <v>587</v>
      </c>
      <c r="D135" s="46" t="s">
        <v>533</v>
      </c>
      <c r="E135" s="52" t="s">
        <v>588</v>
      </c>
      <c r="F135" s="47">
        <v>42</v>
      </c>
      <c r="G135" s="47">
        <v>0</v>
      </c>
    </row>
    <row r="136" spans="1:7" x14ac:dyDescent="0.25">
      <c r="A136" s="46" t="s">
        <v>578</v>
      </c>
      <c r="B136" s="46" t="s">
        <v>15</v>
      </c>
      <c r="C136" s="46" t="s">
        <v>587</v>
      </c>
      <c r="D136" s="46" t="s">
        <v>533</v>
      </c>
      <c r="E136" s="52" t="s">
        <v>589</v>
      </c>
      <c r="F136" s="47">
        <v>12</v>
      </c>
      <c r="G136" s="47">
        <v>0</v>
      </c>
    </row>
    <row r="137" spans="1:7" x14ac:dyDescent="0.25">
      <c r="A137" s="46" t="s">
        <v>578</v>
      </c>
      <c r="B137" s="46" t="s">
        <v>15</v>
      </c>
      <c r="C137" s="46" t="s">
        <v>587</v>
      </c>
      <c r="D137" s="46" t="s">
        <v>533</v>
      </c>
      <c r="E137" s="52" t="s">
        <v>590</v>
      </c>
      <c r="F137" s="47">
        <v>3</v>
      </c>
      <c r="G137" s="47">
        <v>0</v>
      </c>
    </row>
    <row r="138" spans="1:7" x14ac:dyDescent="0.25">
      <c r="A138" s="46" t="s">
        <v>578</v>
      </c>
      <c r="B138" s="46" t="s">
        <v>15</v>
      </c>
      <c r="C138" s="46" t="s">
        <v>591</v>
      </c>
      <c r="D138" s="46" t="s">
        <v>401</v>
      </c>
      <c r="E138" s="52" t="s">
        <v>592</v>
      </c>
      <c r="F138" s="47">
        <v>70</v>
      </c>
      <c r="G138" s="47">
        <v>0</v>
      </c>
    </row>
    <row r="139" spans="1:7" x14ac:dyDescent="0.25">
      <c r="A139" s="46" t="s">
        <v>578</v>
      </c>
      <c r="B139" s="46" t="s">
        <v>15</v>
      </c>
      <c r="C139" s="46" t="s">
        <v>591</v>
      </c>
      <c r="D139" s="46" t="s">
        <v>401</v>
      </c>
      <c r="E139" s="52" t="s">
        <v>593</v>
      </c>
      <c r="F139" s="47">
        <v>28</v>
      </c>
      <c r="G139" s="47">
        <v>0</v>
      </c>
    </row>
    <row r="140" spans="1:7" x14ac:dyDescent="0.25">
      <c r="A140" s="46" t="s">
        <v>578</v>
      </c>
      <c r="B140" s="46" t="s">
        <v>15</v>
      </c>
      <c r="C140" s="46" t="s">
        <v>591</v>
      </c>
      <c r="D140" s="46" t="s">
        <v>401</v>
      </c>
      <c r="E140" s="52" t="s">
        <v>594</v>
      </c>
      <c r="F140" s="47">
        <v>5</v>
      </c>
      <c r="G140" s="47">
        <v>0</v>
      </c>
    </row>
    <row r="141" spans="1:7" x14ac:dyDescent="0.25">
      <c r="A141" s="46" t="s">
        <v>578</v>
      </c>
      <c r="B141" s="46" t="s">
        <v>15</v>
      </c>
      <c r="C141" s="46" t="s">
        <v>591</v>
      </c>
      <c r="D141" s="46" t="s">
        <v>401</v>
      </c>
      <c r="E141" s="52" t="s">
        <v>595</v>
      </c>
      <c r="F141" s="47">
        <v>5</v>
      </c>
      <c r="G141" s="47">
        <v>0</v>
      </c>
    </row>
    <row r="142" spans="1:7" x14ac:dyDescent="0.25">
      <c r="A142" s="46" t="s">
        <v>578</v>
      </c>
      <c r="B142" s="46" t="s">
        <v>15</v>
      </c>
      <c r="C142" s="46" t="s">
        <v>391</v>
      </c>
      <c r="D142" s="46" t="s">
        <v>4</v>
      </c>
      <c r="E142" s="52" t="s">
        <v>101</v>
      </c>
      <c r="F142" s="48"/>
      <c r="G142" s="47">
        <v>0</v>
      </c>
    </row>
    <row r="143" spans="1:7" x14ac:dyDescent="0.25">
      <c r="A143" s="46" t="s">
        <v>591</v>
      </c>
      <c r="B143" s="46" t="s">
        <v>16</v>
      </c>
      <c r="C143" s="46" t="s">
        <v>392</v>
      </c>
      <c r="D143" s="46" t="s">
        <v>4</v>
      </c>
      <c r="E143" s="52" t="s">
        <v>596</v>
      </c>
      <c r="F143" s="47">
        <v>15</v>
      </c>
      <c r="G143" s="47">
        <v>0</v>
      </c>
    </row>
    <row r="144" spans="1:7" x14ac:dyDescent="0.25">
      <c r="A144" s="46" t="s">
        <v>591</v>
      </c>
      <c r="B144" s="46" t="s">
        <v>16</v>
      </c>
      <c r="C144" s="46" t="s">
        <v>392</v>
      </c>
      <c r="D144" s="46" t="s">
        <v>4</v>
      </c>
      <c r="E144" s="52" t="s">
        <v>597</v>
      </c>
      <c r="F144" s="47">
        <v>30</v>
      </c>
      <c r="G144" s="47">
        <v>26.291666666666671</v>
      </c>
    </row>
    <row r="145" spans="1:7" x14ac:dyDescent="0.25">
      <c r="A145" s="46" t="s">
        <v>591</v>
      </c>
      <c r="B145" s="46" t="s">
        <v>16</v>
      </c>
      <c r="C145" s="46" t="s">
        <v>395</v>
      </c>
      <c r="D145" s="46" t="s">
        <v>367</v>
      </c>
      <c r="E145" s="52" t="s">
        <v>598</v>
      </c>
      <c r="F145" s="47">
        <v>3</v>
      </c>
      <c r="G145" s="47">
        <v>2.4166666666666665</v>
      </c>
    </row>
    <row r="146" spans="1:7" x14ac:dyDescent="0.25">
      <c r="A146" s="46" t="s">
        <v>591</v>
      </c>
      <c r="B146" s="46" t="s">
        <v>16</v>
      </c>
      <c r="C146" s="46" t="s">
        <v>395</v>
      </c>
      <c r="D146" s="46" t="s">
        <v>367</v>
      </c>
      <c r="E146" s="52" t="s">
        <v>599</v>
      </c>
      <c r="F146" s="47">
        <v>2</v>
      </c>
      <c r="G146" s="47">
        <v>2.614583333333333</v>
      </c>
    </row>
    <row r="147" spans="1:7" x14ac:dyDescent="0.25">
      <c r="A147" s="46" t="s">
        <v>591</v>
      </c>
      <c r="B147" s="46" t="s">
        <v>16</v>
      </c>
      <c r="C147" s="46" t="s">
        <v>398</v>
      </c>
      <c r="D147" s="46" t="s">
        <v>533</v>
      </c>
      <c r="E147" s="52" t="s">
        <v>600</v>
      </c>
      <c r="F147" s="47">
        <v>60</v>
      </c>
      <c r="G147" s="47">
        <v>36.593750000000021</v>
      </c>
    </row>
    <row r="148" spans="1:7" x14ac:dyDescent="0.25">
      <c r="A148" s="46" t="s">
        <v>591</v>
      </c>
      <c r="B148" s="46" t="s">
        <v>16</v>
      </c>
      <c r="C148" s="46" t="s">
        <v>398</v>
      </c>
      <c r="D148" s="46" t="s">
        <v>533</v>
      </c>
      <c r="E148" s="52" t="s">
        <v>601</v>
      </c>
      <c r="F148" s="47">
        <v>10</v>
      </c>
      <c r="G148" s="47">
        <v>6.6145833333333339</v>
      </c>
    </row>
    <row r="149" spans="1:7" x14ac:dyDescent="0.25">
      <c r="A149" s="46" t="s">
        <v>591</v>
      </c>
      <c r="B149" s="46" t="s">
        <v>16</v>
      </c>
      <c r="C149" s="46" t="s">
        <v>399</v>
      </c>
      <c r="D149" s="46" t="s">
        <v>401</v>
      </c>
      <c r="E149" s="52" t="s">
        <v>602</v>
      </c>
      <c r="F149" s="47">
        <v>75</v>
      </c>
      <c r="G149" s="47">
        <v>41.135416666666629</v>
      </c>
    </row>
    <row r="150" spans="1:7" x14ac:dyDescent="0.25">
      <c r="A150" s="46" t="s">
        <v>591</v>
      </c>
      <c r="B150" s="46" t="s">
        <v>16</v>
      </c>
      <c r="C150" s="46" t="s">
        <v>399</v>
      </c>
      <c r="D150" s="46" t="s">
        <v>401</v>
      </c>
      <c r="E150" s="52" t="s">
        <v>603</v>
      </c>
      <c r="F150" s="47">
        <v>18</v>
      </c>
      <c r="G150" s="47">
        <v>17.666666666666664</v>
      </c>
    </row>
    <row r="151" spans="1:7" x14ac:dyDescent="0.25">
      <c r="A151" s="46" t="s">
        <v>591</v>
      </c>
      <c r="B151" s="46" t="s">
        <v>16</v>
      </c>
      <c r="C151" s="46" t="s">
        <v>604</v>
      </c>
      <c r="D151" s="46" t="s">
        <v>4</v>
      </c>
      <c r="E151" s="52" t="s">
        <v>605</v>
      </c>
      <c r="F151" s="47">
        <v>15</v>
      </c>
      <c r="G151" s="47">
        <v>5.958333333333333</v>
      </c>
    </row>
    <row r="152" spans="1:7" x14ac:dyDescent="0.25">
      <c r="A152" s="46" t="s">
        <v>591</v>
      </c>
      <c r="B152" s="46" t="s">
        <v>16</v>
      </c>
      <c r="C152" s="46" t="s">
        <v>604</v>
      </c>
      <c r="D152" s="46" t="s">
        <v>4</v>
      </c>
      <c r="E152" s="52" t="s">
        <v>606</v>
      </c>
      <c r="F152" s="47">
        <v>10</v>
      </c>
      <c r="G152" s="47">
        <v>0</v>
      </c>
    </row>
    <row r="153" spans="1:7" x14ac:dyDescent="0.25">
      <c r="A153" s="46" t="s">
        <v>416</v>
      </c>
      <c r="B153" s="46" t="s">
        <v>17</v>
      </c>
      <c r="C153" s="46" t="s">
        <v>607</v>
      </c>
      <c r="D153" s="46" t="s">
        <v>4</v>
      </c>
      <c r="E153" s="52" t="s">
        <v>608</v>
      </c>
      <c r="F153" s="47">
        <v>0</v>
      </c>
      <c r="G153" s="47">
        <v>33</v>
      </c>
    </row>
    <row r="154" spans="1:7" x14ac:dyDescent="0.25">
      <c r="A154" s="46" t="s">
        <v>416</v>
      </c>
      <c r="B154" s="46" t="s">
        <v>17</v>
      </c>
      <c r="C154" s="46" t="s">
        <v>609</v>
      </c>
      <c r="D154" s="46" t="s">
        <v>367</v>
      </c>
      <c r="E154" s="52" t="s">
        <v>610</v>
      </c>
      <c r="F154" s="47">
        <v>0</v>
      </c>
      <c r="G154" s="47">
        <v>1.9166666666666667</v>
      </c>
    </row>
    <row r="155" spans="1:7" x14ac:dyDescent="0.25">
      <c r="A155" s="46" t="s">
        <v>416</v>
      </c>
      <c r="B155" s="46" t="s">
        <v>17</v>
      </c>
      <c r="C155" s="46" t="s">
        <v>609</v>
      </c>
      <c r="D155" s="46" t="s">
        <v>367</v>
      </c>
      <c r="E155" s="52" t="s">
        <v>611</v>
      </c>
      <c r="F155" s="47">
        <v>0</v>
      </c>
      <c r="G155" s="47">
        <v>2.6666666666666674</v>
      </c>
    </row>
    <row r="156" spans="1:7" x14ac:dyDescent="0.25">
      <c r="A156" s="46" t="s">
        <v>416</v>
      </c>
      <c r="B156" s="46" t="s">
        <v>17</v>
      </c>
      <c r="C156" s="46" t="s">
        <v>612</v>
      </c>
      <c r="D156" s="46" t="s">
        <v>533</v>
      </c>
      <c r="E156" s="52" t="s">
        <v>613</v>
      </c>
      <c r="F156" s="47">
        <v>0</v>
      </c>
      <c r="G156" s="47">
        <v>25.791666666666664</v>
      </c>
    </row>
    <row r="157" spans="1:7" x14ac:dyDescent="0.25">
      <c r="A157" s="46" t="s">
        <v>416</v>
      </c>
      <c r="B157" s="46" t="s">
        <v>17</v>
      </c>
      <c r="C157" s="46" t="s">
        <v>612</v>
      </c>
      <c r="D157" s="46" t="s">
        <v>533</v>
      </c>
      <c r="E157" s="52" t="s">
        <v>614</v>
      </c>
      <c r="F157" s="47">
        <v>0</v>
      </c>
      <c r="G157" s="47">
        <v>4.958333333333333</v>
      </c>
    </row>
    <row r="158" spans="1:7" x14ac:dyDescent="0.25">
      <c r="A158" s="46" t="s">
        <v>416</v>
      </c>
      <c r="B158" s="46" t="s">
        <v>17</v>
      </c>
      <c r="C158" s="46" t="s">
        <v>615</v>
      </c>
      <c r="D158" s="46" t="s">
        <v>401</v>
      </c>
      <c r="E158" s="52" t="s">
        <v>616</v>
      </c>
      <c r="F158" s="47">
        <v>0</v>
      </c>
      <c r="G158" s="47">
        <v>26.645833333333339</v>
      </c>
    </row>
    <row r="159" spans="1:7" x14ac:dyDescent="0.25">
      <c r="A159" s="46" t="s">
        <v>416</v>
      </c>
      <c r="B159" s="46" t="s">
        <v>17</v>
      </c>
      <c r="C159" s="46" t="s">
        <v>615</v>
      </c>
      <c r="D159" s="46" t="s">
        <v>401</v>
      </c>
      <c r="E159" s="52" t="s">
        <v>617</v>
      </c>
      <c r="F159" s="47">
        <v>0</v>
      </c>
      <c r="G159" s="47">
        <v>12.041666666666666</v>
      </c>
    </row>
    <row r="160" spans="1:7" x14ac:dyDescent="0.25">
      <c r="A160" s="46" t="s">
        <v>416</v>
      </c>
      <c r="B160" s="46" t="s">
        <v>17</v>
      </c>
      <c r="C160" s="46" t="s">
        <v>440</v>
      </c>
      <c r="D160" s="46" t="s">
        <v>4</v>
      </c>
      <c r="E160" s="52" t="s">
        <v>618</v>
      </c>
      <c r="F160" s="47">
        <v>0</v>
      </c>
      <c r="G160" s="47">
        <v>8.2708333333333339</v>
      </c>
    </row>
    <row r="161" spans="1:7" x14ac:dyDescent="0.25">
      <c r="A161" s="46" t="s">
        <v>416</v>
      </c>
      <c r="B161" s="46" t="s">
        <v>17</v>
      </c>
      <c r="C161" s="46" t="s">
        <v>619</v>
      </c>
      <c r="D161" s="46" t="s">
        <v>4</v>
      </c>
      <c r="E161" s="52" t="s">
        <v>620</v>
      </c>
      <c r="F161" s="47">
        <v>0</v>
      </c>
      <c r="G161" s="47">
        <v>90</v>
      </c>
    </row>
    <row r="162" spans="1:7" x14ac:dyDescent="0.25">
      <c r="A162" s="46" t="s">
        <v>621</v>
      </c>
      <c r="B162" s="46" t="s">
        <v>18</v>
      </c>
      <c r="C162" s="46" t="s">
        <v>622</v>
      </c>
      <c r="D162" s="46" t="s">
        <v>4</v>
      </c>
      <c r="E162" s="52" t="s">
        <v>623</v>
      </c>
      <c r="F162" s="47">
        <v>15</v>
      </c>
      <c r="G162" s="47">
        <v>9.2916666666666661</v>
      </c>
    </row>
    <row r="163" spans="1:7" x14ac:dyDescent="0.25">
      <c r="A163" s="46" t="s">
        <v>621</v>
      </c>
      <c r="B163" s="46" t="s">
        <v>18</v>
      </c>
      <c r="C163" s="46" t="s">
        <v>624</v>
      </c>
      <c r="D163" s="46" t="s">
        <v>367</v>
      </c>
      <c r="E163" s="52" t="s">
        <v>625</v>
      </c>
      <c r="F163" s="47">
        <v>2</v>
      </c>
      <c r="G163" s="47">
        <v>1.3541666666666665</v>
      </c>
    </row>
    <row r="164" spans="1:7" x14ac:dyDescent="0.25">
      <c r="A164" s="46" t="s">
        <v>621</v>
      </c>
      <c r="B164" s="46" t="s">
        <v>18</v>
      </c>
      <c r="C164" s="46" t="s">
        <v>624</v>
      </c>
      <c r="D164" s="46" t="s">
        <v>367</v>
      </c>
      <c r="E164" s="52" t="s">
        <v>626</v>
      </c>
      <c r="F164" s="47">
        <v>1</v>
      </c>
      <c r="G164" s="47">
        <v>2.46875</v>
      </c>
    </row>
    <row r="165" spans="1:7" x14ac:dyDescent="0.25">
      <c r="A165" s="46" t="s">
        <v>621</v>
      </c>
      <c r="B165" s="46" t="s">
        <v>18</v>
      </c>
      <c r="C165" s="46" t="s">
        <v>627</v>
      </c>
      <c r="D165" s="46" t="s">
        <v>533</v>
      </c>
      <c r="E165" s="52" t="s">
        <v>628</v>
      </c>
      <c r="F165" s="47">
        <v>7</v>
      </c>
      <c r="G165" s="47">
        <v>5.9687500000000009</v>
      </c>
    </row>
    <row r="166" spans="1:7" x14ac:dyDescent="0.25">
      <c r="A166" s="46" t="s">
        <v>621</v>
      </c>
      <c r="B166" s="46" t="s">
        <v>18</v>
      </c>
      <c r="C166" s="46" t="s">
        <v>627</v>
      </c>
      <c r="D166" s="46" t="s">
        <v>533</v>
      </c>
      <c r="E166" s="52" t="s">
        <v>629</v>
      </c>
      <c r="F166" s="47">
        <v>3</v>
      </c>
      <c r="G166" s="47">
        <v>2.9062499999999996</v>
      </c>
    </row>
    <row r="167" spans="1:7" x14ac:dyDescent="0.25">
      <c r="A167" s="46" t="s">
        <v>621</v>
      </c>
      <c r="B167" s="46" t="s">
        <v>18</v>
      </c>
      <c r="C167" s="46" t="s">
        <v>630</v>
      </c>
      <c r="D167" s="46" t="s">
        <v>401</v>
      </c>
      <c r="E167" s="52" t="s">
        <v>631</v>
      </c>
      <c r="F167" s="47">
        <v>25</v>
      </c>
      <c r="G167" s="47">
        <v>39.843749999999964</v>
      </c>
    </row>
    <row r="168" spans="1:7" x14ac:dyDescent="0.25">
      <c r="A168" s="46" t="s">
        <v>621</v>
      </c>
      <c r="B168" s="46" t="s">
        <v>18</v>
      </c>
      <c r="C168" s="46" t="s">
        <v>630</v>
      </c>
      <c r="D168" s="46" t="s">
        <v>401</v>
      </c>
      <c r="E168" s="52" t="s">
        <v>632</v>
      </c>
      <c r="F168" s="47">
        <v>7</v>
      </c>
      <c r="G168" s="47">
        <v>0</v>
      </c>
    </row>
    <row r="169" spans="1:7" x14ac:dyDescent="0.25">
      <c r="A169" s="46" t="s">
        <v>621</v>
      </c>
      <c r="B169" s="46" t="s">
        <v>18</v>
      </c>
      <c r="C169" s="46" t="s">
        <v>633</v>
      </c>
      <c r="D169" s="46" t="s">
        <v>4</v>
      </c>
      <c r="E169" s="52" t="s">
        <v>634</v>
      </c>
      <c r="F169" s="47">
        <v>15</v>
      </c>
      <c r="G169" s="47">
        <v>10.458333333333334</v>
      </c>
    </row>
    <row r="170" spans="1:7" x14ac:dyDescent="0.25">
      <c r="A170" s="46" t="s">
        <v>403</v>
      </c>
      <c r="B170" s="46" t="s">
        <v>21</v>
      </c>
      <c r="C170" s="46" t="s">
        <v>456</v>
      </c>
      <c r="D170" s="46" t="s">
        <v>4</v>
      </c>
      <c r="E170" s="52" t="s">
        <v>635</v>
      </c>
      <c r="F170" s="47">
        <v>35</v>
      </c>
      <c r="G170" s="47">
        <v>27.291666666666668</v>
      </c>
    </row>
    <row r="171" spans="1:7" x14ac:dyDescent="0.25">
      <c r="A171" s="46" t="s">
        <v>403</v>
      </c>
      <c r="B171" s="46" t="s">
        <v>21</v>
      </c>
      <c r="C171" s="46" t="s">
        <v>423</v>
      </c>
      <c r="D171" s="46" t="s">
        <v>367</v>
      </c>
      <c r="E171" s="52" t="s">
        <v>636</v>
      </c>
      <c r="F171" s="47">
        <v>3</v>
      </c>
      <c r="G171" s="47">
        <v>22.541666666666657</v>
      </c>
    </row>
    <row r="172" spans="1:7" x14ac:dyDescent="0.25">
      <c r="A172" s="46" t="s">
        <v>403</v>
      </c>
      <c r="B172" s="46" t="s">
        <v>21</v>
      </c>
      <c r="C172" s="46" t="s">
        <v>423</v>
      </c>
      <c r="D172" s="46" t="s">
        <v>367</v>
      </c>
      <c r="E172" s="52" t="s">
        <v>637</v>
      </c>
      <c r="F172" s="47">
        <v>2</v>
      </c>
      <c r="G172" s="47">
        <v>7.9375000000000018</v>
      </c>
    </row>
    <row r="173" spans="1:7" x14ac:dyDescent="0.25">
      <c r="A173" s="46" t="s">
        <v>403</v>
      </c>
      <c r="B173" s="46" t="s">
        <v>21</v>
      </c>
      <c r="C173" s="46" t="s">
        <v>420</v>
      </c>
      <c r="D173" s="46" t="s">
        <v>370</v>
      </c>
      <c r="E173" s="52" t="s">
        <v>638</v>
      </c>
      <c r="F173" s="47">
        <v>50</v>
      </c>
      <c r="G173" s="47">
        <v>71.3541666666667</v>
      </c>
    </row>
    <row r="174" spans="1:7" x14ac:dyDescent="0.25">
      <c r="A174" s="46" t="s">
        <v>403</v>
      </c>
      <c r="B174" s="46" t="s">
        <v>21</v>
      </c>
      <c r="C174" s="46" t="s">
        <v>420</v>
      </c>
      <c r="D174" s="46" t="s">
        <v>370</v>
      </c>
      <c r="E174" s="52" t="s">
        <v>639</v>
      </c>
      <c r="F174" s="47">
        <v>15</v>
      </c>
      <c r="G174" s="47">
        <v>11.708333333333332</v>
      </c>
    </row>
    <row r="175" spans="1:7" x14ac:dyDescent="0.25">
      <c r="A175" s="46" t="s">
        <v>403</v>
      </c>
      <c r="B175" s="46" t="s">
        <v>21</v>
      </c>
      <c r="C175" s="46" t="s">
        <v>417</v>
      </c>
      <c r="D175" s="46" t="s">
        <v>373</v>
      </c>
      <c r="E175" s="52" t="s">
        <v>640</v>
      </c>
      <c r="F175" s="47">
        <v>55</v>
      </c>
      <c r="G175" s="47">
        <v>39.8645833333333</v>
      </c>
    </row>
    <row r="176" spans="1:7" x14ac:dyDescent="0.25">
      <c r="A176" s="46" t="s">
        <v>403</v>
      </c>
      <c r="B176" s="46" t="s">
        <v>21</v>
      </c>
      <c r="C176" s="46" t="s">
        <v>417</v>
      </c>
      <c r="D176" s="46" t="s">
        <v>373</v>
      </c>
      <c r="E176" s="52" t="s">
        <v>641</v>
      </c>
      <c r="F176" s="47">
        <v>15</v>
      </c>
      <c r="G176" s="47">
        <v>4.9166666666666679</v>
      </c>
    </row>
    <row r="177" spans="1:7" x14ac:dyDescent="0.25">
      <c r="A177" s="46" t="s">
        <v>403</v>
      </c>
      <c r="B177" s="46" t="s">
        <v>21</v>
      </c>
      <c r="C177" s="46" t="s">
        <v>414</v>
      </c>
      <c r="D177" s="46" t="s">
        <v>401</v>
      </c>
      <c r="E177" s="52" t="s">
        <v>642</v>
      </c>
      <c r="F177" s="47">
        <v>70</v>
      </c>
      <c r="G177" s="47">
        <v>89.927083333333229</v>
      </c>
    </row>
    <row r="178" spans="1:7" x14ac:dyDescent="0.25">
      <c r="A178" s="46" t="s">
        <v>403</v>
      </c>
      <c r="B178" s="46" t="s">
        <v>21</v>
      </c>
      <c r="C178" s="46" t="s">
        <v>414</v>
      </c>
      <c r="D178" s="46" t="s">
        <v>401</v>
      </c>
      <c r="E178" s="52" t="s">
        <v>643</v>
      </c>
      <c r="F178" s="47">
        <v>30</v>
      </c>
      <c r="G178" s="47">
        <v>40.750000000000007</v>
      </c>
    </row>
    <row r="179" spans="1:7" x14ac:dyDescent="0.25">
      <c r="A179" s="46" t="s">
        <v>403</v>
      </c>
      <c r="B179" s="46" t="s">
        <v>21</v>
      </c>
      <c r="C179" s="46" t="s">
        <v>478</v>
      </c>
      <c r="D179" s="46" t="s">
        <v>4</v>
      </c>
      <c r="E179" s="52" t="s">
        <v>644</v>
      </c>
      <c r="F179" s="47">
        <v>25</v>
      </c>
      <c r="G179" s="47">
        <v>34.291666666666664</v>
      </c>
    </row>
    <row r="180" spans="1:7" x14ac:dyDescent="0.25">
      <c r="A180" s="46" t="s">
        <v>604</v>
      </c>
      <c r="B180" s="46" t="s">
        <v>83</v>
      </c>
      <c r="C180" s="46" t="s">
        <v>645</v>
      </c>
      <c r="D180" s="46" t="s">
        <v>4</v>
      </c>
      <c r="E180" s="52" t="s">
        <v>646</v>
      </c>
      <c r="F180" s="47">
        <v>35</v>
      </c>
      <c r="G180" s="47">
        <v>20</v>
      </c>
    </row>
    <row r="181" spans="1:7" x14ac:dyDescent="0.25">
      <c r="A181" s="46" t="s">
        <v>604</v>
      </c>
      <c r="B181" s="46" t="s">
        <v>83</v>
      </c>
      <c r="C181" s="46" t="s">
        <v>647</v>
      </c>
      <c r="D181" s="46" t="s">
        <v>367</v>
      </c>
      <c r="E181" s="52" t="s">
        <v>648</v>
      </c>
      <c r="F181" s="47">
        <v>4</v>
      </c>
      <c r="G181" s="47">
        <v>6.5625000000000018</v>
      </c>
    </row>
    <row r="182" spans="1:7" x14ac:dyDescent="0.25">
      <c r="A182" s="46" t="s">
        <v>604</v>
      </c>
      <c r="B182" s="46" t="s">
        <v>83</v>
      </c>
      <c r="C182" s="46" t="s">
        <v>647</v>
      </c>
      <c r="D182" s="46" t="s">
        <v>367</v>
      </c>
      <c r="E182" s="52" t="s">
        <v>649</v>
      </c>
      <c r="F182" s="47">
        <v>2</v>
      </c>
      <c r="G182" s="47">
        <v>4.4375</v>
      </c>
    </row>
    <row r="183" spans="1:7" x14ac:dyDescent="0.25">
      <c r="A183" s="46" t="s">
        <v>604</v>
      </c>
      <c r="B183" s="46" t="s">
        <v>83</v>
      </c>
      <c r="C183" s="46" t="s">
        <v>650</v>
      </c>
      <c r="D183" s="46" t="s">
        <v>370</v>
      </c>
      <c r="E183" s="52" t="s">
        <v>651</v>
      </c>
      <c r="F183" s="47">
        <v>78</v>
      </c>
      <c r="G183" s="47">
        <v>66.500000000000028</v>
      </c>
    </row>
    <row r="184" spans="1:7" x14ac:dyDescent="0.25">
      <c r="A184" s="46" t="s">
        <v>604</v>
      </c>
      <c r="B184" s="46" t="s">
        <v>83</v>
      </c>
      <c r="C184" s="46" t="s">
        <v>650</v>
      </c>
      <c r="D184" s="46" t="s">
        <v>370</v>
      </c>
      <c r="E184" s="52" t="s">
        <v>652</v>
      </c>
      <c r="F184" s="47">
        <v>20</v>
      </c>
      <c r="G184" s="47">
        <v>12.302083333333332</v>
      </c>
    </row>
    <row r="185" spans="1:7" x14ac:dyDescent="0.25">
      <c r="A185" s="46" t="s">
        <v>604</v>
      </c>
      <c r="B185" s="46" t="s">
        <v>83</v>
      </c>
      <c r="C185" s="46" t="s">
        <v>653</v>
      </c>
      <c r="D185" s="46" t="s">
        <v>373</v>
      </c>
      <c r="E185" s="52" t="s">
        <v>654</v>
      </c>
      <c r="F185" s="47">
        <v>40</v>
      </c>
      <c r="G185" s="47">
        <v>46.979166666666714</v>
      </c>
    </row>
    <row r="186" spans="1:7" x14ac:dyDescent="0.25">
      <c r="A186" s="46" t="s">
        <v>604</v>
      </c>
      <c r="B186" s="46" t="s">
        <v>83</v>
      </c>
      <c r="C186" s="46" t="s">
        <v>653</v>
      </c>
      <c r="D186" s="46" t="s">
        <v>373</v>
      </c>
      <c r="E186" s="52" t="s">
        <v>655</v>
      </c>
      <c r="F186" s="47">
        <v>17</v>
      </c>
      <c r="G186" s="47">
        <v>7.989583333333333</v>
      </c>
    </row>
    <row r="187" spans="1:7" x14ac:dyDescent="0.25">
      <c r="A187" s="46" t="s">
        <v>604</v>
      </c>
      <c r="B187" s="46" t="s">
        <v>83</v>
      </c>
      <c r="C187" s="46" t="s">
        <v>656</v>
      </c>
      <c r="D187" s="46" t="s">
        <v>401</v>
      </c>
      <c r="E187" s="52" t="s">
        <v>657</v>
      </c>
      <c r="F187" s="47">
        <v>18</v>
      </c>
      <c r="G187" s="47">
        <v>18.281249999999996</v>
      </c>
    </row>
    <row r="188" spans="1:7" x14ac:dyDescent="0.25">
      <c r="A188" s="46" t="s">
        <v>604</v>
      </c>
      <c r="B188" s="46" t="s">
        <v>83</v>
      </c>
      <c r="C188" s="46" t="s">
        <v>658</v>
      </c>
      <c r="D188" s="46" t="s">
        <v>4</v>
      </c>
      <c r="E188" s="52" t="s">
        <v>659</v>
      </c>
      <c r="F188" s="47">
        <v>35</v>
      </c>
      <c r="G188" s="47">
        <v>33</v>
      </c>
    </row>
    <row r="189" spans="1:7" ht="30" x14ac:dyDescent="0.25">
      <c r="A189" s="46" t="s">
        <v>604</v>
      </c>
      <c r="B189" s="46" t="s">
        <v>83</v>
      </c>
      <c r="C189" s="46" t="s">
        <v>660</v>
      </c>
      <c r="D189" s="46" t="s">
        <v>376</v>
      </c>
      <c r="E189" s="52" t="s">
        <v>661</v>
      </c>
      <c r="F189" s="47">
        <v>80</v>
      </c>
      <c r="G189" s="47">
        <v>72.354166666666686</v>
      </c>
    </row>
    <row r="190" spans="1:7" ht="30" x14ac:dyDescent="0.25">
      <c r="A190" s="46" t="s">
        <v>604</v>
      </c>
      <c r="B190" s="46" t="s">
        <v>83</v>
      </c>
      <c r="C190" s="46" t="s">
        <v>660</v>
      </c>
      <c r="D190" s="46" t="s">
        <v>376</v>
      </c>
      <c r="E190" s="52" t="s">
        <v>662</v>
      </c>
      <c r="F190" s="47">
        <v>12</v>
      </c>
      <c r="G190" s="47">
        <v>6.885416666666667</v>
      </c>
    </row>
    <row r="191" spans="1:7" x14ac:dyDescent="0.25">
      <c r="A191" s="46" t="s">
        <v>604</v>
      </c>
      <c r="B191" s="46" t="s">
        <v>83</v>
      </c>
      <c r="C191" s="46" t="s">
        <v>663</v>
      </c>
      <c r="D191" s="46" t="s">
        <v>4</v>
      </c>
      <c r="E191" s="52" t="s">
        <v>664</v>
      </c>
      <c r="F191" s="47">
        <v>0</v>
      </c>
      <c r="G191" s="47">
        <v>35.833333333333343</v>
      </c>
    </row>
    <row r="192" spans="1:7" x14ac:dyDescent="0.25">
      <c r="A192" s="46" t="s">
        <v>444</v>
      </c>
      <c r="B192" s="46" t="s">
        <v>22</v>
      </c>
      <c r="C192" s="46" t="s">
        <v>479</v>
      </c>
      <c r="D192" s="46" t="s">
        <v>367</v>
      </c>
      <c r="E192" s="52" t="s">
        <v>665</v>
      </c>
      <c r="F192" s="47">
        <v>3</v>
      </c>
      <c r="G192" s="47">
        <v>7.7708333333333321</v>
      </c>
    </row>
    <row r="193" spans="1:7" x14ac:dyDescent="0.25">
      <c r="A193" s="46" t="s">
        <v>444</v>
      </c>
      <c r="B193" s="46" t="s">
        <v>22</v>
      </c>
      <c r="C193" s="46" t="s">
        <v>479</v>
      </c>
      <c r="D193" s="46" t="s">
        <v>367</v>
      </c>
      <c r="E193" s="52" t="s">
        <v>666</v>
      </c>
      <c r="F193" s="47">
        <v>2</v>
      </c>
      <c r="G193" s="47">
        <v>1.8958333333333333</v>
      </c>
    </row>
    <row r="194" spans="1:7" x14ac:dyDescent="0.25">
      <c r="A194" s="46" t="s">
        <v>444</v>
      </c>
      <c r="B194" s="46" t="s">
        <v>22</v>
      </c>
      <c r="C194" s="46" t="s">
        <v>481</v>
      </c>
      <c r="D194" s="46" t="s">
        <v>370</v>
      </c>
      <c r="E194" s="52" t="s">
        <v>667</v>
      </c>
      <c r="F194" s="47">
        <v>30</v>
      </c>
      <c r="G194" s="47">
        <v>63.500000000000014</v>
      </c>
    </row>
    <row r="195" spans="1:7" x14ac:dyDescent="0.25">
      <c r="A195" s="46" t="s">
        <v>444</v>
      </c>
      <c r="B195" s="46" t="s">
        <v>22</v>
      </c>
      <c r="C195" s="46" t="s">
        <v>481</v>
      </c>
      <c r="D195" s="46" t="s">
        <v>370</v>
      </c>
      <c r="E195" s="52" t="s">
        <v>668</v>
      </c>
      <c r="F195" s="47">
        <v>15</v>
      </c>
      <c r="G195" s="47">
        <v>5.291666666666667</v>
      </c>
    </row>
    <row r="196" spans="1:7" x14ac:dyDescent="0.25">
      <c r="A196" s="46" t="s">
        <v>444</v>
      </c>
      <c r="B196" s="46" t="s">
        <v>22</v>
      </c>
      <c r="C196" s="46" t="s">
        <v>482</v>
      </c>
      <c r="D196" s="46" t="s">
        <v>397</v>
      </c>
      <c r="E196" s="52" t="s">
        <v>669</v>
      </c>
      <c r="F196" s="47">
        <v>55</v>
      </c>
      <c r="G196" s="47">
        <v>64.5208333333334</v>
      </c>
    </row>
    <row r="197" spans="1:7" x14ac:dyDescent="0.25">
      <c r="A197" s="46" t="s">
        <v>444</v>
      </c>
      <c r="B197" s="46" t="s">
        <v>22</v>
      </c>
      <c r="C197" s="46" t="s">
        <v>482</v>
      </c>
      <c r="D197" s="46" t="s">
        <v>397</v>
      </c>
      <c r="E197" s="52" t="s">
        <v>670</v>
      </c>
      <c r="F197" s="47">
        <v>18</v>
      </c>
      <c r="G197" s="47">
        <v>7.6458333333333339</v>
      </c>
    </row>
    <row r="198" spans="1:7" x14ac:dyDescent="0.25">
      <c r="A198" s="46" t="s">
        <v>444</v>
      </c>
      <c r="B198" s="46" t="s">
        <v>22</v>
      </c>
      <c r="C198" s="46" t="s">
        <v>671</v>
      </c>
      <c r="D198" s="46" t="s">
        <v>401</v>
      </c>
      <c r="E198" s="52" t="s">
        <v>672</v>
      </c>
      <c r="F198" s="47">
        <v>65</v>
      </c>
      <c r="G198" s="47">
        <v>100.54166666666673</v>
      </c>
    </row>
    <row r="199" spans="1:7" x14ac:dyDescent="0.25">
      <c r="A199" s="46" t="s">
        <v>444</v>
      </c>
      <c r="B199" s="46" t="s">
        <v>22</v>
      </c>
      <c r="C199" s="46" t="s">
        <v>671</v>
      </c>
      <c r="D199" s="46" t="s">
        <v>401</v>
      </c>
      <c r="E199" s="52" t="s">
        <v>673</v>
      </c>
      <c r="F199" s="47">
        <v>26</v>
      </c>
      <c r="G199" s="47">
        <v>38.21875</v>
      </c>
    </row>
    <row r="200" spans="1:7" x14ac:dyDescent="0.25">
      <c r="A200" s="46" t="s">
        <v>444</v>
      </c>
      <c r="B200" s="46" t="s">
        <v>22</v>
      </c>
      <c r="C200" s="46" t="s">
        <v>621</v>
      </c>
      <c r="D200" s="46" t="s">
        <v>4</v>
      </c>
      <c r="E200" s="52" t="s">
        <v>674</v>
      </c>
      <c r="F200" s="47">
        <v>25</v>
      </c>
      <c r="G200" s="47">
        <v>26</v>
      </c>
    </row>
    <row r="201" spans="1:7" x14ac:dyDescent="0.25">
      <c r="A201" s="46" t="s">
        <v>444</v>
      </c>
      <c r="B201" s="46" t="s">
        <v>22</v>
      </c>
      <c r="C201" s="46" t="s">
        <v>675</v>
      </c>
      <c r="D201" s="46" t="s">
        <v>4</v>
      </c>
      <c r="E201" s="52" t="s">
        <v>676</v>
      </c>
      <c r="F201" s="47">
        <v>45</v>
      </c>
      <c r="G201" s="47">
        <v>21.958333333333336</v>
      </c>
    </row>
    <row r="202" spans="1:7" x14ac:dyDescent="0.25">
      <c r="A202" s="46" t="s">
        <v>391</v>
      </c>
      <c r="B202" s="46" t="s">
        <v>23</v>
      </c>
      <c r="C202" s="46" t="s">
        <v>677</v>
      </c>
      <c r="D202" s="46" t="s">
        <v>4</v>
      </c>
      <c r="E202" s="52" t="s">
        <v>678</v>
      </c>
      <c r="F202" s="47">
        <v>35</v>
      </c>
      <c r="G202" s="47">
        <v>15.770833333333332</v>
      </c>
    </row>
    <row r="203" spans="1:7" x14ac:dyDescent="0.25">
      <c r="A203" s="46" t="s">
        <v>391</v>
      </c>
      <c r="B203" s="46" t="s">
        <v>23</v>
      </c>
      <c r="C203" s="46" t="s">
        <v>679</v>
      </c>
      <c r="D203" s="46" t="s">
        <v>367</v>
      </c>
      <c r="E203" s="52" t="s">
        <v>680</v>
      </c>
      <c r="F203" s="47">
        <v>4</v>
      </c>
      <c r="G203" s="47">
        <v>3.8124999999999996</v>
      </c>
    </row>
    <row r="204" spans="1:7" x14ac:dyDescent="0.25">
      <c r="A204" s="46" t="s">
        <v>391</v>
      </c>
      <c r="B204" s="46" t="s">
        <v>23</v>
      </c>
      <c r="C204" s="46" t="s">
        <v>679</v>
      </c>
      <c r="D204" s="46" t="s">
        <v>367</v>
      </c>
      <c r="E204" s="52" t="s">
        <v>681</v>
      </c>
      <c r="F204" s="47">
        <v>2</v>
      </c>
      <c r="G204" s="47">
        <v>5.1458333333333321</v>
      </c>
    </row>
    <row r="205" spans="1:7" x14ac:dyDescent="0.25">
      <c r="A205" s="46" t="s">
        <v>391</v>
      </c>
      <c r="B205" s="46" t="s">
        <v>23</v>
      </c>
      <c r="C205" s="46" t="s">
        <v>682</v>
      </c>
      <c r="D205" s="46" t="s">
        <v>370</v>
      </c>
      <c r="E205" s="52" t="s">
        <v>683</v>
      </c>
      <c r="F205" s="47">
        <v>61</v>
      </c>
      <c r="G205" s="47">
        <v>48.770833333333272</v>
      </c>
    </row>
    <row r="206" spans="1:7" x14ac:dyDescent="0.25">
      <c r="A206" s="46" t="s">
        <v>391</v>
      </c>
      <c r="B206" s="46" t="s">
        <v>23</v>
      </c>
      <c r="C206" s="46" t="s">
        <v>682</v>
      </c>
      <c r="D206" s="46" t="s">
        <v>370</v>
      </c>
      <c r="E206" s="52" t="s">
        <v>684</v>
      </c>
      <c r="F206" s="47">
        <v>18</v>
      </c>
      <c r="G206" s="47">
        <v>16.145833333333336</v>
      </c>
    </row>
    <row r="207" spans="1:7" x14ac:dyDescent="0.25">
      <c r="A207" s="46" t="s">
        <v>391</v>
      </c>
      <c r="B207" s="46" t="s">
        <v>23</v>
      </c>
      <c r="C207" s="46" t="s">
        <v>685</v>
      </c>
      <c r="D207" s="46" t="s">
        <v>373</v>
      </c>
      <c r="E207" s="52" t="s">
        <v>686</v>
      </c>
      <c r="F207" s="47">
        <v>58</v>
      </c>
      <c r="G207" s="47">
        <v>171.85416666666677</v>
      </c>
    </row>
    <row r="208" spans="1:7" x14ac:dyDescent="0.25">
      <c r="A208" s="46" t="s">
        <v>391</v>
      </c>
      <c r="B208" s="46" t="s">
        <v>23</v>
      </c>
      <c r="C208" s="46" t="s">
        <v>685</v>
      </c>
      <c r="D208" s="46" t="s">
        <v>373</v>
      </c>
      <c r="E208" s="52" t="s">
        <v>687</v>
      </c>
      <c r="F208" s="47">
        <v>16</v>
      </c>
      <c r="G208" s="47">
        <v>8.0520833333333339</v>
      </c>
    </row>
    <row r="209" spans="1:7" x14ac:dyDescent="0.25">
      <c r="A209" s="46" t="s">
        <v>391</v>
      </c>
      <c r="B209" s="46" t="s">
        <v>23</v>
      </c>
      <c r="C209" s="46" t="s">
        <v>688</v>
      </c>
      <c r="D209" s="46" t="s">
        <v>401</v>
      </c>
      <c r="E209" s="52" t="s">
        <v>689</v>
      </c>
      <c r="F209" s="47">
        <v>18</v>
      </c>
      <c r="G209" s="47">
        <v>16.249999999999993</v>
      </c>
    </row>
    <row r="210" spans="1:7" x14ac:dyDescent="0.25">
      <c r="A210" s="46" t="s">
        <v>391</v>
      </c>
      <c r="B210" s="46" t="s">
        <v>23</v>
      </c>
      <c r="C210" s="46" t="s">
        <v>690</v>
      </c>
      <c r="D210" s="46" t="s">
        <v>4</v>
      </c>
      <c r="E210" s="52" t="s">
        <v>691</v>
      </c>
      <c r="F210" s="47">
        <v>35</v>
      </c>
      <c r="G210" s="47">
        <v>46</v>
      </c>
    </row>
    <row r="211" spans="1:7" ht="30" x14ac:dyDescent="0.25">
      <c r="A211" s="46" t="s">
        <v>391</v>
      </c>
      <c r="B211" s="46" t="s">
        <v>23</v>
      </c>
      <c r="C211" s="46" t="s">
        <v>692</v>
      </c>
      <c r="D211" s="46" t="s">
        <v>376</v>
      </c>
      <c r="E211" s="52" t="s">
        <v>693</v>
      </c>
      <c r="F211" s="47">
        <v>95</v>
      </c>
      <c r="G211" s="47">
        <v>89.177083333333258</v>
      </c>
    </row>
    <row r="212" spans="1:7" ht="30" x14ac:dyDescent="0.25">
      <c r="A212" s="46" t="s">
        <v>391</v>
      </c>
      <c r="B212" s="46" t="s">
        <v>23</v>
      </c>
      <c r="C212" s="46" t="s">
        <v>692</v>
      </c>
      <c r="D212" s="46" t="s">
        <v>376</v>
      </c>
      <c r="E212" s="52" t="s">
        <v>694</v>
      </c>
      <c r="F212" s="47">
        <v>12</v>
      </c>
      <c r="G212" s="47">
        <v>4.7291666666666679</v>
      </c>
    </row>
    <row r="213" spans="1:7" x14ac:dyDescent="0.25">
      <c r="A213" s="46" t="s">
        <v>391</v>
      </c>
      <c r="B213" s="46" t="s">
        <v>23</v>
      </c>
      <c r="C213" s="46" t="s">
        <v>695</v>
      </c>
      <c r="D213" s="46" t="s">
        <v>4</v>
      </c>
      <c r="E213" s="52" t="s">
        <v>696</v>
      </c>
      <c r="F213" s="47">
        <v>0</v>
      </c>
      <c r="G213" s="47">
        <v>6.5833333333333348</v>
      </c>
    </row>
    <row r="214" spans="1:7" x14ac:dyDescent="0.25">
      <c r="A214" s="46" t="s">
        <v>413</v>
      </c>
      <c r="B214" s="46" t="s">
        <v>131</v>
      </c>
      <c r="C214" s="46" t="s">
        <v>697</v>
      </c>
      <c r="D214" s="46" t="s">
        <v>4</v>
      </c>
      <c r="E214" s="52" t="s">
        <v>698</v>
      </c>
      <c r="F214" s="47">
        <v>0</v>
      </c>
      <c r="G214" s="47">
        <v>92.666666666666671</v>
      </c>
    </row>
    <row r="215" spans="1:7" x14ac:dyDescent="0.25">
      <c r="A215" s="46" t="s">
        <v>413</v>
      </c>
      <c r="B215" s="46" t="s">
        <v>131</v>
      </c>
      <c r="C215" s="46" t="s">
        <v>699</v>
      </c>
      <c r="D215" s="46" t="s">
        <v>367</v>
      </c>
      <c r="E215" s="52" t="s">
        <v>700</v>
      </c>
      <c r="F215" s="47">
        <v>0</v>
      </c>
      <c r="G215" s="47">
        <v>4.833333333333333</v>
      </c>
    </row>
    <row r="216" spans="1:7" x14ac:dyDescent="0.25">
      <c r="A216" s="46" t="s">
        <v>413</v>
      </c>
      <c r="B216" s="46" t="s">
        <v>131</v>
      </c>
      <c r="C216" s="46" t="s">
        <v>699</v>
      </c>
      <c r="D216" s="46" t="s">
        <v>367</v>
      </c>
      <c r="E216" s="52" t="s">
        <v>701</v>
      </c>
      <c r="F216" s="47">
        <v>0</v>
      </c>
      <c r="G216" s="47">
        <v>10.124999999999996</v>
      </c>
    </row>
    <row r="217" spans="1:7" x14ac:dyDescent="0.25">
      <c r="A217" s="46" t="s">
        <v>413</v>
      </c>
      <c r="B217" s="46" t="s">
        <v>131</v>
      </c>
      <c r="C217" s="46" t="s">
        <v>702</v>
      </c>
      <c r="D217" s="46" t="s">
        <v>370</v>
      </c>
      <c r="E217" s="52" t="s">
        <v>703</v>
      </c>
      <c r="F217" s="47">
        <v>0</v>
      </c>
      <c r="G217" s="47">
        <v>42.208333333333364</v>
      </c>
    </row>
    <row r="218" spans="1:7" x14ac:dyDescent="0.25">
      <c r="A218" s="46" t="s">
        <v>413</v>
      </c>
      <c r="B218" s="46" t="s">
        <v>131</v>
      </c>
      <c r="C218" s="46" t="s">
        <v>702</v>
      </c>
      <c r="D218" s="46" t="s">
        <v>370</v>
      </c>
      <c r="E218" s="52" t="s">
        <v>704</v>
      </c>
      <c r="F218" s="47">
        <v>0</v>
      </c>
      <c r="G218" s="47">
        <v>8.7499999999999947</v>
      </c>
    </row>
    <row r="219" spans="1:7" x14ac:dyDescent="0.25">
      <c r="A219" s="46" t="s">
        <v>413</v>
      </c>
      <c r="B219" s="46" t="s">
        <v>131</v>
      </c>
      <c r="C219" s="46" t="s">
        <v>705</v>
      </c>
      <c r="D219" s="46" t="s">
        <v>397</v>
      </c>
      <c r="E219" s="52" t="s">
        <v>706</v>
      </c>
      <c r="F219" s="47">
        <v>0</v>
      </c>
      <c r="G219" s="47">
        <v>87.177083333333286</v>
      </c>
    </row>
    <row r="220" spans="1:7" x14ac:dyDescent="0.25">
      <c r="A220" s="46" t="s">
        <v>413</v>
      </c>
      <c r="B220" s="46" t="s">
        <v>131</v>
      </c>
      <c r="C220" s="46" t="s">
        <v>705</v>
      </c>
      <c r="D220" s="46" t="s">
        <v>397</v>
      </c>
      <c r="E220" s="52" t="s">
        <v>707</v>
      </c>
      <c r="F220" s="47">
        <v>0</v>
      </c>
      <c r="G220" s="47">
        <v>26.322916666666668</v>
      </c>
    </row>
    <row r="221" spans="1:7" x14ac:dyDescent="0.25">
      <c r="A221" s="46" t="s">
        <v>413</v>
      </c>
      <c r="B221" s="46" t="s">
        <v>131</v>
      </c>
      <c r="C221" s="46" t="s">
        <v>708</v>
      </c>
      <c r="D221" s="46" t="s">
        <v>373</v>
      </c>
      <c r="E221" s="52" t="s">
        <v>709</v>
      </c>
      <c r="F221" s="47">
        <v>0</v>
      </c>
      <c r="G221" s="47">
        <v>40.854166666666671</v>
      </c>
    </row>
    <row r="222" spans="1:7" x14ac:dyDescent="0.25">
      <c r="A222" s="46" t="s">
        <v>413</v>
      </c>
      <c r="B222" s="46" t="s">
        <v>131</v>
      </c>
      <c r="C222" s="46" t="s">
        <v>708</v>
      </c>
      <c r="D222" s="46" t="s">
        <v>373</v>
      </c>
      <c r="E222" s="52" t="s">
        <v>710</v>
      </c>
      <c r="F222" s="47">
        <v>0</v>
      </c>
      <c r="G222" s="47">
        <v>7.2708333333333339</v>
      </c>
    </row>
    <row r="223" spans="1:7" ht="30" x14ac:dyDescent="0.25">
      <c r="A223" s="46" t="s">
        <v>413</v>
      </c>
      <c r="B223" s="46" t="s">
        <v>131</v>
      </c>
      <c r="C223" s="46" t="s">
        <v>711</v>
      </c>
      <c r="D223" s="46" t="s">
        <v>376</v>
      </c>
      <c r="E223" s="52" t="s">
        <v>712</v>
      </c>
      <c r="F223" s="47">
        <v>0</v>
      </c>
      <c r="G223" s="47">
        <v>109.52083333333343</v>
      </c>
    </row>
    <row r="224" spans="1:7" ht="30" x14ac:dyDescent="0.25">
      <c r="A224" s="46" t="s">
        <v>413</v>
      </c>
      <c r="B224" s="46" t="s">
        <v>131</v>
      </c>
      <c r="C224" s="46" t="s">
        <v>711</v>
      </c>
      <c r="D224" s="46" t="s">
        <v>376</v>
      </c>
      <c r="E224" s="52" t="s">
        <v>713</v>
      </c>
      <c r="F224" s="47">
        <v>0</v>
      </c>
      <c r="G224" s="47">
        <v>125.56250000000001</v>
      </c>
    </row>
    <row r="225" spans="1:7" x14ac:dyDescent="0.25">
      <c r="A225" s="46" t="s">
        <v>413</v>
      </c>
      <c r="B225" s="46" t="s">
        <v>131</v>
      </c>
      <c r="C225" s="46" t="s">
        <v>714</v>
      </c>
      <c r="D225" s="46" t="s">
        <v>401</v>
      </c>
      <c r="E225" s="52" t="s">
        <v>715</v>
      </c>
      <c r="F225" s="47">
        <v>0</v>
      </c>
      <c r="G225" s="47">
        <v>0</v>
      </c>
    </row>
    <row r="226" spans="1:7" x14ac:dyDescent="0.25">
      <c r="A226" s="46" t="s">
        <v>413</v>
      </c>
      <c r="B226" s="46" t="s">
        <v>131</v>
      </c>
      <c r="C226" s="46" t="s">
        <v>716</v>
      </c>
      <c r="D226" s="46" t="s">
        <v>4</v>
      </c>
      <c r="E226" s="52" t="s">
        <v>717</v>
      </c>
      <c r="F226" s="47">
        <v>0</v>
      </c>
      <c r="G226" s="47">
        <v>89</v>
      </c>
    </row>
    <row r="227" spans="1:7" ht="30" x14ac:dyDescent="0.25">
      <c r="A227" s="46" t="s">
        <v>718</v>
      </c>
      <c r="B227" s="46" t="s">
        <v>85</v>
      </c>
      <c r="C227" s="46" t="s">
        <v>719</v>
      </c>
      <c r="D227" s="46" t="s">
        <v>4</v>
      </c>
      <c r="E227" s="52" t="s">
        <v>720</v>
      </c>
      <c r="F227" s="47">
        <v>0</v>
      </c>
      <c r="G227" s="47">
        <v>78</v>
      </c>
    </row>
    <row r="228" spans="1:7" ht="30" x14ac:dyDescent="0.25">
      <c r="A228" s="46" t="s">
        <v>718</v>
      </c>
      <c r="B228" s="46" t="s">
        <v>85</v>
      </c>
      <c r="C228" s="46" t="s">
        <v>721</v>
      </c>
      <c r="D228" s="46" t="s">
        <v>367</v>
      </c>
      <c r="E228" s="52" t="s">
        <v>722</v>
      </c>
      <c r="F228" s="47">
        <v>0</v>
      </c>
      <c r="G228" s="47">
        <v>2.8437500000000004</v>
      </c>
    </row>
    <row r="229" spans="1:7" ht="30" x14ac:dyDescent="0.25">
      <c r="A229" s="46" t="s">
        <v>718</v>
      </c>
      <c r="B229" s="46" t="s">
        <v>85</v>
      </c>
      <c r="C229" s="46" t="s">
        <v>721</v>
      </c>
      <c r="D229" s="46" t="s">
        <v>367</v>
      </c>
      <c r="E229" s="52" t="s">
        <v>723</v>
      </c>
      <c r="F229" s="47">
        <v>0</v>
      </c>
      <c r="G229" s="47">
        <v>57.15625</v>
      </c>
    </row>
    <row r="230" spans="1:7" ht="30" x14ac:dyDescent="0.25">
      <c r="A230" s="46" t="s">
        <v>718</v>
      </c>
      <c r="B230" s="46" t="s">
        <v>85</v>
      </c>
      <c r="C230" s="46" t="s">
        <v>693</v>
      </c>
      <c r="D230" s="46" t="s">
        <v>370</v>
      </c>
      <c r="E230" s="52" t="s">
        <v>724</v>
      </c>
      <c r="F230" s="47">
        <v>0</v>
      </c>
      <c r="G230" s="47">
        <v>24.416666666666671</v>
      </c>
    </row>
    <row r="231" spans="1:7" ht="30" x14ac:dyDescent="0.25">
      <c r="A231" s="46" t="s">
        <v>718</v>
      </c>
      <c r="B231" s="46" t="s">
        <v>85</v>
      </c>
      <c r="C231" s="46" t="s">
        <v>693</v>
      </c>
      <c r="D231" s="46" t="s">
        <v>370</v>
      </c>
      <c r="E231" s="52" t="s">
        <v>725</v>
      </c>
      <c r="F231" s="47">
        <v>0</v>
      </c>
      <c r="G231" s="47">
        <v>6.3333333333333339</v>
      </c>
    </row>
    <row r="232" spans="1:7" ht="30" x14ac:dyDescent="0.25">
      <c r="A232" s="46" t="s">
        <v>718</v>
      </c>
      <c r="B232" s="46" t="s">
        <v>85</v>
      </c>
      <c r="C232" s="46" t="s">
        <v>726</v>
      </c>
      <c r="D232" s="46" t="s">
        <v>397</v>
      </c>
      <c r="E232" s="52" t="s">
        <v>727</v>
      </c>
      <c r="F232" s="47">
        <v>0</v>
      </c>
      <c r="G232" s="47">
        <v>44.249999999999986</v>
      </c>
    </row>
    <row r="233" spans="1:7" ht="30" x14ac:dyDescent="0.25">
      <c r="A233" s="46" t="s">
        <v>718</v>
      </c>
      <c r="B233" s="46" t="s">
        <v>85</v>
      </c>
      <c r="C233" s="46" t="s">
        <v>726</v>
      </c>
      <c r="D233" s="46" t="s">
        <v>397</v>
      </c>
      <c r="E233" s="52" t="s">
        <v>728</v>
      </c>
      <c r="F233" s="47">
        <v>0</v>
      </c>
      <c r="G233" s="47">
        <v>12.541666666666661</v>
      </c>
    </row>
    <row r="234" spans="1:7" ht="30" x14ac:dyDescent="0.25">
      <c r="A234" s="46" t="s">
        <v>718</v>
      </c>
      <c r="B234" s="46" t="s">
        <v>85</v>
      </c>
      <c r="C234" s="46" t="s">
        <v>729</v>
      </c>
      <c r="D234" s="46" t="s">
        <v>373</v>
      </c>
      <c r="E234" s="52" t="s">
        <v>730</v>
      </c>
      <c r="F234" s="47">
        <v>0</v>
      </c>
      <c r="G234" s="47">
        <v>23.645833333333336</v>
      </c>
    </row>
    <row r="235" spans="1:7" ht="30" x14ac:dyDescent="0.25">
      <c r="A235" s="46" t="s">
        <v>718</v>
      </c>
      <c r="B235" s="46" t="s">
        <v>85</v>
      </c>
      <c r="C235" s="46" t="s">
        <v>729</v>
      </c>
      <c r="D235" s="46" t="s">
        <v>373</v>
      </c>
      <c r="E235" s="52" t="s">
        <v>731</v>
      </c>
      <c r="F235" s="47">
        <v>0</v>
      </c>
      <c r="G235" s="47">
        <v>7.5937499999999991</v>
      </c>
    </row>
    <row r="236" spans="1:7" ht="30" x14ac:dyDescent="0.25">
      <c r="A236" s="46" t="s">
        <v>718</v>
      </c>
      <c r="B236" s="46" t="s">
        <v>85</v>
      </c>
      <c r="C236" s="46" t="s">
        <v>732</v>
      </c>
      <c r="D236" s="46" t="s">
        <v>401</v>
      </c>
      <c r="E236" s="52" t="s">
        <v>733</v>
      </c>
      <c r="F236" s="47">
        <v>0</v>
      </c>
      <c r="G236" s="47">
        <v>383.8854166666668</v>
      </c>
    </row>
    <row r="237" spans="1:7" ht="30" x14ac:dyDescent="0.25">
      <c r="A237" s="46" t="s">
        <v>718</v>
      </c>
      <c r="B237" s="46" t="s">
        <v>85</v>
      </c>
      <c r="C237" s="46" t="s">
        <v>732</v>
      </c>
      <c r="D237" s="46" t="s">
        <v>401</v>
      </c>
      <c r="E237" s="52" t="s">
        <v>734</v>
      </c>
      <c r="F237" s="47">
        <v>0</v>
      </c>
      <c r="G237" s="47">
        <v>47.833333333333321</v>
      </c>
    </row>
    <row r="238" spans="1:7" ht="30" x14ac:dyDescent="0.25">
      <c r="A238" s="46" t="s">
        <v>718</v>
      </c>
      <c r="B238" s="46" t="s">
        <v>85</v>
      </c>
      <c r="C238" s="46" t="s">
        <v>735</v>
      </c>
      <c r="D238" s="46" t="s">
        <v>4</v>
      </c>
      <c r="E238" s="52" t="s">
        <v>736</v>
      </c>
      <c r="F238" s="47">
        <v>0</v>
      </c>
      <c r="G238" s="47">
        <v>12.5</v>
      </c>
    </row>
    <row r="239" spans="1:7" ht="30" x14ac:dyDescent="0.25">
      <c r="A239" s="46" t="s">
        <v>737</v>
      </c>
      <c r="B239" s="46" t="s">
        <v>140</v>
      </c>
      <c r="C239" s="46" t="s">
        <v>738</v>
      </c>
      <c r="D239" s="46" t="s">
        <v>4</v>
      </c>
      <c r="E239" s="52" t="s">
        <v>739</v>
      </c>
      <c r="F239" s="47">
        <v>30</v>
      </c>
      <c r="G239" s="47">
        <v>0</v>
      </c>
    </row>
    <row r="240" spans="1:7" ht="30" x14ac:dyDescent="0.25">
      <c r="A240" s="46" t="s">
        <v>737</v>
      </c>
      <c r="B240" s="46" t="s">
        <v>140</v>
      </c>
      <c r="C240" s="46" t="s">
        <v>740</v>
      </c>
      <c r="D240" s="46" t="s">
        <v>367</v>
      </c>
      <c r="E240" s="52" t="s">
        <v>741</v>
      </c>
      <c r="F240" s="47">
        <v>3</v>
      </c>
      <c r="G240" s="47">
        <v>0</v>
      </c>
    </row>
    <row r="241" spans="1:7" ht="30" x14ac:dyDescent="0.25">
      <c r="A241" s="46" t="s">
        <v>737</v>
      </c>
      <c r="B241" s="46" t="s">
        <v>140</v>
      </c>
      <c r="C241" s="46" t="s">
        <v>740</v>
      </c>
      <c r="D241" s="46" t="s">
        <v>367</v>
      </c>
      <c r="E241" s="52" t="s">
        <v>742</v>
      </c>
      <c r="F241" s="47">
        <v>2</v>
      </c>
      <c r="G241" s="47">
        <v>0</v>
      </c>
    </row>
    <row r="242" spans="1:7" ht="30" x14ac:dyDescent="0.25">
      <c r="A242" s="46" t="s">
        <v>737</v>
      </c>
      <c r="B242" s="46" t="s">
        <v>140</v>
      </c>
      <c r="C242" s="46" t="s">
        <v>743</v>
      </c>
      <c r="D242" s="46" t="s">
        <v>370</v>
      </c>
      <c r="E242" s="52" t="s">
        <v>744</v>
      </c>
      <c r="F242" s="47">
        <v>31</v>
      </c>
      <c r="G242" s="47">
        <v>0</v>
      </c>
    </row>
    <row r="243" spans="1:7" ht="30" x14ac:dyDescent="0.25">
      <c r="A243" s="46" t="s">
        <v>737</v>
      </c>
      <c r="B243" s="46" t="s">
        <v>140</v>
      </c>
      <c r="C243" s="46" t="s">
        <v>743</v>
      </c>
      <c r="D243" s="46" t="s">
        <v>370</v>
      </c>
      <c r="E243" s="52" t="s">
        <v>745</v>
      </c>
      <c r="F243" s="47">
        <v>9</v>
      </c>
      <c r="G243" s="47">
        <v>0</v>
      </c>
    </row>
    <row r="244" spans="1:7" ht="30" x14ac:dyDescent="0.25">
      <c r="A244" s="46" t="s">
        <v>737</v>
      </c>
      <c r="B244" s="46" t="s">
        <v>140</v>
      </c>
      <c r="C244" s="46" t="s">
        <v>746</v>
      </c>
      <c r="D244" s="46" t="s">
        <v>397</v>
      </c>
      <c r="E244" s="52" t="s">
        <v>747</v>
      </c>
      <c r="F244" s="47">
        <v>63</v>
      </c>
      <c r="G244" s="47">
        <v>0</v>
      </c>
    </row>
    <row r="245" spans="1:7" ht="30" x14ac:dyDescent="0.25">
      <c r="A245" s="46" t="s">
        <v>737</v>
      </c>
      <c r="B245" s="46" t="s">
        <v>140</v>
      </c>
      <c r="C245" s="46" t="s">
        <v>746</v>
      </c>
      <c r="D245" s="46" t="s">
        <v>397</v>
      </c>
      <c r="E245" s="52" t="s">
        <v>748</v>
      </c>
      <c r="F245" s="47">
        <v>17</v>
      </c>
      <c r="G245" s="47">
        <v>0</v>
      </c>
    </row>
    <row r="246" spans="1:7" ht="30" x14ac:dyDescent="0.25">
      <c r="A246" s="46" t="s">
        <v>737</v>
      </c>
      <c r="B246" s="46" t="s">
        <v>140</v>
      </c>
      <c r="C246" s="46" t="s">
        <v>749</v>
      </c>
      <c r="D246" s="46" t="s">
        <v>373</v>
      </c>
      <c r="E246" s="52" t="s">
        <v>750</v>
      </c>
      <c r="F246" s="47">
        <v>26</v>
      </c>
      <c r="G246" s="47">
        <v>0</v>
      </c>
    </row>
    <row r="247" spans="1:7" ht="30" x14ac:dyDescent="0.25">
      <c r="A247" s="46" t="s">
        <v>737</v>
      </c>
      <c r="B247" s="46" t="s">
        <v>140</v>
      </c>
      <c r="C247" s="46" t="s">
        <v>749</v>
      </c>
      <c r="D247" s="46" t="s">
        <v>373</v>
      </c>
      <c r="E247" s="52" t="s">
        <v>751</v>
      </c>
      <c r="F247" s="47">
        <v>15</v>
      </c>
      <c r="G247" s="47">
        <v>0</v>
      </c>
    </row>
    <row r="248" spans="1:7" ht="30" x14ac:dyDescent="0.25">
      <c r="A248" s="46" t="s">
        <v>737</v>
      </c>
      <c r="B248" s="46" t="s">
        <v>140</v>
      </c>
      <c r="C248" s="46" t="s">
        <v>752</v>
      </c>
      <c r="D248" s="46" t="s">
        <v>401</v>
      </c>
      <c r="E248" s="52" t="s">
        <v>753</v>
      </c>
      <c r="F248" s="47">
        <v>54</v>
      </c>
      <c r="G248" s="47">
        <v>0</v>
      </c>
    </row>
    <row r="249" spans="1:7" ht="30" x14ac:dyDescent="0.25">
      <c r="A249" s="46" t="s">
        <v>737</v>
      </c>
      <c r="B249" s="46" t="s">
        <v>140</v>
      </c>
      <c r="C249" s="46" t="s">
        <v>752</v>
      </c>
      <c r="D249" s="46" t="s">
        <v>401</v>
      </c>
      <c r="E249" s="52" t="s">
        <v>754</v>
      </c>
      <c r="F249" s="47">
        <v>40</v>
      </c>
      <c r="G249" s="47">
        <v>0</v>
      </c>
    </row>
    <row r="250" spans="1:7" ht="30" x14ac:dyDescent="0.25">
      <c r="A250" s="46" t="s">
        <v>755</v>
      </c>
      <c r="B250" s="46" t="s">
        <v>86</v>
      </c>
      <c r="C250" s="46" t="s">
        <v>756</v>
      </c>
      <c r="D250" s="46" t="s">
        <v>4</v>
      </c>
      <c r="E250" s="52" t="s">
        <v>757</v>
      </c>
      <c r="F250" s="47">
        <v>0</v>
      </c>
      <c r="G250" s="47">
        <v>53.291666666666664</v>
      </c>
    </row>
    <row r="251" spans="1:7" ht="30" x14ac:dyDescent="0.25">
      <c r="A251" s="46" t="s">
        <v>755</v>
      </c>
      <c r="B251" s="46" t="s">
        <v>86</v>
      </c>
      <c r="C251" s="46" t="s">
        <v>758</v>
      </c>
      <c r="D251" s="46" t="s">
        <v>367</v>
      </c>
      <c r="E251" s="52" t="s">
        <v>759</v>
      </c>
      <c r="F251" s="47">
        <v>0</v>
      </c>
      <c r="G251" s="47">
        <v>2.3541666666666665</v>
      </c>
    </row>
    <row r="252" spans="1:7" ht="30" x14ac:dyDescent="0.25">
      <c r="A252" s="46" t="s">
        <v>755</v>
      </c>
      <c r="B252" s="46" t="s">
        <v>86</v>
      </c>
      <c r="C252" s="46" t="s">
        <v>758</v>
      </c>
      <c r="D252" s="46" t="s">
        <v>367</v>
      </c>
      <c r="E252" s="52" t="s">
        <v>760</v>
      </c>
      <c r="F252" s="47">
        <v>0</v>
      </c>
      <c r="G252" s="47">
        <v>1.8541666666666667</v>
      </c>
    </row>
    <row r="253" spans="1:7" ht="30" x14ac:dyDescent="0.25">
      <c r="A253" s="46" t="s">
        <v>755</v>
      </c>
      <c r="B253" s="46" t="s">
        <v>86</v>
      </c>
      <c r="C253" s="46" t="s">
        <v>555</v>
      </c>
      <c r="D253" s="46" t="s">
        <v>533</v>
      </c>
      <c r="E253" s="52" t="s">
        <v>761</v>
      </c>
      <c r="F253" s="47">
        <v>0</v>
      </c>
      <c r="G253" s="47">
        <v>35.687499999999986</v>
      </c>
    </row>
    <row r="254" spans="1:7" ht="30" x14ac:dyDescent="0.25">
      <c r="A254" s="46" t="s">
        <v>755</v>
      </c>
      <c r="B254" s="46" t="s">
        <v>86</v>
      </c>
      <c r="C254" s="46" t="s">
        <v>555</v>
      </c>
      <c r="D254" s="46" t="s">
        <v>533</v>
      </c>
      <c r="E254" s="52" t="s">
        <v>762</v>
      </c>
      <c r="F254" s="47">
        <v>0</v>
      </c>
      <c r="G254" s="47">
        <v>9.4270833333333375</v>
      </c>
    </row>
    <row r="255" spans="1:7" ht="30" x14ac:dyDescent="0.25">
      <c r="A255" s="46" t="s">
        <v>755</v>
      </c>
      <c r="B255" s="46" t="s">
        <v>86</v>
      </c>
      <c r="C255" s="46" t="s">
        <v>556</v>
      </c>
      <c r="D255" s="46" t="s">
        <v>401</v>
      </c>
      <c r="E255" s="52" t="s">
        <v>763</v>
      </c>
      <c r="F255" s="47">
        <v>0</v>
      </c>
      <c r="G255" s="47">
        <v>52.802083333333321</v>
      </c>
    </row>
    <row r="256" spans="1:7" ht="30" x14ac:dyDescent="0.25">
      <c r="A256" s="46" t="s">
        <v>755</v>
      </c>
      <c r="B256" s="46" t="s">
        <v>86</v>
      </c>
      <c r="C256" s="46" t="s">
        <v>556</v>
      </c>
      <c r="D256" s="46" t="s">
        <v>401</v>
      </c>
      <c r="E256" s="52" t="s">
        <v>764</v>
      </c>
      <c r="F256" s="47">
        <v>0</v>
      </c>
      <c r="G256" s="47">
        <v>20.312500000000014</v>
      </c>
    </row>
    <row r="257" spans="1:7" ht="30" x14ac:dyDescent="0.25">
      <c r="A257" s="46" t="s">
        <v>755</v>
      </c>
      <c r="B257" s="46" t="s">
        <v>86</v>
      </c>
      <c r="C257" s="46" t="s">
        <v>765</v>
      </c>
      <c r="D257" s="46" t="s">
        <v>4</v>
      </c>
      <c r="E257" s="52" t="s">
        <v>766</v>
      </c>
      <c r="F257" s="47">
        <v>0</v>
      </c>
      <c r="G257" s="47">
        <v>39.5625</v>
      </c>
    </row>
    <row r="258" spans="1:7" ht="30" x14ac:dyDescent="0.25">
      <c r="A258" s="46" t="s">
        <v>755</v>
      </c>
      <c r="B258" s="46" t="s">
        <v>86</v>
      </c>
      <c r="C258" s="46" t="s">
        <v>767</v>
      </c>
      <c r="D258" s="46" t="s">
        <v>4</v>
      </c>
      <c r="E258" s="52" t="s">
        <v>768</v>
      </c>
      <c r="F258" s="47">
        <v>0</v>
      </c>
      <c r="G258" s="47">
        <v>33</v>
      </c>
    </row>
    <row r="259" spans="1:7" ht="30" x14ac:dyDescent="0.25">
      <c r="A259" s="46" t="s">
        <v>412</v>
      </c>
      <c r="B259" s="46" t="s">
        <v>133</v>
      </c>
      <c r="C259" s="46" t="s">
        <v>769</v>
      </c>
      <c r="D259" s="46" t="s">
        <v>4</v>
      </c>
      <c r="E259" s="52" t="s">
        <v>770</v>
      </c>
      <c r="F259" s="47">
        <v>30</v>
      </c>
      <c r="G259" s="47">
        <v>101.29166666666667</v>
      </c>
    </row>
    <row r="260" spans="1:7" ht="30" x14ac:dyDescent="0.25">
      <c r="A260" s="46" t="s">
        <v>412</v>
      </c>
      <c r="B260" s="46" t="s">
        <v>133</v>
      </c>
      <c r="C260" s="46" t="s">
        <v>771</v>
      </c>
      <c r="D260" s="46" t="s">
        <v>367</v>
      </c>
      <c r="E260" s="52" t="s">
        <v>772</v>
      </c>
      <c r="F260" s="47">
        <v>3</v>
      </c>
      <c r="G260" s="47">
        <v>3.6666666666666674</v>
      </c>
    </row>
    <row r="261" spans="1:7" ht="30" x14ac:dyDescent="0.25">
      <c r="A261" s="46" t="s">
        <v>412</v>
      </c>
      <c r="B261" s="46" t="s">
        <v>133</v>
      </c>
      <c r="C261" s="46" t="s">
        <v>771</v>
      </c>
      <c r="D261" s="46" t="s">
        <v>367</v>
      </c>
      <c r="E261" s="52" t="s">
        <v>773</v>
      </c>
      <c r="F261" s="47">
        <v>2</v>
      </c>
      <c r="G261" s="47">
        <v>3.2604166666666665</v>
      </c>
    </row>
    <row r="262" spans="1:7" ht="30" x14ac:dyDescent="0.25">
      <c r="A262" s="46" t="s">
        <v>412</v>
      </c>
      <c r="B262" s="46" t="s">
        <v>133</v>
      </c>
      <c r="C262" s="46" t="s">
        <v>774</v>
      </c>
      <c r="D262" s="46" t="s">
        <v>370</v>
      </c>
      <c r="E262" s="52" t="s">
        <v>775</v>
      </c>
      <c r="F262" s="47">
        <v>30</v>
      </c>
      <c r="G262" s="47">
        <v>60.84375000000005</v>
      </c>
    </row>
    <row r="263" spans="1:7" ht="30" x14ac:dyDescent="0.25">
      <c r="A263" s="46" t="s">
        <v>412</v>
      </c>
      <c r="B263" s="46" t="s">
        <v>133</v>
      </c>
      <c r="C263" s="46" t="s">
        <v>774</v>
      </c>
      <c r="D263" s="46" t="s">
        <v>370</v>
      </c>
      <c r="E263" s="52" t="s">
        <v>776</v>
      </c>
      <c r="F263" s="47">
        <v>9</v>
      </c>
      <c r="G263" s="47">
        <v>7.1666666666666643</v>
      </c>
    </row>
    <row r="264" spans="1:7" ht="30" x14ac:dyDescent="0.25">
      <c r="A264" s="46" t="s">
        <v>412</v>
      </c>
      <c r="B264" s="46" t="s">
        <v>133</v>
      </c>
      <c r="C264" s="46" t="s">
        <v>777</v>
      </c>
      <c r="D264" s="46" t="s">
        <v>397</v>
      </c>
      <c r="E264" s="52" t="s">
        <v>778</v>
      </c>
      <c r="F264" s="47">
        <v>65</v>
      </c>
      <c r="G264" s="47">
        <v>215.10416666666654</v>
      </c>
    </row>
    <row r="265" spans="1:7" ht="30" x14ac:dyDescent="0.25">
      <c r="A265" s="46" t="s">
        <v>412</v>
      </c>
      <c r="B265" s="46" t="s">
        <v>133</v>
      </c>
      <c r="C265" s="46" t="s">
        <v>777</v>
      </c>
      <c r="D265" s="46" t="s">
        <v>397</v>
      </c>
      <c r="E265" s="52" t="s">
        <v>779</v>
      </c>
      <c r="F265" s="47">
        <v>17</v>
      </c>
      <c r="G265" s="47">
        <v>10.666666666666668</v>
      </c>
    </row>
    <row r="266" spans="1:7" ht="30" x14ac:dyDescent="0.25">
      <c r="A266" s="46" t="s">
        <v>412</v>
      </c>
      <c r="B266" s="46" t="s">
        <v>133</v>
      </c>
      <c r="C266" s="46" t="s">
        <v>780</v>
      </c>
      <c r="D266" s="46" t="s">
        <v>373</v>
      </c>
      <c r="E266" s="52" t="s">
        <v>781</v>
      </c>
      <c r="F266" s="47">
        <v>33</v>
      </c>
      <c r="G266" s="47">
        <v>0</v>
      </c>
    </row>
    <row r="267" spans="1:7" ht="30" x14ac:dyDescent="0.25">
      <c r="A267" s="46" t="s">
        <v>412</v>
      </c>
      <c r="B267" s="46" t="s">
        <v>133</v>
      </c>
      <c r="C267" s="46" t="s">
        <v>780</v>
      </c>
      <c r="D267" s="46" t="s">
        <v>373</v>
      </c>
      <c r="E267" s="52" t="s">
        <v>782</v>
      </c>
      <c r="F267" s="47">
        <v>15</v>
      </c>
      <c r="G267" s="47">
        <v>0</v>
      </c>
    </row>
    <row r="268" spans="1:7" ht="30" x14ac:dyDescent="0.25">
      <c r="A268" s="46" t="s">
        <v>412</v>
      </c>
      <c r="B268" s="46" t="s">
        <v>133</v>
      </c>
      <c r="C268" s="46" t="s">
        <v>783</v>
      </c>
      <c r="D268" s="46" t="s">
        <v>401</v>
      </c>
      <c r="E268" s="52" t="s">
        <v>784</v>
      </c>
      <c r="F268" s="47">
        <v>70</v>
      </c>
      <c r="G268" s="47">
        <v>0</v>
      </c>
    </row>
    <row r="269" spans="1:7" ht="30" x14ac:dyDescent="0.25">
      <c r="A269" s="46" t="s">
        <v>412</v>
      </c>
      <c r="B269" s="46" t="s">
        <v>133</v>
      </c>
      <c r="C269" s="46" t="s">
        <v>783</v>
      </c>
      <c r="D269" s="46" t="s">
        <v>401</v>
      </c>
      <c r="E269" s="52" t="s">
        <v>785</v>
      </c>
      <c r="F269" s="47">
        <v>40</v>
      </c>
      <c r="G269" s="47">
        <v>0</v>
      </c>
    </row>
    <row r="270" spans="1:7" ht="30" x14ac:dyDescent="0.25">
      <c r="A270" s="46" t="s">
        <v>412</v>
      </c>
      <c r="B270" s="46" t="s">
        <v>133</v>
      </c>
      <c r="C270" s="46" t="s">
        <v>786</v>
      </c>
      <c r="D270" s="46" t="s">
        <v>4</v>
      </c>
      <c r="E270" s="52" t="s">
        <v>787</v>
      </c>
      <c r="F270" s="47">
        <v>0</v>
      </c>
      <c r="G270" s="47">
        <v>73.291666666666671</v>
      </c>
    </row>
    <row r="271" spans="1:7" x14ac:dyDescent="0.25">
      <c r="A271" s="46" t="s">
        <v>788</v>
      </c>
      <c r="B271" s="46" t="s">
        <v>26</v>
      </c>
      <c r="C271" s="46" t="s">
        <v>487</v>
      </c>
      <c r="D271" s="46" t="s">
        <v>4</v>
      </c>
      <c r="E271" s="52" t="s">
        <v>789</v>
      </c>
      <c r="F271" s="47">
        <v>0</v>
      </c>
      <c r="G271" s="47">
        <v>0.70833333333333337</v>
      </c>
    </row>
    <row r="272" spans="1:7" x14ac:dyDescent="0.25">
      <c r="A272" s="46" t="s">
        <v>788</v>
      </c>
      <c r="B272" s="46" t="s">
        <v>26</v>
      </c>
      <c r="C272" s="46" t="s">
        <v>790</v>
      </c>
      <c r="D272" s="46" t="s">
        <v>367</v>
      </c>
      <c r="E272" s="52" t="s">
        <v>791</v>
      </c>
      <c r="F272" s="47">
        <v>0</v>
      </c>
      <c r="G272" s="47">
        <v>0.81249999999999989</v>
      </c>
    </row>
    <row r="273" spans="1:7" x14ac:dyDescent="0.25">
      <c r="A273" s="46" t="s">
        <v>788</v>
      </c>
      <c r="B273" s="46" t="s">
        <v>26</v>
      </c>
      <c r="C273" s="46" t="s">
        <v>790</v>
      </c>
      <c r="D273" s="46" t="s">
        <v>367</v>
      </c>
      <c r="E273" s="52" t="s">
        <v>792</v>
      </c>
      <c r="F273" s="47">
        <v>0</v>
      </c>
      <c r="G273" s="47">
        <v>1.7291666666666667</v>
      </c>
    </row>
    <row r="274" spans="1:7" x14ac:dyDescent="0.25">
      <c r="A274" s="46" t="s">
        <v>788</v>
      </c>
      <c r="B274" s="46" t="s">
        <v>26</v>
      </c>
      <c r="C274" s="46" t="s">
        <v>793</v>
      </c>
      <c r="D274" s="46" t="s">
        <v>533</v>
      </c>
      <c r="E274" s="52" t="s">
        <v>794</v>
      </c>
      <c r="F274" s="47">
        <v>0</v>
      </c>
      <c r="G274" s="47">
        <v>8.0416666666666643</v>
      </c>
    </row>
    <row r="275" spans="1:7" x14ac:dyDescent="0.25">
      <c r="A275" s="46" t="s">
        <v>788</v>
      </c>
      <c r="B275" s="46" t="s">
        <v>26</v>
      </c>
      <c r="C275" s="46" t="s">
        <v>793</v>
      </c>
      <c r="D275" s="46" t="s">
        <v>533</v>
      </c>
      <c r="E275" s="52" t="s">
        <v>795</v>
      </c>
      <c r="F275" s="47">
        <v>0</v>
      </c>
      <c r="G275" s="47">
        <v>2.541666666666667</v>
      </c>
    </row>
    <row r="276" spans="1:7" x14ac:dyDescent="0.25">
      <c r="A276" s="46" t="s">
        <v>788</v>
      </c>
      <c r="B276" s="46" t="s">
        <v>26</v>
      </c>
      <c r="C276" s="46" t="s">
        <v>488</v>
      </c>
      <c r="D276" s="46" t="s">
        <v>401</v>
      </c>
      <c r="E276" s="52" t="s">
        <v>796</v>
      </c>
      <c r="F276" s="47">
        <v>0</v>
      </c>
      <c r="G276" s="47">
        <v>28.510416666666661</v>
      </c>
    </row>
    <row r="277" spans="1:7" x14ac:dyDescent="0.25">
      <c r="A277" s="46" t="s">
        <v>788</v>
      </c>
      <c r="B277" s="46" t="s">
        <v>26</v>
      </c>
      <c r="C277" s="46" t="s">
        <v>488</v>
      </c>
      <c r="D277" s="46" t="s">
        <v>401</v>
      </c>
      <c r="E277" s="52" t="s">
        <v>797</v>
      </c>
      <c r="F277" s="47">
        <v>0</v>
      </c>
      <c r="G277" s="47">
        <v>6.9340277777777786</v>
      </c>
    </row>
    <row r="278" spans="1:7" x14ac:dyDescent="0.25">
      <c r="A278" s="46" t="s">
        <v>788</v>
      </c>
      <c r="B278" s="46" t="s">
        <v>26</v>
      </c>
      <c r="C278" s="46" t="s">
        <v>798</v>
      </c>
      <c r="D278" s="46" t="s">
        <v>4</v>
      </c>
      <c r="E278" s="52" t="s">
        <v>799</v>
      </c>
      <c r="F278" s="47">
        <v>0</v>
      </c>
      <c r="G278" s="47">
        <v>1.3333333333333335</v>
      </c>
    </row>
    <row r="279" spans="1:7" x14ac:dyDescent="0.25">
      <c r="A279" s="46" t="s">
        <v>788</v>
      </c>
      <c r="B279" s="46" t="s">
        <v>26</v>
      </c>
      <c r="C279" s="46" t="s">
        <v>542</v>
      </c>
      <c r="D279" s="46" t="s">
        <v>4</v>
      </c>
      <c r="E279" s="52" t="s">
        <v>800</v>
      </c>
      <c r="F279" s="47">
        <v>0</v>
      </c>
      <c r="G279" s="47">
        <v>11.722222222222223</v>
      </c>
    </row>
    <row r="280" spans="1:7" x14ac:dyDescent="0.25">
      <c r="A280" s="46" t="s">
        <v>788</v>
      </c>
      <c r="B280" s="46" t="s">
        <v>26</v>
      </c>
      <c r="C280" s="46" t="s">
        <v>542</v>
      </c>
      <c r="D280" s="46" t="s">
        <v>4</v>
      </c>
      <c r="E280" s="52" t="s">
        <v>801</v>
      </c>
      <c r="F280" s="47">
        <v>0</v>
      </c>
      <c r="G280" s="47">
        <v>35</v>
      </c>
    </row>
    <row r="281" spans="1:7" x14ac:dyDescent="0.25">
      <c r="A281" s="46" t="s">
        <v>788</v>
      </c>
      <c r="B281" s="46" t="s">
        <v>26</v>
      </c>
      <c r="C281" s="46" t="s">
        <v>542</v>
      </c>
      <c r="D281" s="46" t="s">
        <v>4</v>
      </c>
      <c r="E281" s="52" t="s">
        <v>802</v>
      </c>
      <c r="F281" s="47">
        <v>0</v>
      </c>
      <c r="G281" s="47">
        <v>40.666666666666657</v>
      </c>
    </row>
    <row r="282" spans="1:7" x14ac:dyDescent="0.25">
      <c r="A282" s="46" t="s">
        <v>374</v>
      </c>
      <c r="B282" s="46" t="s">
        <v>27</v>
      </c>
      <c r="C282" s="46" t="s">
        <v>803</v>
      </c>
      <c r="D282" s="46" t="s">
        <v>4</v>
      </c>
      <c r="E282" s="52" t="s">
        <v>804</v>
      </c>
      <c r="F282" s="47">
        <v>30</v>
      </c>
      <c r="G282" s="47">
        <v>52.291666666666664</v>
      </c>
    </row>
    <row r="283" spans="1:7" x14ac:dyDescent="0.25">
      <c r="A283" s="46" t="s">
        <v>374</v>
      </c>
      <c r="B283" s="46" t="s">
        <v>27</v>
      </c>
      <c r="C283" s="46" t="s">
        <v>805</v>
      </c>
      <c r="D283" s="46" t="s">
        <v>367</v>
      </c>
      <c r="E283" s="52" t="s">
        <v>806</v>
      </c>
      <c r="F283" s="47">
        <v>1</v>
      </c>
      <c r="G283" s="47">
        <v>1.3229166666666667</v>
      </c>
    </row>
    <row r="284" spans="1:7" x14ac:dyDescent="0.25">
      <c r="A284" s="46" t="s">
        <v>374</v>
      </c>
      <c r="B284" s="46" t="s">
        <v>27</v>
      </c>
      <c r="C284" s="46" t="s">
        <v>805</v>
      </c>
      <c r="D284" s="46" t="s">
        <v>367</v>
      </c>
      <c r="E284" s="52" t="s">
        <v>807</v>
      </c>
      <c r="F284" s="47">
        <v>2</v>
      </c>
      <c r="G284" s="47">
        <v>2.8020833333333335</v>
      </c>
    </row>
    <row r="285" spans="1:7" x14ac:dyDescent="0.25">
      <c r="A285" s="46" t="s">
        <v>374</v>
      </c>
      <c r="B285" s="46" t="s">
        <v>27</v>
      </c>
      <c r="C285" s="46" t="s">
        <v>808</v>
      </c>
      <c r="D285" s="46" t="s">
        <v>533</v>
      </c>
      <c r="E285" s="52" t="s">
        <v>809</v>
      </c>
      <c r="F285" s="47">
        <v>0</v>
      </c>
      <c r="G285" s="47">
        <v>9.8333333333333321</v>
      </c>
    </row>
    <row r="286" spans="1:7" x14ac:dyDescent="0.25">
      <c r="A286" s="46" t="s">
        <v>374</v>
      </c>
      <c r="B286" s="46" t="s">
        <v>27</v>
      </c>
      <c r="C286" s="46" t="s">
        <v>808</v>
      </c>
      <c r="D286" s="46" t="s">
        <v>533</v>
      </c>
      <c r="E286" s="52" t="s">
        <v>810</v>
      </c>
      <c r="F286" s="47">
        <v>0</v>
      </c>
      <c r="G286" s="47">
        <v>3.7916666666666656</v>
      </c>
    </row>
    <row r="287" spans="1:7" x14ac:dyDescent="0.25">
      <c r="A287" s="46" t="s">
        <v>374</v>
      </c>
      <c r="B287" s="46" t="s">
        <v>27</v>
      </c>
      <c r="C287" s="46" t="s">
        <v>811</v>
      </c>
      <c r="D287" s="46" t="s">
        <v>401</v>
      </c>
      <c r="E287" s="52" t="s">
        <v>812</v>
      </c>
      <c r="F287" s="47">
        <v>0</v>
      </c>
      <c r="G287" s="47">
        <v>17.354166666666668</v>
      </c>
    </row>
    <row r="288" spans="1:7" x14ac:dyDescent="0.25">
      <c r="A288" s="46" t="s">
        <v>374</v>
      </c>
      <c r="B288" s="46" t="s">
        <v>27</v>
      </c>
      <c r="C288" s="46" t="s">
        <v>811</v>
      </c>
      <c r="D288" s="46" t="s">
        <v>401</v>
      </c>
      <c r="E288" s="52" t="s">
        <v>813</v>
      </c>
      <c r="F288" s="47">
        <v>0</v>
      </c>
      <c r="G288" s="47">
        <v>2.020833333333333</v>
      </c>
    </row>
    <row r="289" spans="1:7" x14ac:dyDescent="0.25">
      <c r="A289" s="46" t="s">
        <v>374</v>
      </c>
      <c r="B289" s="46" t="s">
        <v>27</v>
      </c>
      <c r="C289" s="46" t="s">
        <v>814</v>
      </c>
      <c r="D289" s="46" t="s">
        <v>4</v>
      </c>
      <c r="E289" s="52" t="s">
        <v>815</v>
      </c>
      <c r="F289" s="47">
        <v>0</v>
      </c>
      <c r="G289" s="47">
        <v>0</v>
      </c>
    </row>
    <row r="290" spans="1:7" x14ac:dyDescent="0.25">
      <c r="A290" s="46" t="s">
        <v>374</v>
      </c>
      <c r="B290" s="46" t="s">
        <v>27</v>
      </c>
      <c r="C290" s="46" t="s">
        <v>816</v>
      </c>
      <c r="D290" s="46" t="s">
        <v>4</v>
      </c>
      <c r="E290" s="52" t="s">
        <v>817</v>
      </c>
      <c r="F290" s="47">
        <v>0</v>
      </c>
      <c r="G290" s="47">
        <v>40.875</v>
      </c>
    </row>
    <row r="291" spans="1:7" x14ac:dyDescent="0.25">
      <c r="A291" s="46" t="s">
        <v>455</v>
      </c>
      <c r="B291" s="46" t="s">
        <v>95</v>
      </c>
      <c r="C291" s="46" t="s">
        <v>718</v>
      </c>
      <c r="D291" s="46" t="s">
        <v>4</v>
      </c>
      <c r="E291" s="52" t="s">
        <v>379</v>
      </c>
      <c r="F291" s="47">
        <v>15</v>
      </c>
      <c r="G291" s="47">
        <v>0</v>
      </c>
    </row>
    <row r="292" spans="1:7" x14ac:dyDescent="0.25">
      <c r="A292" s="46" t="s">
        <v>455</v>
      </c>
      <c r="B292" s="46" t="s">
        <v>95</v>
      </c>
      <c r="C292" s="46" t="s">
        <v>718</v>
      </c>
      <c r="D292" s="46" t="s">
        <v>4</v>
      </c>
      <c r="E292" s="52" t="s">
        <v>383</v>
      </c>
      <c r="F292" s="47">
        <v>10</v>
      </c>
      <c r="G292" s="47">
        <v>0</v>
      </c>
    </row>
    <row r="293" spans="1:7" x14ac:dyDescent="0.25">
      <c r="A293" s="46" t="s">
        <v>455</v>
      </c>
      <c r="B293" s="46" t="s">
        <v>95</v>
      </c>
      <c r="C293" s="46" t="s">
        <v>755</v>
      </c>
      <c r="D293" s="46" t="s">
        <v>367</v>
      </c>
      <c r="E293" s="52" t="s">
        <v>363</v>
      </c>
      <c r="F293" s="47">
        <v>1.2</v>
      </c>
      <c r="G293" s="47">
        <v>0</v>
      </c>
    </row>
    <row r="294" spans="1:7" x14ac:dyDescent="0.25">
      <c r="A294" s="46" t="s">
        <v>455</v>
      </c>
      <c r="B294" s="46" t="s">
        <v>95</v>
      </c>
      <c r="C294" s="46" t="s">
        <v>755</v>
      </c>
      <c r="D294" s="46" t="s">
        <v>367</v>
      </c>
      <c r="E294" s="52" t="s">
        <v>385</v>
      </c>
      <c r="F294" s="47">
        <v>1.2</v>
      </c>
      <c r="G294" s="47">
        <v>0</v>
      </c>
    </row>
    <row r="295" spans="1:7" x14ac:dyDescent="0.25">
      <c r="A295" s="46" t="s">
        <v>455</v>
      </c>
      <c r="B295" s="46" t="s">
        <v>95</v>
      </c>
      <c r="C295" s="46" t="s">
        <v>818</v>
      </c>
      <c r="D295" s="46" t="s">
        <v>533</v>
      </c>
      <c r="E295" s="52" t="s">
        <v>388</v>
      </c>
      <c r="F295" s="47">
        <v>9</v>
      </c>
      <c r="G295" s="47">
        <v>0</v>
      </c>
    </row>
    <row r="296" spans="1:7" x14ac:dyDescent="0.25">
      <c r="A296" s="46" t="s">
        <v>455</v>
      </c>
      <c r="B296" s="46" t="s">
        <v>95</v>
      </c>
      <c r="C296" s="46" t="s">
        <v>818</v>
      </c>
      <c r="D296" s="46" t="s">
        <v>533</v>
      </c>
      <c r="E296" s="52" t="s">
        <v>819</v>
      </c>
      <c r="F296" s="47">
        <v>4</v>
      </c>
      <c r="G296" s="47">
        <v>0</v>
      </c>
    </row>
    <row r="297" spans="1:7" x14ac:dyDescent="0.25">
      <c r="A297" s="46" t="s">
        <v>455</v>
      </c>
      <c r="B297" s="46" t="s">
        <v>95</v>
      </c>
      <c r="C297" s="46" t="s">
        <v>818</v>
      </c>
      <c r="D297" s="46" t="s">
        <v>533</v>
      </c>
      <c r="E297" s="52" t="s">
        <v>443</v>
      </c>
      <c r="F297" s="47">
        <v>0.5</v>
      </c>
      <c r="G297" s="47">
        <v>0</v>
      </c>
    </row>
    <row r="298" spans="1:7" x14ac:dyDescent="0.25">
      <c r="A298" s="46" t="s">
        <v>455</v>
      </c>
      <c r="B298" s="46" t="s">
        <v>95</v>
      </c>
      <c r="C298" s="46" t="s">
        <v>820</v>
      </c>
      <c r="D298" s="46" t="s">
        <v>401</v>
      </c>
      <c r="E298" s="52" t="s">
        <v>390</v>
      </c>
      <c r="F298" s="47">
        <v>30</v>
      </c>
      <c r="G298" s="47">
        <v>0</v>
      </c>
    </row>
    <row r="299" spans="1:7" x14ac:dyDescent="0.25">
      <c r="A299" s="46" t="s">
        <v>455</v>
      </c>
      <c r="B299" s="46" t="s">
        <v>95</v>
      </c>
      <c r="C299" s="46" t="s">
        <v>820</v>
      </c>
      <c r="D299" s="46" t="s">
        <v>401</v>
      </c>
      <c r="E299" s="52" t="s">
        <v>393</v>
      </c>
      <c r="F299" s="47">
        <v>7</v>
      </c>
      <c r="G299" s="47">
        <v>0</v>
      </c>
    </row>
    <row r="300" spans="1:7" x14ac:dyDescent="0.25">
      <c r="A300" s="46" t="s">
        <v>455</v>
      </c>
      <c r="B300" s="46" t="s">
        <v>95</v>
      </c>
      <c r="C300" s="46" t="s">
        <v>820</v>
      </c>
      <c r="D300" s="46" t="s">
        <v>401</v>
      </c>
      <c r="E300" s="52" t="s">
        <v>821</v>
      </c>
      <c r="F300" s="47">
        <v>4</v>
      </c>
      <c r="G300" s="47">
        <v>0</v>
      </c>
    </row>
    <row r="301" spans="1:7" x14ac:dyDescent="0.25">
      <c r="A301" s="46" t="s">
        <v>455</v>
      </c>
      <c r="B301" s="46" t="s">
        <v>95</v>
      </c>
      <c r="C301" s="46" t="s">
        <v>820</v>
      </c>
      <c r="D301" s="46" t="s">
        <v>401</v>
      </c>
      <c r="E301" s="52" t="s">
        <v>822</v>
      </c>
      <c r="F301" s="47">
        <v>4</v>
      </c>
      <c r="G301" s="47">
        <v>0</v>
      </c>
    </row>
    <row r="302" spans="1:7" x14ac:dyDescent="0.25">
      <c r="A302" s="46" t="s">
        <v>455</v>
      </c>
      <c r="B302" s="46" t="s">
        <v>95</v>
      </c>
      <c r="C302" s="46" t="s">
        <v>820</v>
      </c>
      <c r="D302" s="46" t="s">
        <v>401</v>
      </c>
      <c r="E302" s="52" t="s">
        <v>445</v>
      </c>
      <c r="F302" s="47">
        <v>2.5</v>
      </c>
      <c r="G302" s="47">
        <v>0</v>
      </c>
    </row>
    <row r="303" spans="1:7" x14ac:dyDescent="0.25">
      <c r="A303" s="46" t="s">
        <v>455</v>
      </c>
      <c r="B303" s="46" t="s">
        <v>95</v>
      </c>
      <c r="C303" s="46" t="s">
        <v>823</v>
      </c>
      <c r="D303" s="46" t="s">
        <v>4</v>
      </c>
      <c r="E303" s="52" t="s">
        <v>396</v>
      </c>
      <c r="F303" s="47">
        <v>10</v>
      </c>
      <c r="G303" s="47">
        <v>0</v>
      </c>
    </row>
    <row r="304" spans="1:7" x14ac:dyDescent="0.25">
      <c r="A304" s="46" t="s">
        <v>455</v>
      </c>
      <c r="B304" s="46" t="s">
        <v>95</v>
      </c>
      <c r="C304" s="46" t="s">
        <v>823</v>
      </c>
      <c r="D304" s="46" t="s">
        <v>4</v>
      </c>
      <c r="E304" s="52" t="s">
        <v>400</v>
      </c>
      <c r="F304" s="47">
        <v>15</v>
      </c>
      <c r="G304" s="47">
        <v>0</v>
      </c>
    </row>
    <row r="305" spans="1:7" x14ac:dyDescent="0.25">
      <c r="A305" s="46" t="s">
        <v>824</v>
      </c>
      <c r="B305" s="46" t="s">
        <v>36</v>
      </c>
      <c r="C305" s="46" t="s">
        <v>543</v>
      </c>
      <c r="D305" s="46" t="s">
        <v>4</v>
      </c>
      <c r="E305" s="52" t="s">
        <v>825</v>
      </c>
      <c r="F305" s="47">
        <v>0</v>
      </c>
      <c r="G305" s="47">
        <v>8.2083333333333339</v>
      </c>
    </row>
    <row r="306" spans="1:7" x14ac:dyDescent="0.25">
      <c r="A306" s="46" t="s">
        <v>824</v>
      </c>
      <c r="B306" s="46" t="s">
        <v>36</v>
      </c>
      <c r="C306" s="46" t="s">
        <v>544</v>
      </c>
      <c r="D306" s="46" t="s">
        <v>367</v>
      </c>
      <c r="E306" s="52" t="s">
        <v>826</v>
      </c>
      <c r="F306" s="47">
        <v>0</v>
      </c>
      <c r="G306" s="47">
        <v>3.4166666666666665</v>
      </c>
    </row>
    <row r="307" spans="1:7" x14ac:dyDescent="0.25">
      <c r="A307" s="46" t="s">
        <v>824</v>
      </c>
      <c r="B307" s="46" t="s">
        <v>36</v>
      </c>
      <c r="C307" s="46" t="s">
        <v>545</v>
      </c>
      <c r="D307" s="46" t="s">
        <v>533</v>
      </c>
      <c r="E307" s="52" t="s">
        <v>827</v>
      </c>
      <c r="F307" s="47">
        <v>0</v>
      </c>
      <c r="G307" s="47">
        <v>12.208333333333336</v>
      </c>
    </row>
    <row r="308" spans="1:7" x14ac:dyDescent="0.25">
      <c r="A308" s="46" t="s">
        <v>824</v>
      </c>
      <c r="B308" s="46" t="s">
        <v>36</v>
      </c>
      <c r="C308" s="46" t="s">
        <v>546</v>
      </c>
      <c r="D308" s="46" t="s">
        <v>401</v>
      </c>
      <c r="E308" s="52" t="s">
        <v>828</v>
      </c>
      <c r="F308" s="47">
        <v>0</v>
      </c>
      <c r="G308" s="47">
        <v>80.197916666666572</v>
      </c>
    </row>
    <row r="309" spans="1:7" x14ac:dyDescent="0.25">
      <c r="A309" s="46" t="s">
        <v>824</v>
      </c>
      <c r="B309" s="46" t="s">
        <v>36</v>
      </c>
      <c r="C309" s="46" t="s">
        <v>547</v>
      </c>
      <c r="D309" s="46" t="s">
        <v>4</v>
      </c>
      <c r="E309" s="52" t="s">
        <v>829</v>
      </c>
      <c r="F309" s="47">
        <v>0</v>
      </c>
      <c r="G309" s="47">
        <v>9.0000000000000018</v>
      </c>
    </row>
    <row r="310" spans="1:7" x14ac:dyDescent="0.25">
      <c r="A310" s="46" t="s">
        <v>824</v>
      </c>
      <c r="B310" s="46" t="s">
        <v>36</v>
      </c>
      <c r="C310" s="46" t="s">
        <v>548</v>
      </c>
      <c r="D310" s="46" t="s">
        <v>4</v>
      </c>
      <c r="E310" s="52" t="s">
        <v>830</v>
      </c>
      <c r="F310" s="47">
        <v>0</v>
      </c>
      <c r="G310" s="47">
        <v>52.218749999999957</v>
      </c>
    </row>
    <row r="311" spans="1:7" x14ac:dyDescent="0.25">
      <c r="A311" s="46" t="s">
        <v>486</v>
      </c>
      <c r="B311" s="46" t="s">
        <v>46</v>
      </c>
      <c r="C311" s="46" t="s">
        <v>795</v>
      </c>
      <c r="D311" s="46" t="s">
        <v>4</v>
      </c>
      <c r="E311" s="52" t="s">
        <v>831</v>
      </c>
      <c r="F311" s="47">
        <v>10</v>
      </c>
      <c r="G311" s="47">
        <v>2.791666666666667</v>
      </c>
    </row>
    <row r="312" spans="1:7" x14ac:dyDescent="0.25">
      <c r="A312" s="46" t="s">
        <v>486</v>
      </c>
      <c r="B312" s="46" t="s">
        <v>46</v>
      </c>
      <c r="C312" s="46" t="s">
        <v>796</v>
      </c>
      <c r="D312" s="46" t="s">
        <v>367</v>
      </c>
      <c r="E312" s="52" t="s">
        <v>832</v>
      </c>
      <c r="F312" s="47">
        <v>6</v>
      </c>
      <c r="G312" s="47">
        <v>7.5416666666666696</v>
      </c>
    </row>
    <row r="313" spans="1:7" x14ac:dyDescent="0.25">
      <c r="A313" s="46" t="s">
        <v>486</v>
      </c>
      <c r="B313" s="46" t="s">
        <v>46</v>
      </c>
      <c r="C313" s="46" t="s">
        <v>796</v>
      </c>
      <c r="D313" s="46" t="s">
        <v>367</v>
      </c>
      <c r="E313" s="52" t="s">
        <v>833</v>
      </c>
      <c r="F313" s="47">
        <v>4</v>
      </c>
      <c r="G313" s="47">
        <v>3.6041666666666665</v>
      </c>
    </row>
    <row r="314" spans="1:7" x14ac:dyDescent="0.25">
      <c r="A314" s="46" t="s">
        <v>486</v>
      </c>
      <c r="B314" s="46" t="s">
        <v>46</v>
      </c>
      <c r="C314" s="46" t="s">
        <v>797</v>
      </c>
      <c r="D314" s="46" t="s">
        <v>373</v>
      </c>
      <c r="E314" s="52" t="s">
        <v>834</v>
      </c>
      <c r="F314" s="47">
        <v>9</v>
      </c>
      <c r="G314" s="47">
        <v>17.888888888888882</v>
      </c>
    </row>
    <row r="315" spans="1:7" x14ac:dyDescent="0.25">
      <c r="A315" s="46" t="s">
        <v>486</v>
      </c>
      <c r="B315" s="46" t="s">
        <v>46</v>
      </c>
      <c r="C315" s="46" t="s">
        <v>797</v>
      </c>
      <c r="D315" s="46" t="s">
        <v>373</v>
      </c>
      <c r="E315" s="52" t="s">
        <v>835</v>
      </c>
      <c r="F315" s="47">
        <v>4</v>
      </c>
      <c r="G315" s="47">
        <v>3.8819444444444438</v>
      </c>
    </row>
    <row r="316" spans="1:7" x14ac:dyDescent="0.25">
      <c r="A316" s="46" t="s">
        <v>486</v>
      </c>
      <c r="B316" s="46" t="s">
        <v>46</v>
      </c>
      <c r="C316" s="46" t="s">
        <v>799</v>
      </c>
      <c r="D316" s="46" t="s">
        <v>401</v>
      </c>
      <c r="E316" s="52" t="s">
        <v>663</v>
      </c>
      <c r="F316" s="47">
        <v>12</v>
      </c>
      <c r="G316" s="47">
        <v>22.499999999999996</v>
      </c>
    </row>
    <row r="317" spans="1:7" x14ac:dyDescent="0.25">
      <c r="A317" s="46" t="s">
        <v>486</v>
      </c>
      <c r="B317" s="46" t="s">
        <v>46</v>
      </c>
      <c r="C317" s="46" t="s">
        <v>799</v>
      </c>
      <c r="D317" s="46" t="s">
        <v>401</v>
      </c>
      <c r="E317" s="52" t="s">
        <v>836</v>
      </c>
      <c r="F317" s="47">
        <v>9</v>
      </c>
      <c r="G317" s="47">
        <v>10.041666666666668</v>
      </c>
    </row>
    <row r="318" spans="1:7" x14ac:dyDescent="0.25">
      <c r="A318" s="46" t="s">
        <v>486</v>
      </c>
      <c r="B318" s="46" t="s">
        <v>46</v>
      </c>
      <c r="C318" s="46" t="s">
        <v>800</v>
      </c>
      <c r="D318" s="46" t="s">
        <v>4</v>
      </c>
      <c r="E318" s="52" t="s">
        <v>837</v>
      </c>
      <c r="F318" s="47">
        <v>10</v>
      </c>
      <c r="G318" s="47">
        <v>11</v>
      </c>
    </row>
    <row r="319" spans="1:7" x14ac:dyDescent="0.25">
      <c r="A319" s="46" t="s">
        <v>375</v>
      </c>
      <c r="B319" s="46" t="s">
        <v>47</v>
      </c>
      <c r="C319" s="46" t="s">
        <v>549</v>
      </c>
      <c r="D319" s="46" t="s">
        <v>4</v>
      </c>
      <c r="E319" s="52" t="s">
        <v>838</v>
      </c>
      <c r="F319" s="47">
        <v>0</v>
      </c>
      <c r="G319" s="47">
        <v>39.291666666666664</v>
      </c>
    </row>
    <row r="320" spans="1:7" x14ac:dyDescent="0.25">
      <c r="A320" s="46" t="s">
        <v>375</v>
      </c>
      <c r="B320" s="46" t="s">
        <v>47</v>
      </c>
      <c r="C320" s="46" t="s">
        <v>550</v>
      </c>
      <c r="D320" s="46" t="s">
        <v>367</v>
      </c>
      <c r="E320" s="52" t="s">
        <v>464</v>
      </c>
      <c r="F320" s="47">
        <v>0</v>
      </c>
      <c r="G320" s="47">
        <v>8.7500000000000036</v>
      </c>
    </row>
    <row r="321" spans="1:7" x14ac:dyDescent="0.25">
      <c r="A321" s="46" t="s">
        <v>375</v>
      </c>
      <c r="B321" s="46" t="s">
        <v>47</v>
      </c>
      <c r="C321" s="46" t="s">
        <v>550</v>
      </c>
      <c r="D321" s="46" t="s">
        <v>367</v>
      </c>
      <c r="E321" s="52" t="s">
        <v>467</v>
      </c>
      <c r="F321" s="47">
        <v>0</v>
      </c>
      <c r="G321" s="47">
        <v>4.458333333333333</v>
      </c>
    </row>
    <row r="322" spans="1:7" x14ac:dyDescent="0.25">
      <c r="A322" s="46" t="s">
        <v>375</v>
      </c>
      <c r="B322" s="46" t="s">
        <v>47</v>
      </c>
      <c r="C322" s="46" t="s">
        <v>551</v>
      </c>
      <c r="D322" s="46" t="s">
        <v>373</v>
      </c>
      <c r="E322" s="52" t="s">
        <v>459</v>
      </c>
      <c r="F322" s="47">
        <v>0</v>
      </c>
      <c r="G322" s="47">
        <v>16.895833333333339</v>
      </c>
    </row>
    <row r="323" spans="1:7" x14ac:dyDescent="0.25">
      <c r="A323" s="46" t="s">
        <v>375</v>
      </c>
      <c r="B323" s="46" t="s">
        <v>47</v>
      </c>
      <c r="C323" s="46" t="s">
        <v>551</v>
      </c>
      <c r="D323" s="46" t="s">
        <v>373</v>
      </c>
      <c r="E323" s="52" t="s">
        <v>461</v>
      </c>
      <c r="F323" s="47">
        <v>0</v>
      </c>
      <c r="G323" s="47">
        <v>3.6041666666666665</v>
      </c>
    </row>
    <row r="324" spans="1:7" x14ac:dyDescent="0.25">
      <c r="A324" s="46" t="s">
        <v>375</v>
      </c>
      <c r="B324" s="46" t="s">
        <v>47</v>
      </c>
      <c r="C324" s="46" t="s">
        <v>552</v>
      </c>
      <c r="D324" s="46" t="s">
        <v>401</v>
      </c>
      <c r="E324" s="52" t="s">
        <v>839</v>
      </c>
      <c r="F324" s="47">
        <v>0</v>
      </c>
      <c r="G324" s="47">
        <v>18.604166666666668</v>
      </c>
    </row>
    <row r="325" spans="1:7" x14ac:dyDescent="0.25">
      <c r="A325" s="46" t="s">
        <v>375</v>
      </c>
      <c r="B325" s="46" t="s">
        <v>47</v>
      </c>
      <c r="C325" s="46" t="s">
        <v>552</v>
      </c>
      <c r="D325" s="46" t="s">
        <v>401</v>
      </c>
      <c r="E325" s="52" t="s">
        <v>840</v>
      </c>
      <c r="F325" s="47">
        <v>0</v>
      </c>
      <c r="G325" s="47">
        <v>11.10416666666667</v>
      </c>
    </row>
    <row r="326" spans="1:7" x14ac:dyDescent="0.25">
      <c r="A326" s="46" t="s">
        <v>375</v>
      </c>
      <c r="B326" s="46" t="s">
        <v>47</v>
      </c>
      <c r="C326" s="46" t="s">
        <v>553</v>
      </c>
      <c r="D326" s="46" t="s">
        <v>4</v>
      </c>
      <c r="E326" s="52" t="s">
        <v>841</v>
      </c>
      <c r="F326" s="47">
        <v>0</v>
      </c>
      <c r="G326" s="47">
        <v>14</v>
      </c>
    </row>
    <row r="327" spans="1:7" x14ac:dyDescent="0.25">
      <c r="A327" s="46" t="s">
        <v>375</v>
      </c>
      <c r="B327" s="46" t="s">
        <v>47</v>
      </c>
      <c r="C327" s="46" t="s">
        <v>579</v>
      </c>
      <c r="D327" s="46" t="s">
        <v>4</v>
      </c>
      <c r="E327" s="52" t="s">
        <v>470</v>
      </c>
      <c r="F327" s="47">
        <v>0</v>
      </c>
      <c r="G327" s="47">
        <v>10.583333333333336</v>
      </c>
    </row>
    <row r="328" spans="1:7" x14ac:dyDescent="0.25">
      <c r="A328" s="46" t="s">
        <v>419</v>
      </c>
      <c r="B328" s="46" t="s">
        <v>96</v>
      </c>
      <c r="C328" s="46" t="s">
        <v>842</v>
      </c>
      <c r="D328" s="46" t="s">
        <v>4</v>
      </c>
      <c r="E328" s="52" t="s">
        <v>843</v>
      </c>
      <c r="F328" s="47">
        <v>0</v>
      </c>
      <c r="G328" s="47">
        <v>88.75</v>
      </c>
    </row>
    <row r="329" spans="1:7" x14ac:dyDescent="0.25">
      <c r="A329" s="46" t="s">
        <v>419</v>
      </c>
      <c r="B329" s="46" t="s">
        <v>96</v>
      </c>
      <c r="C329" s="46" t="s">
        <v>844</v>
      </c>
      <c r="D329" s="46" t="s">
        <v>367</v>
      </c>
      <c r="E329" s="52" t="s">
        <v>845</v>
      </c>
      <c r="F329" s="47">
        <v>8</v>
      </c>
      <c r="G329" s="47">
        <v>8.1562499999999982</v>
      </c>
    </row>
    <row r="330" spans="1:7" x14ac:dyDescent="0.25">
      <c r="A330" s="46" t="s">
        <v>419</v>
      </c>
      <c r="B330" s="46" t="s">
        <v>96</v>
      </c>
      <c r="C330" s="46" t="s">
        <v>844</v>
      </c>
      <c r="D330" s="46" t="s">
        <v>367</v>
      </c>
      <c r="E330" s="52" t="s">
        <v>846</v>
      </c>
      <c r="F330" s="47">
        <v>5</v>
      </c>
      <c r="G330" s="47">
        <v>5.2604166666666634</v>
      </c>
    </row>
    <row r="331" spans="1:7" x14ac:dyDescent="0.25">
      <c r="A331" s="46" t="s">
        <v>419</v>
      </c>
      <c r="B331" s="46" t="s">
        <v>96</v>
      </c>
      <c r="C331" s="46" t="s">
        <v>847</v>
      </c>
      <c r="D331" s="46" t="s">
        <v>533</v>
      </c>
      <c r="E331" s="52" t="s">
        <v>848</v>
      </c>
      <c r="F331" s="47">
        <v>15</v>
      </c>
      <c r="G331" s="47">
        <v>43.625000000000014</v>
      </c>
    </row>
    <row r="332" spans="1:7" x14ac:dyDescent="0.25">
      <c r="A332" s="46" t="s">
        <v>419</v>
      </c>
      <c r="B332" s="46" t="s">
        <v>96</v>
      </c>
      <c r="C332" s="46" t="s">
        <v>847</v>
      </c>
      <c r="D332" s="46" t="s">
        <v>533</v>
      </c>
      <c r="E332" s="52" t="s">
        <v>849</v>
      </c>
      <c r="F332" s="47">
        <v>10</v>
      </c>
      <c r="G332" s="47">
        <v>5.4687499999999982</v>
      </c>
    </row>
    <row r="333" spans="1:7" x14ac:dyDescent="0.25">
      <c r="A333" s="46" t="s">
        <v>419</v>
      </c>
      <c r="B333" s="46" t="s">
        <v>96</v>
      </c>
      <c r="C333" s="46" t="s">
        <v>850</v>
      </c>
      <c r="D333" s="46" t="s">
        <v>401</v>
      </c>
      <c r="E333" s="52" t="s">
        <v>851</v>
      </c>
      <c r="F333" s="47">
        <v>21</v>
      </c>
      <c r="G333" s="47">
        <v>166.3749999999998</v>
      </c>
    </row>
    <row r="334" spans="1:7" x14ac:dyDescent="0.25">
      <c r="A334" s="46" t="s">
        <v>419</v>
      </c>
      <c r="B334" s="46" t="s">
        <v>96</v>
      </c>
      <c r="C334" s="46" t="s">
        <v>850</v>
      </c>
      <c r="D334" s="46" t="s">
        <v>401</v>
      </c>
      <c r="E334" s="52" t="s">
        <v>852</v>
      </c>
      <c r="F334" s="47">
        <v>12</v>
      </c>
      <c r="G334" s="47">
        <v>12.364583333333334</v>
      </c>
    </row>
    <row r="335" spans="1:7" x14ac:dyDescent="0.25">
      <c r="A335" s="46" t="s">
        <v>419</v>
      </c>
      <c r="B335" s="46" t="s">
        <v>96</v>
      </c>
      <c r="C335" s="46" t="s">
        <v>664</v>
      </c>
      <c r="D335" s="46" t="s">
        <v>4</v>
      </c>
      <c r="E335" s="52" t="s">
        <v>853</v>
      </c>
      <c r="F335" s="47">
        <v>0</v>
      </c>
      <c r="G335" s="47">
        <v>31</v>
      </c>
    </row>
    <row r="336" spans="1:7" x14ac:dyDescent="0.25">
      <c r="A336" s="46" t="s">
        <v>419</v>
      </c>
      <c r="B336" s="46" t="s">
        <v>96</v>
      </c>
      <c r="C336" s="46" t="s">
        <v>854</v>
      </c>
      <c r="D336" s="46" t="s">
        <v>4</v>
      </c>
      <c r="E336" s="52" t="s">
        <v>855</v>
      </c>
      <c r="F336" s="47">
        <v>0</v>
      </c>
      <c r="G336" s="47">
        <v>14.291666666666666</v>
      </c>
    </row>
    <row r="337" spans="1:7" x14ac:dyDescent="0.25">
      <c r="A337" s="46" t="s">
        <v>793</v>
      </c>
      <c r="B337" s="46" t="s">
        <v>52</v>
      </c>
      <c r="C337" s="46" t="s">
        <v>580</v>
      </c>
      <c r="D337" s="46" t="s">
        <v>4</v>
      </c>
      <c r="E337" s="52" t="s">
        <v>473</v>
      </c>
      <c r="F337" s="47">
        <v>0</v>
      </c>
      <c r="G337" s="47">
        <v>41.124999999999922</v>
      </c>
    </row>
    <row r="338" spans="1:7" x14ac:dyDescent="0.25">
      <c r="A338" s="46" t="s">
        <v>793</v>
      </c>
      <c r="B338" s="46" t="s">
        <v>52</v>
      </c>
      <c r="C338" s="46" t="s">
        <v>581</v>
      </c>
      <c r="D338" s="46" t="s">
        <v>367</v>
      </c>
      <c r="E338" s="52" t="s">
        <v>476</v>
      </c>
      <c r="F338" s="47">
        <v>0</v>
      </c>
      <c r="G338" s="47">
        <v>2.4583333333333339</v>
      </c>
    </row>
    <row r="339" spans="1:7" x14ac:dyDescent="0.25">
      <c r="A339" s="46" t="s">
        <v>793</v>
      </c>
      <c r="B339" s="46" t="s">
        <v>52</v>
      </c>
      <c r="C339" s="46" t="s">
        <v>581</v>
      </c>
      <c r="D339" s="46" t="s">
        <v>367</v>
      </c>
      <c r="E339" s="52" t="s">
        <v>489</v>
      </c>
      <c r="F339" s="47">
        <v>0</v>
      </c>
      <c r="G339" s="47">
        <v>0.70833333333333337</v>
      </c>
    </row>
    <row r="340" spans="1:7" x14ac:dyDescent="0.25">
      <c r="A340" s="46" t="s">
        <v>793</v>
      </c>
      <c r="B340" s="46" t="s">
        <v>52</v>
      </c>
      <c r="C340" s="46" t="s">
        <v>582</v>
      </c>
      <c r="D340" s="46" t="s">
        <v>533</v>
      </c>
      <c r="E340" s="52" t="s">
        <v>491</v>
      </c>
      <c r="F340" s="47">
        <v>0</v>
      </c>
      <c r="G340" s="47">
        <v>28.208333333333332</v>
      </c>
    </row>
    <row r="341" spans="1:7" x14ac:dyDescent="0.25">
      <c r="A341" s="46" t="s">
        <v>793</v>
      </c>
      <c r="B341" s="46" t="s">
        <v>52</v>
      </c>
      <c r="C341" s="46" t="s">
        <v>582</v>
      </c>
      <c r="D341" s="46" t="s">
        <v>533</v>
      </c>
      <c r="E341" s="52" t="s">
        <v>494</v>
      </c>
      <c r="F341" s="47">
        <v>0</v>
      </c>
      <c r="G341" s="47">
        <v>11.333333333333336</v>
      </c>
    </row>
    <row r="342" spans="1:7" x14ac:dyDescent="0.25">
      <c r="A342" s="46" t="s">
        <v>793</v>
      </c>
      <c r="B342" s="46" t="s">
        <v>52</v>
      </c>
      <c r="C342" s="46" t="s">
        <v>583</v>
      </c>
      <c r="D342" s="46" t="s">
        <v>401</v>
      </c>
      <c r="E342" s="52" t="s">
        <v>497</v>
      </c>
      <c r="F342" s="47">
        <v>0</v>
      </c>
      <c r="G342" s="47">
        <v>50.166666666666671</v>
      </c>
    </row>
    <row r="343" spans="1:7" x14ac:dyDescent="0.25">
      <c r="A343" s="46" t="s">
        <v>793</v>
      </c>
      <c r="B343" s="46" t="s">
        <v>52</v>
      </c>
      <c r="C343" s="46" t="s">
        <v>584</v>
      </c>
      <c r="D343" s="46" t="s">
        <v>4</v>
      </c>
      <c r="E343" s="52" t="s">
        <v>503</v>
      </c>
      <c r="F343" s="47">
        <v>0</v>
      </c>
      <c r="G343" s="47">
        <v>72.708333333333343</v>
      </c>
    </row>
    <row r="344" spans="1:7" x14ac:dyDescent="0.25">
      <c r="A344" s="46" t="s">
        <v>378</v>
      </c>
      <c r="B344" s="46" t="s">
        <v>53</v>
      </c>
      <c r="C344" s="46" t="s">
        <v>856</v>
      </c>
      <c r="D344" s="46" t="s">
        <v>4</v>
      </c>
      <c r="E344" s="52" t="s">
        <v>857</v>
      </c>
      <c r="F344" s="47">
        <v>30</v>
      </c>
      <c r="G344" s="47">
        <v>6.25</v>
      </c>
    </row>
    <row r="345" spans="1:7" x14ac:dyDescent="0.25">
      <c r="A345" s="46" t="s">
        <v>378</v>
      </c>
      <c r="B345" s="46" t="s">
        <v>53</v>
      </c>
      <c r="C345" s="46" t="s">
        <v>858</v>
      </c>
      <c r="D345" s="46" t="s">
        <v>367</v>
      </c>
      <c r="E345" s="52" t="s">
        <v>859</v>
      </c>
      <c r="F345" s="47">
        <v>3</v>
      </c>
      <c r="G345" s="47">
        <v>2.114583333333333</v>
      </c>
    </row>
    <row r="346" spans="1:7" x14ac:dyDescent="0.25">
      <c r="A346" s="46" t="s">
        <v>378</v>
      </c>
      <c r="B346" s="46" t="s">
        <v>53</v>
      </c>
      <c r="C346" s="46" t="s">
        <v>858</v>
      </c>
      <c r="D346" s="46" t="s">
        <v>367</v>
      </c>
      <c r="E346" s="52" t="s">
        <v>860</v>
      </c>
      <c r="F346" s="47">
        <v>1</v>
      </c>
      <c r="G346" s="47">
        <v>2.2499999999999996</v>
      </c>
    </row>
    <row r="347" spans="1:7" x14ac:dyDescent="0.25">
      <c r="A347" s="46" t="s">
        <v>378</v>
      </c>
      <c r="B347" s="46" t="s">
        <v>53</v>
      </c>
      <c r="C347" s="46" t="s">
        <v>861</v>
      </c>
      <c r="D347" s="46" t="s">
        <v>370</v>
      </c>
      <c r="E347" s="52" t="s">
        <v>538</v>
      </c>
      <c r="F347" s="47">
        <v>28</v>
      </c>
      <c r="G347" s="47">
        <v>20.260416666666675</v>
      </c>
    </row>
    <row r="348" spans="1:7" x14ac:dyDescent="0.25">
      <c r="A348" s="46" t="s">
        <v>378</v>
      </c>
      <c r="B348" s="46" t="s">
        <v>53</v>
      </c>
      <c r="C348" s="46" t="s">
        <v>861</v>
      </c>
      <c r="D348" s="46" t="s">
        <v>370</v>
      </c>
      <c r="E348" s="52" t="s">
        <v>697</v>
      </c>
      <c r="F348" s="47">
        <v>7</v>
      </c>
      <c r="G348" s="47">
        <v>5.2916666666666687</v>
      </c>
    </row>
    <row r="349" spans="1:7" x14ac:dyDescent="0.25">
      <c r="A349" s="46" t="s">
        <v>378</v>
      </c>
      <c r="B349" s="46" t="s">
        <v>53</v>
      </c>
      <c r="C349" s="46" t="s">
        <v>862</v>
      </c>
      <c r="D349" s="46" t="s">
        <v>397</v>
      </c>
      <c r="E349" s="52" t="s">
        <v>699</v>
      </c>
      <c r="F349" s="47">
        <v>29</v>
      </c>
      <c r="G349" s="47">
        <v>21.072916666666661</v>
      </c>
    </row>
    <row r="350" spans="1:7" x14ac:dyDescent="0.25">
      <c r="A350" s="46" t="s">
        <v>378</v>
      </c>
      <c r="B350" s="46" t="s">
        <v>53</v>
      </c>
      <c r="C350" s="46" t="s">
        <v>862</v>
      </c>
      <c r="D350" s="46" t="s">
        <v>397</v>
      </c>
      <c r="E350" s="52" t="s">
        <v>863</v>
      </c>
      <c r="F350" s="47">
        <v>12</v>
      </c>
      <c r="G350" s="47">
        <v>6.1979166666666661</v>
      </c>
    </row>
    <row r="351" spans="1:7" x14ac:dyDescent="0.25">
      <c r="A351" s="46" t="s">
        <v>378</v>
      </c>
      <c r="B351" s="46" t="s">
        <v>53</v>
      </c>
      <c r="C351" s="46" t="s">
        <v>864</v>
      </c>
      <c r="D351" s="46" t="s">
        <v>401</v>
      </c>
      <c r="E351" s="52" t="s">
        <v>540</v>
      </c>
      <c r="F351" s="47">
        <v>18</v>
      </c>
      <c r="G351" s="47">
        <v>16.145833333333332</v>
      </c>
    </row>
    <row r="352" spans="1:7" x14ac:dyDescent="0.25">
      <c r="A352" s="46" t="s">
        <v>378</v>
      </c>
      <c r="B352" s="46" t="s">
        <v>53</v>
      </c>
      <c r="C352" s="46" t="s">
        <v>865</v>
      </c>
      <c r="D352" s="46" t="s">
        <v>4</v>
      </c>
      <c r="E352" s="52" t="s">
        <v>866</v>
      </c>
      <c r="F352" s="47">
        <v>30</v>
      </c>
      <c r="G352" s="47">
        <v>48</v>
      </c>
    </row>
    <row r="353" spans="1:7" ht="30" x14ac:dyDescent="0.25">
      <c r="A353" s="46" t="s">
        <v>378</v>
      </c>
      <c r="B353" s="46" t="s">
        <v>53</v>
      </c>
      <c r="C353" s="46" t="s">
        <v>867</v>
      </c>
      <c r="D353" s="46" t="s">
        <v>376</v>
      </c>
      <c r="E353" s="52" t="s">
        <v>868</v>
      </c>
      <c r="F353" s="47">
        <v>6</v>
      </c>
      <c r="G353" s="47">
        <v>16.020833333333336</v>
      </c>
    </row>
    <row r="354" spans="1:7" ht="30" x14ac:dyDescent="0.25">
      <c r="A354" s="46" t="s">
        <v>378</v>
      </c>
      <c r="B354" s="46" t="s">
        <v>53</v>
      </c>
      <c r="C354" s="46" t="s">
        <v>867</v>
      </c>
      <c r="D354" s="46" t="s">
        <v>376</v>
      </c>
      <c r="E354" s="52" t="s">
        <v>869</v>
      </c>
      <c r="F354" s="47">
        <v>5</v>
      </c>
      <c r="G354" s="47">
        <v>9.3958333333333304</v>
      </c>
    </row>
    <row r="355" spans="1:7" x14ac:dyDescent="0.25">
      <c r="A355" s="46" t="s">
        <v>378</v>
      </c>
      <c r="B355" s="46" t="s">
        <v>53</v>
      </c>
      <c r="C355" s="46" t="s">
        <v>870</v>
      </c>
      <c r="D355" s="46" t="s">
        <v>4</v>
      </c>
      <c r="E355" s="52" t="s">
        <v>871</v>
      </c>
      <c r="F355" s="47">
        <v>0</v>
      </c>
      <c r="G355" s="47">
        <v>3.2916666666666665</v>
      </c>
    </row>
    <row r="356" spans="1:7" x14ac:dyDescent="0.25">
      <c r="A356" s="46" t="s">
        <v>542</v>
      </c>
      <c r="B356" s="46" t="s">
        <v>872</v>
      </c>
      <c r="C356" s="46" t="s">
        <v>873</v>
      </c>
      <c r="D356" s="46" t="s">
        <v>4</v>
      </c>
      <c r="E356" s="52" t="s">
        <v>874</v>
      </c>
      <c r="F356" s="47">
        <v>0</v>
      </c>
      <c r="G356" s="47">
        <v>0</v>
      </c>
    </row>
    <row r="357" spans="1:7" x14ac:dyDescent="0.25">
      <c r="A357" s="46" t="s">
        <v>542</v>
      </c>
      <c r="B357" s="46" t="s">
        <v>872</v>
      </c>
      <c r="C357" s="46" t="s">
        <v>873</v>
      </c>
      <c r="D357" s="46" t="s">
        <v>4</v>
      </c>
      <c r="E357" s="52" t="s">
        <v>875</v>
      </c>
      <c r="F357" s="47">
        <v>0</v>
      </c>
      <c r="G357" s="47">
        <v>0</v>
      </c>
    </row>
    <row r="358" spans="1:7" x14ac:dyDescent="0.25">
      <c r="A358" s="46" t="s">
        <v>542</v>
      </c>
      <c r="B358" s="46" t="s">
        <v>872</v>
      </c>
      <c r="C358" s="46" t="s">
        <v>446</v>
      </c>
      <c r="D358" s="46" t="s">
        <v>367</v>
      </c>
      <c r="E358" s="52" t="s">
        <v>101</v>
      </c>
      <c r="F358" s="48"/>
      <c r="G358" s="47">
        <v>0</v>
      </c>
    </row>
    <row r="359" spans="1:7" x14ac:dyDescent="0.25">
      <c r="A359" s="46" t="s">
        <v>542</v>
      </c>
      <c r="B359" s="46" t="s">
        <v>872</v>
      </c>
      <c r="C359" s="46" t="s">
        <v>447</v>
      </c>
      <c r="D359" s="46" t="s">
        <v>533</v>
      </c>
      <c r="E359" s="52" t="s">
        <v>101</v>
      </c>
      <c r="F359" s="48"/>
      <c r="G359" s="47">
        <v>0</v>
      </c>
    </row>
    <row r="360" spans="1:7" x14ac:dyDescent="0.25">
      <c r="A360" s="46" t="s">
        <v>542</v>
      </c>
      <c r="B360" s="46" t="s">
        <v>872</v>
      </c>
      <c r="C360" s="46" t="s">
        <v>448</v>
      </c>
      <c r="D360" s="46" t="s">
        <v>401</v>
      </c>
      <c r="E360" s="52" t="s">
        <v>101</v>
      </c>
      <c r="F360" s="48"/>
      <c r="G360" s="47">
        <v>0</v>
      </c>
    </row>
    <row r="361" spans="1:7" x14ac:dyDescent="0.25">
      <c r="A361" s="46" t="s">
        <v>542</v>
      </c>
      <c r="B361" s="46" t="s">
        <v>872</v>
      </c>
      <c r="C361" s="46" t="s">
        <v>449</v>
      </c>
      <c r="D361" s="46" t="s">
        <v>4</v>
      </c>
      <c r="E361" s="52" t="s">
        <v>101</v>
      </c>
      <c r="F361" s="48"/>
      <c r="G361" s="47">
        <v>0</v>
      </c>
    </row>
    <row r="362" spans="1:7" x14ac:dyDescent="0.25">
      <c r="A362" s="46" t="s">
        <v>544</v>
      </c>
      <c r="B362" s="46" t="s">
        <v>93</v>
      </c>
      <c r="C362" s="46" t="s">
        <v>801</v>
      </c>
      <c r="D362" s="46" t="s">
        <v>4</v>
      </c>
      <c r="E362" s="52" t="s">
        <v>876</v>
      </c>
      <c r="F362" s="47">
        <v>10</v>
      </c>
      <c r="G362" s="47">
        <v>12.291666666666666</v>
      </c>
    </row>
    <row r="363" spans="1:7" x14ac:dyDescent="0.25">
      <c r="A363" s="46" t="s">
        <v>544</v>
      </c>
      <c r="B363" s="46" t="s">
        <v>93</v>
      </c>
      <c r="C363" s="46" t="s">
        <v>802</v>
      </c>
      <c r="D363" s="46" t="s">
        <v>367</v>
      </c>
      <c r="E363" s="52" t="s">
        <v>508</v>
      </c>
      <c r="F363" s="47">
        <v>2</v>
      </c>
      <c r="G363" s="47">
        <v>2.2083333333333335</v>
      </c>
    </row>
    <row r="364" spans="1:7" x14ac:dyDescent="0.25">
      <c r="A364" s="46" t="s">
        <v>544</v>
      </c>
      <c r="B364" s="46" t="s">
        <v>93</v>
      </c>
      <c r="C364" s="46" t="s">
        <v>802</v>
      </c>
      <c r="D364" s="46" t="s">
        <v>367</v>
      </c>
      <c r="E364" s="52" t="s">
        <v>877</v>
      </c>
      <c r="F364" s="47">
        <v>1</v>
      </c>
      <c r="G364" s="47">
        <v>2.8958333333333335</v>
      </c>
    </row>
    <row r="365" spans="1:7" x14ac:dyDescent="0.25">
      <c r="A365" s="46" t="s">
        <v>544</v>
      </c>
      <c r="B365" s="46" t="s">
        <v>93</v>
      </c>
      <c r="C365" s="46" t="s">
        <v>825</v>
      </c>
      <c r="D365" s="46" t="s">
        <v>373</v>
      </c>
      <c r="E365" s="52" t="s">
        <v>878</v>
      </c>
      <c r="F365" s="47">
        <v>11</v>
      </c>
      <c r="G365" s="47">
        <v>18.0625</v>
      </c>
    </row>
    <row r="366" spans="1:7" x14ac:dyDescent="0.25">
      <c r="A366" s="46" t="s">
        <v>544</v>
      </c>
      <c r="B366" s="46" t="s">
        <v>93</v>
      </c>
      <c r="C366" s="46" t="s">
        <v>825</v>
      </c>
      <c r="D366" s="46" t="s">
        <v>373</v>
      </c>
      <c r="E366" s="52" t="s">
        <v>879</v>
      </c>
      <c r="F366" s="47">
        <v>4</v>
      </c>
      <c r="G366" s="47">
        <v>5.0625</v>
      </c>
    </row>
    <row r="367" spans="1:7" x14ac:dyDescent="0.25">
      <c r="A367" s="46" t="s">
        <v>544</v>
      </c>
      <c r="B367" s="46" t="s">
        <v>93</v>
      </c>
      <c r="C367" s="46" t="s">
        <v>826</v>
      </c>
      <c r="D367" s="46" t="s">
        <v>401</v>
      </c>
      <c r="E367" s="52" t="s">
        <v>856</v>
      </c>
      <c r="F367" s="47">
        <v>35</v>
      </c>
      <c r="G367" s="47">
        <v>49.979166666666686</v>
      </c>
    </row>
    <row r="368" spans="1:7" x14ac:dyDescent="0.25">
      <c r="A368" s="46" t="s">
        <v>544</v>
      </c>
      <c r="B368" s="46" t="s">
        <v>93</v>
      </c>
      <c r="C368" s="46" t="s">
        <v>826</v>
      </c>
      <c r="D368" s="46" t="s">
        <v>401</v>
      </c>
      <c r="E368" s="52" t="s">
        <v>858</v>
      </c>
      <c r="F368" s="47">
        <v>7</v>
      </c>
      <c r="G368" s="47">
        <v>11.499999999999998</v>
      </c>
    </row>
    <row r="369" spans="1:7" x14ac:dyDescent="0.25">
      <c r="A369" s="46" t="s">
        <v>544</v>
      </c>
      <c r="B369" s="46" t="s">
        <v>93</v>
      </c>
      <c r="C369" s="46" t="s">
        <v>880</v>
      </c>
      <c r="D369" s="46" t="s">
        <v>4</v>
      </c>
      <c r="E369" s="52" t="s">
        <v>881</v>
      </c>
      <c r="F369" s="47">
        <v>0</v>
      </c>
      <c r="G369" s="47">
        <v>0</v>
      </c>
    </row>
    <row r="370" spans="1:7" x14ac:dyDescent="0.25">
      <c r="A370" s="46" t="s">
        <v>544</v>
      </c>
      <c r="B370" s="46" t="s">
        <v>93</v>
      </c>
      <c r="C370" s="46" t="s">
        <v>882</v>
      </c>
      <c r="D370" s="46" t="s">
        <v>4</v>
      </c>
      <c r="E370" s="52" t="s">
        <v>883</v>
      </c>
      <c r="F370" s="47">
        <v>10</v>
      </c>
      <c r="G370" s="47">
        <v>15</v>
      </c>
    </row>
    <row r="371" spans="1:7" x14ac:dyDescent="0.25">
      <c r="A371" s="46" t="s">
        <v>820</v>
      </c>
      <c r="B371" s="46" t="s">
        <v>55</v>
      </c>
      <c r="C371" s="46" t="s">
        <v>884</v>
      </c>
      <c r="D371" s="46" t="s">
        <v>4</v>
      </c>
      <c r="E371" s="52" t="s">
        <v>528</v>
      </c>
      <c r="F371" s="47">
        <v>0</v>
      </c>
      <c r="G371" s="47">
        <v>31.708333333333332</v>
      </c>
    </row>
    <row r="372" spans="1:7" x14ac:dyDescent="0.25">
      <c r="A372" s="46" t="s">
        <v>820</v>
      </c>
      <c r="B372" s="46" t="s">
        <v>55</v>
      </c>
      <c r="C372" s="46" t="s">
        <v>885</v>
      </c>
      <c r="D372" s="46" t="s">
        <v>367</v>
      </c>
      <c r="E372" s="52" t="s">
        <v>886</v>
      </c>
      <c r="F372" s="47">
        <v>2.1</v>
      </c>
      <c r="G372" s="47">
        <v>0.97916666666666663</v>
      </c>
    </row>
    <row r="373" spans="1:7" x14ac:dyDescent="0.25">
      <c r="A373" s="46" t="s">
        <v>820</v>
      </c>
      <c r="B373" s="46" t="s">
        <v>55</v>
      </c>
      <c r="C373" s="46" t="s">
        <v>885</v>
      </c>
      <c r="D373" s="46" t="s">
        <v>367</v>
      </c>
      <c r="E373" s="52" t="s">
        <v>887</v>
      </c>
      <c r="F373" s="47">
        <v>2</v>
      </c>
      <c r="G373" s="47">
        <v>3.229166666666667</v>
      </c>
    </row>
    <row r="374" spans="1:7" x14ac:dyDescent="0.25">
      <c r="A374" s="46" t="s">
        <v>820</v>
      </c>
      <c r="B374" s="46" t="s">
        <v>55</v>
      </c>
      <c r="C374" s="46" t="s">
        <v>654</v>
      </c>
      <c r="D374" s="46" t="s">
        <v>370</v>
      </c>
      <c r="E374" s="52" t="s">
        <v>786</v>
      </c>
      <c r="F374" s="47">
        <v>18.399999999999999</v>
      </c>
      <c r="G374" s="47">
        <v>13.885416666666654</v>
      </c>
    </row>
    <row r="375" spans="1:7" x14ac:dyDescent="0.25">
      <c r="A375" s="46" t="s">
        <v>820</v>
      </c>
      <c r="B375" s="46" t="s">
        <v>55</v>
      </c>
      <c r="C375" s="46" t="s">
        <v>654</v>
      </c>
      <c r="D375" s="46" t="s">
        <v>370</v>
      </c>
      <c r="E375" s="52" t="s">
        <v>888</v>
      </c>
      <c r="F375" s="47">
        <v>10.3</v>
      </c>
      <c r="G375" s="47">
        <v>6.3645833333333357</v>
      </c>
    </row>
    <row r="376" spans="1:7" x14ac:dyDescent="0.25">
      <c r="A376" s="46" t="s">
        <v>820</v>
      </c>
      <c r="B376" s="46" t="s">
        <v>55</v>
      </c>
      <c r="C376" s="46" t="s">
        <v>655</v>
      </c>
      <c r="D376" s="46" t="s">
        <v>397</v>
      </c>
      <c r="E376" s="52" t="s">
        <v>889</v>
      </c>
      <c r="F376" s="47">
        <v>64.099997999999999</v>
      </c>
      <c r="G376" s="47">
        <v>193.29166666666652</v>
      </c>
    </row>
    <row r="377" spans="1:7" x14ac:dyDescent="0.25">
      <c r="A377" s="46" t="s">
        <v>820</v>
      </c>
      <c r="B377" s="46" t="s">
        <v>55</v>
      </c>
      <c r="C377" s="46" t="s">
        <v>655</v>
      </c>
      <c r="D377" s="46" t="s">
        <v>397</v>
      </c>
      <c r="E377" s="52" t="s">
        <v>854</v>
      </c>
      <c r="F377" s="47">
        <v>15.2</v>
      </c>
      <c r="G377" s="47">
        <v>15.437499999999998</v>
      </c>
    </row>
    <row r="378" spans="1:7" x14ac:dyDescent="0.25">
      <c r="A378" s="46" t="s">
        <v>820</v>
      </c>
      <c r="B378" s="46" t="s">
        <v>55</v>
      </c>
      <c r="C378" s="46" t="s">
        <v>657</v>
      </c>
      <c r="D378" s="46" t="s">
        <v>401</v>
      </c>
      <c r="E378" s="52" t="s">
        <v>890</v>
      </c>
      <c r="F378" s="47">
        <v>43.200001</v>
      </c>
      <c r="G378" s="47">
        <v>119.52083333333343</v>
      </c>
    </row>
    <row r="379" spans="1:7" x14ac:dyDescent="0.25">
      <c r="A379" s="46" t="s">
        <v>820</v>
      </c>
      <c r="B379" s="46" t="s">
        <v>55</v>
      </c>
      <c r="C379" s="46" t="s">
        <v>657</v>
      </c>
      <c r="D379" s="46" t="s">
        <v>401</v>
      </c>
      <c r="E379" s="52" t="s">
        <v>891</v>
      </c>
      <c r="F379" s="47">
        <v>19.299999</v>
      </c>
      <c r="G379" s="47">
        <v>11.197916666666668</v>
      </c>
    </row>
    <row r="380" spans="1:7" ht="30" x14ac:dyDescent="0.25">
      <c r="A380" s="46" t="s">
        <v>820</v>
      </c>
      <c r="B380" s="46" t="s">
        <v>55</v>
      </c>
      <c r="C380" s="46" t="s">
        <v>892</v>
      </c>
      <c r="D380" s="46" t="s">
        <v>376</v>
      </c>
      <c r="E380" s="52" t="s">
        <v>576</v>
      </c>
      <c r="F380" s="47">
        <v>9.6</v>
      </c>
      <c r="G380" s="47">
        <v>18.302083333333325</v>
      </c>
    </row>
    <row r="381" spans="1:7" ht="30" x14ac:dyDescent="0.25">
      <c r="A381" s="46" t="s">
        <v>820</v>
      </c>
      <c r="B381" s="46" t="s">
        <v>55</v>
      </c>
      <c r="C381" s="46" t="s">
        <v>892</v>
      </c>
      <c r="D381" s="46" t="s">
        <v>376</v>
      </c>
      <c r="E381" s="52" t="s">
        <v>893</v>
      </c>
      <c r="F381" s="47">
        <v>51.5</v>
      </c>
      <c r="G381" s="47">
        <v>65.864583333333343</v>
      </c>
    </row>
    <row r="382" spans="1:7" x14ac:dyDescent="0.25">
      <c r="A382" s="46" t="s">
        <v>820</v>
      </c>
      <c r="B382" s="46" t="s">
        <v>55</v>
      </c>
      <c r="C382" s="46" t="s">
        <v>894</v>
      </c>
      <c r="D382" s="46" t="s">
        <v>4</v>
      </c>
      <c r="E382" s="52" t="s">
        <v>895</v>
      </c>
      <c r="F382" s="47">
        <v>0</v>
      </c>
      <c r="G382" s="47">
        <v>30.635416666666671</v>
      </c>
    </row>
    <row r="383" spans="1:7" x14ac:dyDescent="0.25">
      <c r="A383" s="46" t="s">
        <v>820</v>
      </c>
      <c r="B383" s="46" t="s">
        <v>55</v>
      </c>
      <c r="C383" s="46" t="s">
        <v>557</v>
      </c>
      <c r="D383" s="46" t="s">
        <v>4</v>
      </c>
      <c r="E383" s="52" t="s">
        <v>896</v>
      </c>
      <c r="F383" s="47">
        <v>0</v>
      </c>
      <c r="G383" s="47">
        <v>24.291666666666668</v>
      </c>
    </row>
    <row r="384" spans="1:7" x14ac:dyDescent="0.25">
      <c r="A384" s="46" t="s">
        <v>411</v>
      </c>
      <c r="B384" s="46" t="s">
        <v>56</v>
      </c>
      <c r="C384" s="46" t="s">
        <v>585</v>
      </c>
      <c r="D384" s="46" t="s">
        <v>4</v>
      </c>
      <c r="E384" s="52" t="s">
        <v>897</v>
      </c>
      <c r="F384" s="47">
        <v>0</v>
      </c>
      <c r="G384" s="47">
        <v>43.791666666666558</v>
      </c>
    </row>
    <row r="385" spans="1:7" x14ac:dyDescent="0.25">
      <c r="A385" s="46" t="s">
        <v>411</v>
      </c>
      <c r="B385" s="46" t="s">
        <v>56</v>
      </c>
      <c r="C385" s="46" t="s">
        <v>586</v>
      </c>
      <c r="D385" s="46" t="s">
        <v>364</v>
      </c>
      <c r="E385" s="52" t="s">
        <v>898</v>
      </c>
      <c r="F385" s="47">
        <v>0</v>
      </c>
      <c r="G385" s="47">
        <v>0.83333333333333359</v>
      </c>
    </row>
    <row r="386" spans="1:7" x14ac:dyDescent="0.25">
      <c r="A386" s="46" t="s">
        <v>411</v>
      </c>
      <c r="B386" s="46" t="s">
        <v>56</v>
      </c>
      <c r="C386" s="46" t="s">
        <v>586</v>
      </c>
      <c r="D386" s="46" t="s">
        <v>364</v>
      </c>
      <c r="E386" s="52" t="s">
        <v>899</v>
      </c>
      <c r="F386" s="47">
        <v>0</v>
      </c>
      <c r="G386" s="47">
        <v>1.4583333333333335</v>
      </c>
    </row>
    <row r="387" spans="1:7" x14ac:dyDescent="0.25">
      <c r="A387" s="46" t="s">
        <v>411</v>
      </c>
      <c r="B387" s="46" t="s">
        <v>56</v>
      </c>
      <c r="C387" s="46" t="s">
        <v>588</v>
      </c>
      <c r="D387" s="46" t="s">
        <v>367</v>
      </c>
      <c r="E387" s="52" t="s">
        <v>900</v>
      </c>
      <c r="F387" s="47">
        <v>0</v>
      </c>
      <c r="G387" s="47">
        <v>27.395833333333325</v>
      </c>
    </row>
    <row r="388" spans="1:7" x14ac:dyDescent="0.25">
      <c r="A388" s="46" t="s">
        <v>411</v>
      </c>
      <c r="B388" s="46" t="s">
        <v>56</v>
      </c>
      <c r="C388" s="46" t="s">
        <v>588</v>
      </c>
      <c r="D388" s="46" t="s">
        <v>367</v>
      </c>
      <c r="E388" s="52" t="s">
        <v>901</v>
      </c>
      <c r="F388" s="47">
        <v>0</v>
      </c>
      <c r="G388" s="47">
        <v>14.38541666666667</v>
      </c>
    </row>
    <row r="389" spans="1:7" x14ac:dyDescent="0.25">
      <c r="A389" s="46" t="s">
        <v>411</v>
      </c>
      <c r="B389" s="46" t="s">
        <v>56</v>
      </c>
      <c r="C389" s="46" t="s">
        <v>589</v>
      </c>
      <c r="D389" s="46" t="s">
        <v>533</v>
      </c>
      <c r="E389" s="52" t="s">
        <v>902</v>
      </c>
      <c r="F389" s="47">
        <v>0</v>
      </c>
      <c r="G389" s="47">
        <v>32.822916666666671</v>
      </c>
    </row>
    <row r="390" spans="1:7" x14ac:dyDescent="0.25">
      <c r="A390" s="46" t="s">
        <v>411</v>
      </c>
      <c r="B390" s="46" t="s">
        <v>56</v>
      </c>
      <c r="C390" s="46" t="s">
        <v>589</v>
      </c>
      <c r="D390" s="46" t="s">
        <v>533</v>
      </c>
      <c r="E390" s="52" t="s">
        <v>903</v>
      </c>
      <c r="F390" s="47">
        <v>0</v>
      </c>
      <c r="G390" s="47">
        <v>20.395833333333339</v>
      </c>
    </row>
    <row r="391" spans="1:7" x14ac:dyDescent="0.25">
      <c r="A391" s="46" t="s">
        <v>411</v>
      </c>
      <c r="B391" s="46" t="s">
        <v>56</v>
      </c>
      <c r="C391" s="46" t="s">
        <v>590</v>
      </c>
      <c r="D391" s="46" t="s">
        <v>401</v>
      </c>
      <c r="E391" s="52" t="s">
        <v>904</v>
      </c>
      <c r="F391" s="47">
        <v>0</v>
      </c>
      <c r="G391" s="47">
        <v>75.500000000000071</v>
      </c>
    </row>
    <row r="392" spans="1:7" x14ac:dyDescent="0.25">
      <c r="A392" s="46" t="s">
        <v>411</v>
      </c>
      <c r="B392" s="46" t="s">
        <v>56</v>
      </c>
      <c r="C392" s="46" t="s">
        <v>590</v>
      </c>
      <c r="D392" s="46" t="s">
        <v>401</v>
      </c>
      <c r="E392" s="52" t="s">
        <v>622</v>
      </c>
      <c r="F392" s="47">
        <v>0</v>
      </c>
      <c r="G392" s="47">
        <v>21.166666666666661</v>
      </c>
    </row>
    <row r="393" spans="1:7" ht="30" x14ac:dyDescent="0.25">
      <c r="A393" s="46" t="s">
        <v>415</v>
      </c>
      <c r="B393" s="46" t="s">
        <v>57</v>
      </c>
      <c r="C393" s="46" t="s">
        <v>905</v>
      </c>
      <c r="D393" s="46" t="s">
        <v>4</v>
      </c>
      <c r="E393" s="52" t="s">
        <v>906</v>
      </c>
      <c r="F393" s="47">
        <v>0</v>
      </c>
      <c r="G393" s="47">
        <v>21.25</v>
      </c>
    </row>
    <row r="394" spans="1:7" ht="30" x14ac:dyDescent="0.25">
      <c r="A394" s="46" t="s">
        <v>415</v>
      </c>
      <c r="B394" s="46" t="s">
        <v>57</v>
      </c>
      <c r="C394" s="46" t="s">
        <v>425</v>
      </c>
      <c r="D394" s="46" t="s">
        <v>367</v>
      </c>
      <c r="E394" s="52" t="s">
        <v>907</v>
      </c>
      <c r="F394" s="47">
        <v>0</v>
      </c>
      <c r="G394" s="47">
        <v>2.2291666666666665</v>
      </c>
    </row>
    <row r="395" spans="1:7" ht="30" x14ac:dyDescent="0.25">
      <c r="A395" s="46" t="s">
        <v>415</v>
      </c>
      <c r="B395" s="46" t="s">
        <v>57</v>
      </c>
      <c r="C395" s="46" t="s">
        <v>425</v>
      </c>
      <c r="D395" s="46" t="s">
        <v>367</v>
      </c>
      <c r="E395" s="52" t="s">
        <v>908</v>
      </c>
      <c r="F395" s="47">
        <v>0</v>
      </c>
      <c r="G395" s="47">
        <v>2.020833333333333</v>
      </c>
    </row>
    <row r="396" spans="1:7" ht="30" x14ac:dyDescent="0.25">
      <c r="A396" s="46" t="s">
        <v>415</v>
      </c>
      <c r="B396" s="46" t="s">
        <v>57</v>
      </c>
      <c r="C396" s="46" t="s">
        <v>909</v>
      </c>
      <c r="D396" s="46" t="s">
        <v>533</v>
      </c>
      <c r="E396" s="52" t="s">
        <v>910</v>
      </c>
      <c r="F396" s="47">
        <v>0</v>
      </c>
      <c r="G396" s="47">
        <v>21.249999999999989</v>
      </c>
    </row>
    <row r="397" spans="1:7" ht="30" x14ac:dyDescent="0.25">
      <c r="A397" s="46" t="s">
        <v>415</v>
      </c>
      <c r="B397" s="46" t="s">
        <v>57</v>
      </c>
      <c r="C397" s="46" t="s">
        <v>909</v>
      </c>
      <c r="D397" s="46" t="s">
        <v>533</v>
      </c>
      <c r="E397" s="52" t="s">
        <v>911</v>
      </c>
      <c r="F397" s="47">
        <v>0</v>
      </c>
      <c r="G397" s="47">
        <v>5.458333333333333</v>
      </c>
    </row>
    <row r="398" spans="1:7" ht="30" x14ac:dyDescent="0.25">
      <c r="A398" s="46" t="s">
        <v>415</v>
      </c>
      <c r="B398" s="46" t="s">
        <v>57</v>
      </c>
      <c r="C398" s="46" t="s">
        <v>442</v>
      </c>
      <c r="D398" s="46" t="s">
        <v>401</v>
      </c>
      <c r="E398" s="52" t="s">
        <v>912</v>
      </c>
      <c r="F398" s="47">
        <v>0</v>
      </c>
      <c r="G398" s="47">
        <v>31.458333333333332</v>
      </c>
    </row>
    <row r="399" spans="1:7" ht="30" x14ac:dyDescent="0.25">
      <c r="A399" s="46" t="s">
        <v>415</v>
      </c>
      <c r="B399" s="46" t="s">
        <v>57</v>
      </c>
      <c r="C399" s="46" t="s">
        <v>442</v>
      </c>
      <c r="D399" s="46" t="s">
        <v>401</v>
      </c>
      <c r="E399" s="52" t="s">
        <v>913</v>
      </c>
      <c r="F399" s="47">
        <v>0</v>
      </c>
      <c r="G399" s="47">
        <v>14.104166666666661</v>
      </c>
    </row>
    <row r="400" spans="1:7" ht="30" x14ac:dyDescent="0.25">
      <c r="A400" s="46" t="s">
        <v>415</v>
      </c>
      <c r="B400" s="46" t="s">
        <v>57</v>
      </c>
      <c r="C400" s="46" t="s">
        <v>427</v>
      </c>
      <c r="D400" s="46" t="s">
        <v>4</v>
      </c>
      <c r="E400" s="52" t="s">
        <v>914</v>
      </c>
      <c r="F400" s="47">
        <v>0</v>
      </c>
      <c r="G400" s="47">
        <v>37.291666666666664</v>
      </c>
    </row>
    <row r="401" spans="1:7" ht="30" x14ac:dyDescent="0.25">
      <c r="A401" s="50" t="s">
        <v>415</v>
      </c>
      <c r="B401" s="50" t="s">
        <v>57</v>
      </c>
      <c r="C401" s="50" t="s">
        <v>915</v>
      </c>
      <c r="D401" s="50" t="s">
        <v>4</v>
      </c>
      <c r="E401" s="53" t="s">
        <v>916</v>
      </c>
      <c r="F401" s="51">
        <v>0</v>
      </c>
      <c r="G401" s="51">
        <v>49.9375</v>
      </c>
    </row>
  </sheetData>
  <pageMargins left="0.7" right="0.7" top="0.75" bottom="0.75" header="0.3" footer="0.3"/>
  <pageSetup paperSize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241-C414-42C6-8537-68839F48A9C2}">
  <dimension ref="A3:F229"/>
  <sheetViews>
    <sheetView workbookViewId="0">
      <selection activeCell="A144" sqref="A144"/>
    </sheetView>
  </sheetViews>
  <sheetFormatPr defaultRowHeight="15" x14ac:dyDescent="0.25"/>
  <cols>
    <col min="1" max="1" width="58.28515625" bestFit="1" customWidth="1"/>
    <col min="2" max="2" width="34.140625" bestFit="1" customWidth="1"/>
    <col min="3" max="3" width="26.85546875" bestFit="1" customWidth="1"/>
    <col min="4" max="4" width="26.7109375" bestFit="1" customWidth="1"/>
    <col min="5" max="5" width="11.5703125" bestFit="1" customWidth="1"/>
    <col min="6" max="6" width="22" bestFit="1" customWidth="1"/>
    <col min="7" max="7" width="2" bestFit="1" customWidth="1"/>
    <col min="8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2578125" bestFit="1" customWidth="1"/>
    <col min="70" max="70" width="11.85546875" bestFit="1" customWidth="1"/>
    <col min="71" max="122" width="4.5703125" bestFit="1" customWidth="1"/>
    <col min="123" max="313" width="5.5703125" bestFit="1" customWidth="1"/>
    <col min="314" max="329" width="6.5703125" bestFit="1" customWidth="1"/>
    <col min="330" max="330" width="11.85546875" bestFit="1" customWidth="1"/>
    <col min="331" max="342" width="5.5703125" bestFit="1" customWidth="1"/>
    <col min="343" max="344" width="6.5703125" bestFit="1" customWidth="1"/>
    <col min="345" max="345" width="7.5703125" bestFit="1" customWidth="1"/>
    <col min="346" max="346" width="4.85546875" bestFit="1" customWidth="1"/>
    <col min="347" max="347" width="7.5703125" bestFit="1" customWidth="1"/>
    <col min="348" max="348" width="4.85546875" bestFit="1" customWidth="1"/>
    <col min="349" max="349" width="5.5703125" bestFit="1" customWidth="1"/>
    <col min="350" max="350" width="7.5703125" bestFit="1" customWidth="1"/>
    <col min="351" max="351" width="4.85546875" bestFit="1" customWidth="1"/>
    <col min="352" max="352" width="7.5703125" bestFit="1" customWidth="1"/>
    <col min="353" max="359" width="5.5703125" bestFit="1" customWidth="1"/>
    <col min="360" max="360" width="7.5703125" bestFit="1" customWidth="1"/>
    <col min="361" max="361" width="4.85546875" bestFit="1" customWidth="1"/>
    <col min="362" max="362" width="4.5703125" bestFit="1" customWidth="1"/>
    <col min="363" max="365" width="5.5703125" bestFit="1" customWidth="1"/>
    <col min="366" max="366" width="7.5703125" bestFit="1" customWidth="1"/>
    <col min="367" max="367" width="4.85546875" bestFit="1" customWidth="1"/>
    <col min="368" max="368" width="7.5703125" bestFit="1" customWidth="1"/>
    <col min="369" max="369" width="11.85546875" bestFit="1" customWidth="1"/>
    <col min="370" max="370" width="14.28515625" bestFit="1" customWidth="1"/>
    <col min="371" max="372" width="5.5703125" bestFit="1" customWidth="1"/>
    <col min="373" max="373" width="7.5703125" bestFit="1" customWidth="1"/>
    <col min="374" max="374" width="5.5703125" bestFit="1" customWidth="1"/>
    <col min="375" max="375" width="7.5703125" bestFit="1" customWidth="1"/>
    <col min="376" max="378" width="5.5703125" bestFit="1" customWidth="1"/>
    <col min="379" max="379" width="7.5703125" bestFit="1" customWidth="1"/>
    <col min="380" max="380" width="6.85546875" bestFit="1" customWidth="1"/>
    <col min="382" max="382" width="5.5703125" bestFit="1" customWidth="1"/>
    <col min="383" max="383" width="7.5703125" bestFit="1" customWidth="1"/>
    <col min="384" max="384" width="4.85546875" bestFit="1" customWidth="1"/>
    <col min="385" max="385" width="7.5703125" bestFit="1" customWidth="1"/>
    <col min="386" max="387" width="5.5703125" bestFit="1" customWidth="1"/>
    <col min="388" max="388" width="6.5703125" bestFit="1" customWidth="1"/>
    <col min="389" max="389" width="7.5703125" bestFit="1" customWidth="1"/>
    <col min="390" max="390" width="5.5703125" bestFit="1" customWidth="1"/>
    <col min="391" max="391" width="7.5703125" bestFit="1" customWidth="1"/>
    <col min="392" max="392" width="6.5703125" bestFit="1" customWidth="1"/>
    <col min="393" max="393" width="7.5703125" bestFit="1" customWidth="1"/>
    <col min="394" max="395" width="5.5703125" bestFit="1" customWidth="1"/>
    <col min="396" max="396" width="6.5703125" bestFit="1" customWidth="1"/>
    <col min="397" max="397" width="7.5703125" bestFit="1" customWidth="1"/>
    <col min="398" max="398" width="5.5703125" bestFit="1" customWidth="1"/>
    <col min="399" max="399" width="7.5703125" bestFit="1" customWidth="1"/>
    <col min="400" max="400" width="4.85546875" bestFit="1" customWidth="1"/>
    <col min="401" max="401" width="7.5703125" bestFit="1" customWidth="1"/>
    <col min="402" max="402" width="11.85546875" bestFit="1" customWidth="1"/>
    <col min="403" max="403" width="14.28515625" bestFit="1" customWidth="1"/>
    <col min="404" max="405" width="6.5703125" bestFit="1" customWidth="1"/>
    <col min="406" max="406" width="7.5703125" bestFit="1" customWidth="1"/>
    <col min="407" max="407" width="4.85546875" bestFit="1" customWidth="1"/>
    <col min="408" max="408" width="5.5703125" bestFit="1" customWidth="1"/>
    <col min="409" max="409" width="7.5703125" bestFit="1" customWidth="1"/>
    <col min="410" max="410" width="5.5703125" bestFit="1" customWidth="1"/>
    <col min="411" max="411" width="7.5703125" bestFit="1" customWidth="1"/>
    <col min="412" max="412" width="5.5703125" bestFit="1" customWidth="1"/>
    <col min="413" max="413" width="7.5703125" bestFit="1" customWidth="1"/>
    <col min="414" max="414" width="5.5703125" bestFit="1" customWidth="1"/>
    <col min="415" max="415" width="7.5703125" bestFit="1" customWidth="1"/>
    <col min="416" max="417" width="5.5703125" bestFit="1" customWidth="1"/>
    <col min="418" max="418" width="7.5703125" bestFit="1" customWidth="1"/>
    <col min="419" max="419" width="5.5703125" bestFit="1" customWidth="1"/>
    <col min="420" max="420" width="7.5703125" bestFit="1" customWidth="1"/>
    <col min="421" max="421" width="5.5703125" bestFit="1" customWidth="1"/>
    <col min="422" max="422" width="7.5703125" bestFit="1" customWidth="1"/>
    <col min="423" max="423" width="6.5703125" bestFit="1" customWidth="1"/>
    <col min="424" max="424" width="7.5703125" bestFit="1" customWidth="1"/>
    <col min="425" max="425" width="5.5703125" bestFit="1" customWidth="1"/>
    <col min="426" max="426" width="7.5703125" bestFit="1" customWidth="1"/>
    <col min="427" max="427" width="5.85546875" bestFit="1" customWidth="1"/>
    <col min="428" max="428" width="8.5703125" bestFit="1" customWidth="1"/>
    <col min="429" max="429" width="9.28515625" bestFit="1" customWidth="1"/>
    <col min="430" max="430" width="12" bestFit="1" customWidth="1"/>
    <col min="431" max="431" width="11.85546875" bestFit="1" customWidth="1"/>
  </cols>
  <sheetData>
    <row r="3" spans="1:6" x14ac:dyDescent="0.25">
      <c r="A3" s="19" t="s">
        <v>1</v>
      </c>
      <c r="B3" s="19" t="s">
        <v>359</v>
      </c>
      <c r="C3" t="s">
        <v>917</v>
      </c>
      <c r="D3" t="s">
        <v>918</v>
      </c>
      <c r="E3" t="s">
        <v>919</v>
      </c>
      <c r="F3" t="s">
        <v>920</v>
      </c>
    </row>
    <row r="4" spans="1:6" x14ac:dyDescent="0.25">
      <c r="A4" t="s">
        <v>3</v>
      </c>
      <c r="B4" t="s">
        <v>4</v>
      </c>
      <c r="C4" s="54">
        <v>30</v>
      </c>
      <c r="D4" s="54">
        <v>39</v>
      </c>
      <c r="E4" s="54">
        <v>-9</v>
      </c>
      <c r="F4" s="54">
        <v>0</v>
      </c>
    </row>
    <row r="5" spans="1:6" x14ac:dyDescent="0.25">
      <c r="A5" t="s">
        <v>3</v>
      </c>
      <c r="B5" t="s">
        <v>397</v>
      </c>
      <c r="C5" s="54">
        <v>59</v>
      </c>
      <c r="D5" s="54">
        <v>62.41666666666675</v>
      </c>
      <c r="E5" s="54">
        <v>-3.4166666666667496</v>
      </c>
      <c r="F5" s="54">
        <v>0</v>
      </c>
    </row>
    <row r="6" spans="1:6" x14ac:dyDescent="0.25">
      <c r="A6" t="s">
        <v>3</v>
      </c>
      <c r="B6" t="s">
        <v>401</v>
      </c>
      <c r="C6" s="54">
        <v>107</v>
      </c>
      <c r="D6" s="54">
        <v>196.91666666666643</v>
      </c>
      <c r="E6" s="54">
        <v>-89.91666666666643</v>
      </c>
      <c r="F6" s="54">
        <v>0</v>
      </c>
    </row>
    <row r="7" spans="1:6" x14ac:dyDescent="0.25">
      <c r="A7" t="s">
        <v>3</v>
      </c>
      <c r="B7" t="s">
        <v>370</v>
      </c>
      <c r="C7" s="54">
        <v>44</v>
      </c>
      <c r="D7" s="54">
        <v>34.66666666666665</v>
      </c>
      <c r="E7" s="54">
        <v>9.3333333333333499</v>
      </c>
      <c r="F7" s="54">
        <v>0</v>
      </c>
    </row>
    <row r="8" spans="1:6" x14ac:dyDescent="0.25">
      <c r="A8" t="s">
        <v>3</v>
      </c>
      <c r="B8" t="s">
        <v>367</v>
      </c>
      <c r="C8" s="54">
        <v>6</v>
      </c>
      <c r="D8" s="54">
        <v>4.7083333333333339</v>
      </c>
      <c r="E8" s="54">
        <v>1.2916666666666661</v>
      </c>
      <c r="F8" s="54">
        <v>0</v>
      </c>
    </row>
    <row r="9" spans="1:6" x14ac:dyDescent="0.25">
      <c r="A9" t="s">
        <v>921</v>
      </c>
      <c r="C9" s="54">
        <v>246</v>
      </c>
      <c r="D9" s="54">
        <v>337.70833333333309</v>
      </c>
      <c r="E9" s="54">
        <v>-91.708333333333144</v>
      </c>
      <c r="F9" s="54">
        <v>0</v>
      </c>
    </row>
    <row r="10" spans="1:6" x14ac:dyDescent="0.25">
      <c r="A10" t="s">
        <v>5</v>
      </c>
      <c r="B10" t="s">
        <v>4</v>
      </c>
      <c r="C10" s="54">
        <v>34</v>
      </c>
      <c r="D10" s="54">
        <v>35.500000000000014</v>
      </c>
      <c r="E10" s="54">
        <v>-1.5000000000000142</v>
      </c>
      <c r="F10" s="54">
        <v>0</v>
      </c>
    </row>
    <row r="11" spans="1:6" x14ac:dyDescent="0.25">
      <c r="A11" t="s">
        <v>5</v>
      </c>
      <c r="B11" t="s">
        <v>397</v>
      </c>
      <c r="C11" s="54">
        <v>108</v>
      </c>
      <c r="D11" s="54">
        <v>102.54166666666669</v>
      </c>
      <c r="E11" s="54">
        <v>5.4583333333333144</v>
      </c>
      <c r="F11" s="54">
        <v>0</v>
      </c>
    </row>
    <row r="12" spans="1:6" x14ac:dyDescent="0.25">
      <c r="A12" t="s">
        <v>5</v>
      </c>
      <c r="B12" t="s">
        <v>401</v>
      </c>
      <c r="C12" s="54">
        <v>80</v>
      </c>
      <c r="D12" s="54">
        <v>198.14583333333326</v>
      </c>
      <c r="E12" s="54">
        <v>-118.14583333333326</v>
      </c>
      <c r="F12" s="54">
        <v>0</v>
      </c>
    </row>
    <row r="13" spans="1:6" x14ac:dyDescent="0.25">
      <c r="A13" t="s">
        <v>5</v>
      </c>
      <c r="B13" t="s">
        <v>370</v>
      </c>
      <c r="C13" s="54">
        <v>44</v>
      </c>
      <c r="D13" s="54">
        <v>41.458333333333314</v>
      </c>
      <c r="E13" s="54">
        <v>2.5416666666666856</v>
      </c>
      <c r="F13" s="54">
        <v>0</v>
      </c>
    </row>
    <row r="14" spans="1:6" x14ac:dyDescent="0.25">
      <c r="A14" t="s">
        <v>5</v>
      </c>
      <c r="B14" t="s">
        <v>367</v>
      </c>
      <c r="C14" s="54">
        <v>5</v>
      </c>
      <c r="D14" s="54">
        <v>6</v>
      </c>
      <c r="E14" s="54">
        <v>-1</v>
      </c>
      <c r="F14" s="54">
        <v>0</v>
      </c>
    </row>
    <row r="15" spans="1:6" x14ac:dyDescent="0.25">
      <c r="A15" t="s">
        <v>5</v>
      </c>
      <c r="B15" t="s">
        <v>373</v>
      </c>
      <c r="C15" s="54">
        <v>44</v>
      </c>
      <c r="D15" s="54">
        <v>35.354166666666664</v>
      </c>
      <c r="E15" s="54">
        <v>8.6458333333333357</v>
      </c>
      <c r="F15" s="54">
        <v>0</v>
      </c>
    </row>
    <row r="16" spans="1:6" x14ac:dyDescent="0.25">
      <c r="A16" t="s">
        <v>922</v>
      </c>
      <c r="C16" s="54">
        <v>315</v>
      </c>
      <c r="D16" s="54">
        <v>418.99999999999994</v>
      </c>
      <c r="E16" s="54">
        <v>-103.99999999999989</v>
      </c>
      <c r="F16" s="54">
        <v>0</v>
      </c>
    </row>
    <row r="17" spans="1:6" x14ac:dyDescent="0.25">
      <c r="A17" t="s">
        <v>7</v>
      </c>
      <c r="B17" t="s">
        <v>4</v>
      </c>
      <c r="C17" s="54">
        <v>30</v>
      </c>
      <c r="D17" s="54">
        <v>25.090277777777779</v>
      </c>
      <c r="E17" s="54">
        <v>4.9097222222222214</v>
      </c>
      <c r="F17" s="54">
        <v>0</v>
      </c>
    </row>
    <row r="18" spans="1:6" x14ac:dyDescent="0.25">
      <c r="A18" t="s">
        <v>7</v>
      </c>
      <c r="B18" t="s">
        <v>397</v>
      </c>
      <c r="C18" s="54">
        <v>64</v>
      </c>
      <c r="D18" s="54">
        <v>71.291666666666629</v>
      </c>
      <c r="E18" s="54">
        <v>-7.2916666666666288</v>
      </c>
      <c r="F18" s="54">
        <v>0</v>
      </c>
    </row>
    <row r="19" spans="1:6" x14ac:dyDescent="0.25">
      <c r="A19" t="s">
        <v>7</v>
      </c>
      <c r="B19" t="s">
        <v>401</v>
      </c>
      <c r="C19" s="54">
        <v>75</v>
      </c>
      <c r="D19" s="54">
        <v>63.263888888888843</v>
      </c>
      <c r="E19" s="54">
        <v>11.736111111111157</v>
      </c>
      <c r="F19" s="54">
        <v>0</v>
      </c>
    </row>
    <row r="20" spans="1:6" x14ac:dyDescent="0.25">
      <c r="A20" t="s">
        <v>7</v>
      </c>
      <c r="B20" t="s">
        <v>370</v>
      </c>
      <c r="C20" s="54">
        <v>32</v>
      </c>
      <c r="D20" s="54">
        <v>33.697916666666671</v>
      </c>
      <c r="E20" s="54">
        <v>-1.6979166666666714</v>
      </c>
      <c r="F20" s="54">
        <v>0</v>
      </c>
    </row>
    <row r="21" spans="1:6" x14ac:dyDescent="0.25">
      <c r="A21" t="s">
        <v>7</v>
      </c>
      <c r="B21" t="s">
        <v>367</v>
      </c>
      <c r="C21" s="54">
        <v>5</v>
      </c>
      <c r="D21" s="54">
        <v>4.489583333333333</v>
      </c>
      <c r="E21" s="54">
        <v>0.51041666666666696</v>
      </c>
      <c r="F21" s="54">
        <v>0</v>
      </c>
    </row>
    <row r="22" spans="1:6" x14ac:dyDescent="0.25">
      <c r="A22" t="s">
        <v>7</v>
      </c>
      <c r="B22" t="s">
        <v>373</v>
      </c>
      <c r="C22" s="54">
        <v>40</v>
      </c>
      <c r="D22" s="54">
        <v>44.458333333333314</v>
      </c>
      <c r="E22" s="54">
        <v>-4.4583333333333144</v>
      </c>
      <c r="F22" s="54">
        <v>0</v>
      </c>
    </row>
    <row r="23" spans="1:6" x14ac:dyDescent="0.25">
      <c r="A23" t="s">
        <v>923</v>
      </c>
      <c r="C23" s="54">
        <v>246</v>
      </c>
      <c r="D23" s="54">
        <v>242.2916666666666</v>
      </c>
      <c r="E23" s="54">
        <v>3.7083333333334565</v>
      </c>
      <c r="F23" s="54">
        <v>0</v>
      </c>
    </row>
    <row r="24" spans="1:6" x14ac:dyDescent="0.25">
      <c r="A24" t="s">
        <v>8</v>
      </c>
      <c r="B24" t="s">
        <v>4</v>
      </c>
      <c r="C24" s="54">
        <v>50</v>
      </c>
      <c r="D24" s="54">
        <v>60.489583333333336</v>
      </c>
      <c r="E24" s="54">
        <v>-10.489583333333336</v>
      </c>
      <c r="F24" s="54">
        <v>0</v>
      </c>
    </row>
    <row r="25" spans="1:6" x14ac:dyDescent="0.25">
      <c r="A25" t="s">
        <v>8</v>
      </c>
      <c r="B25" t="s">
        <v>397</v>
      </c>
      <c r="C25" s="54">
        <v>74</v>
      </c>
      <c r="D25" s="54">
        <v>132.29166666666663</v>
      </c>
      <c r="E25" s="54">
        <v>-58.291666666666629</v>
      </c>
      <c r="F25" s="54">
        <v>0</v>
      </c>
    </row>
    <row r="26" spans="1:6" x14ac:dyDescent="0.25">
      <c r="A26" t="s">
        <v>8</v>
      </c>
      <c r="B26" t="s">
        <v>401</v>
      </c>
      <c r="C26" s="54">
        <v>140</v>
      </c>
      <c r="D26" s="54">
        <v>127.52083333333343</v>
      </c>
      <c r="E26" s="54">
        <v>12.479166666666572</v>
      </c>
      <c r="F26" s="54">
        <v>0</v>
      </c>
    </row>
    <row r="27" spans="1:6" x14ac:dyDescent="0.25">
      <c r="A27" t="s">
        <v>8</v>
      </c>
      <c r="B27" t="s">
        <v>370</v>
      </c>
      <c r="C27" s="54">
        <v>28</v>
      </c>
      <c r="D27" s="54">
        <v>46.916666666666643</v>
      </c>
      <c r="E27" s="54">
        <v>-18.916666666666643</v>
      </c>
      <c r="F27" s="54">
        <v>0</v>
      </c>
    </row>
    <row r="28" spans="1:6" x14ac:dyDescent="0.25">
      <c r="A28" t="s">
        <v>8</v>
      </c>
      <c r="B28" t="s">
        <v>367</v>
      </c>
      <c r="C28" s="54">
        <v>5</v>
      </c>
      <c r="D28" s="54">
        <v>4.7395833333333339</v>
      </c>
      <c r="E28" s="54">
        <v>0.26041666666666607</v>
      </c>
      <c r="F28" s="54">
        <v>0</v>
      </c>
    </row>
    <row r="29" spans="1:6" x14ac:dyDescent="0.25">
      <c r="A29" t="s">
        <v>8</v>
      </c>
      <c r="B29" t="s">
        <v>373</v>
      </c>
      <c r="C29" s="54">
        <v>23</v>
      </c>
      <c r="D29" s="54">
        <v>63.541666666666686</v>
      </c>
      <c r="E29" s="54">
        <v>-40.541666666666686</v>
      </c>
      <c r="F29" s="54">
        <v>0</v>
      </c>
    </row>
    <row r="30" spans="1:6" x14ac:dyDescent="0.25">
      <c r="A30" t="s">
        <v>924</v>
      </c>
      <c r="C30" s="54">
        <v>320</v>
      </c>
      <c r="D30" s="54">
        <v>435.5</v>
      </c>
      <c r="E30" s="54">
        <v>-115.50000000000006</v>
      </c>
      <c r="F30" s="54">
        <v>0</v>
      </c>
    </row>
    <row r="31" spans="1:6" x14ac:dyDescent="0.25">
      <c r="A31" t="s">
        <v>9</v>
      </c>
      <c r="B31" t="s">
        <v>4</v>
      </c>
      <c r="C31" s="54">
        <v>0</v>
      </c>
      <c r="D31" s="54">
        <v>31.291666666666668</v>
      </c>
      <c r="E31" s="54">
        <v>-31.291666666666668</v>
      </c>
      <c r="F31" s="54">
        <v>0</v>
      </c>
    </row>
    <row r="32" spans="1:6" x14ac:dyDescent="0.25">
      <c r="A32" t="s">
        <v>9</v>
      </c>
      <c r="B32" t="s">
        <v>397</v>
      </c>
      <c r="C32" s="54">
        <v>0</v>
      </c>
      <c r="D32" s="54">
        <v>97.947916666666487</v>
      </c>
      <c r="E32" s="54">
        <v>-97.947916666666487</v>
      </c>
      <c r="F32" s="54">
        <v>0</v>
      </c>
    </row>
    <row r="33" spans="1:6" x14ac:dyDescent="0.25">
      <c r="A33" t="s">
        <v>9</v>
      </c>
      <c r="B33" t="s">
        <v>401</v>
      </c>
      <c r="C33" s="54">
        <v>0</v>
      </c>
      <c r="D33" s="54">
        <v>103.45138888888877</v>
      </c>
      <c r="E33" s="54">
        <v>-103.45138888888877</v>
      </c>
      <c r="F33" s="54">
        <v>0</v>
      </c>
    </row>
    <row r="34" spans="1:6" x14ac:dyDescent="0.25">
      <c r="A34" t="s">
        <v>9</v>
      </c>
      <c r="B34" t="s">
        <v>370</v>
      </c>
      <c r="C34" s="54">
        <v>0</v>
      </c>
      <c r="D34" s="54">
        <v>42.479166666666671</v>
      </c>
      <c r="E34" s="54">
        <v>-42.479166666666671</v>
      </c>
      <c r="F34" s="54">
        <v>0</v>
      </c>
    </row>
    <row r="35" spans="1:6" x14ac:dyDescent="0.25">
      <c r="A35" t="s">
        <v>9</v>
      </c>
      <c r="B35" t="s">
        <v>367</v>
      </c>
      <c r="C35" s="54">
        <v>0</v>
      </c>
      <c r="D35" s="54">
        <v>4.7013888888888884</v>
      </c>
      <c r="E35" s="54">
        <v>-4.7013888888888884</v>
      </c>
      <c r="F35" s="54">
        <v>0</v>
      </c>
    </row>
    <row r="36" spans="1:6" x14ac:dyDescent="0.25">
      <c r="A36" t="s">
        <v>9</v>
      </c>
      <c r="B36" t="s">
        <v>373</v>
      </c>
      <c r="C36" s="54">
        <v>0</v>
      </c>
      <c r="D36" s="54">
        <v>27.413194444444446</v>
      </c>
      <c r="E36" s="54">
        <v>-27.413194444444446</v>
      </c>
      <c r="F36" s="54">
        <v>0</v>
      </c>
    </row>
    <row r="37" spans="1:6" x14ac:dyDescent="0.25">
      <c r="A37" t="s">
        <v>925</v>
      </c>
      <c r="C37" s="54">
        <v>0</v>
      </c>
      <c r="D37" s="54">
        <v>307.28472222222194</v>
      </c>
      <c r="E37" s="54">
        <v>-307.28472222222189</v>
      </c>
      <c r="F37" s="54">
        <v>0</v>
      </c>
    </row>
    <row r="38" spans="1:6" x14ac:dyDescent="0.25">
      <c r="A38" t="s">
        <v>10</v>
      </c>
      <c r="B38" t="s">
        <v>4</v>
      </c>
      <c r="C38" s="54">
        <v>54</v>
      </c>
      <c r="D38" s="54">
        <v>33.375</v>
      </c>
      <c r="E38" s="54">
        <v>20.625</v>
      </c>
      <c r="F38" s="54">
        <v>1</v>
      </c>
    </row>
    <row r="39" spans="1:6" x14ac:dyDescent="0.25">
      <c r="A39" t="s">
        <v>10</v>
      </c>
      <c r="B39" t="s">
        <v>397</v>
      </c>
      <c r="C39" s="54">
        <v>103</v>
      </c>
      <c r="D39" s="54">
        <v>93.770833333333343</v>
      </c>
      <c r="E39" s="54">
        <v>9.2291666666666572</v>
      </c>
      <c r="F39" s="54">
        <v>0</v>
      </c>
    </row>
    <row r="40" spans="1:6" x14ac:dyDescent="0.25">
      <c r="A40" t="s">
        <v>10</v>
      </c>
      <c r="B40" t="s">
        <v>401</v>
      </c>
      <c r="C40" s="54">
        <v>132</v>
      </c>
      <c r="D40" s="54">
        <v>95.781250000000028</v>
      </c>
      <c r="E40" s="54">
        <v>36.218749999999972</v>
      </c>
      <c r="F40" s="54">
        <v>1</v>
      </c>
    </row>
    <row r="41" spans="1:6" x14ac:dyDescent="0.25">
      <c r="A41" t="s">
        <v>10</v>
      </c>
      <c r="B41" t="s">
        <v>370</v>
      </c>
      <c r="C41" s="54">
        <v>29</v>
      </c>
      <c r="D41" s="54">
        <v>35.000000000000007</v>
      </c>
      <c r="E41" s="54">
        <v>-6.0000000000000071</v>
      </c>
      <c r="F41" s="54">
        <v>0</v>
      </c>
    </row>
    <row r="42" spans="1:6" x14ac:dyDescent="0.25">
      <c r="A42" t="s">
        <v>10</v>
      </c>
      <c r="B42" t="s">
        <v>367</v>
      </c>
      <c r="C42" s="54">
        <v>6</v>
      </c>
      <c r="D42" s="54">
        <v>4.5833333333333339</v>
      </c>
      <c r="E42" s="54">
        <v>1.4166666666666661</v>
      </c>
      <c r="F42" s="54">
        <v>0</v>
      </c>
    </row>
    <row r="43" spans="1:6" x14ac:dyDescent="0.25">
      <c r="A43" t="s">
        <v>10</v>
      </c>
      <c r="B43" t="s">
        <v>373</v>
      </c>
      <c r="C43" s="54">
        <v>45</v>
      </c>
      <c r="D43" s="54">
        <v>49.78125</v>
      </c>
      <c r="E43" s="54">
        <v>-4.78125</v>
      </c>
      <c r="F43" s="54">
        <v>0</v>
      </c>
    </row>
    <row r="44" spans="1:6" x14ac:dyDescent="0.25">
      <c r="A44" t="s">
        <v>926</v>
      </c>
      <c r="C44" s="54">
        <v>369</v>
      </c>
      <c r="D44" s="54">
        <v>312.29166666666669</v>
      </c>
      <c r="E44" s="54">
        <v>56.708333333333314</v>
      </c>
      <c r="F44" s="54">
        <v>1</v>
      </c>
    </row>
    <row r="45" spans="1:6" x14ac:dyDescent="0.25">
      <c r="A45" t="s">
        <v>11</v>
      </c>
      <c r="B45" t="s">
        <v>4</v>
      </c>
      <c r="C45" s="54">
        <v>0</v>
      </c>
      <c r="D45" s="54">
        <v>51.5625</v>
      </c>
      <c r="E45" s="54">
        <v>-51.5625</v>
      </c>
      <c r="F45" s="54">
        <v>0</v>
      </c>
    </row>
    <row r="46" spans="1:6" x14ac:dyDescent="0.25">
      <c r="A46" t="s">
        <v>11</v>
      </c>
      <c r="B46" t="s">
        <v>397</v>
      </c>
      <c r="C46" s="54">
        <v>0</v>
      </c>
      <c r="D46" s="54">
        <v>147.3958333333334</v>
      </c>
      <c r="E46" s="54">
        <v>-147.3958333333334</v>
      </c>
      <c r="F46" s="54">
        <v>0</v>
      </c>
    </row>
    <row r="47" spans="1:6" x14ac:dyDescent="0.25">
      <c r="A47" t="s">
        <v>11</v>
      </c>
      <c r="B47" t="s">
        <v>401</v>
      </c>
      <c r="C47" s="54">
        <v>0</v>
      </c>
      <c r="D47" s="54">
        <v>167.07291666666669</v>
      </c>
      <c r="E47" s="54">
        <v>-167.07291666666669</v>
      </c>
      <c r="F47" s="54">
        <v>0</v>
      </c>
    </row>
    <row r="48" spans="1:6" x14ac:dyDescent="0.25">
      <c r="A48" t="s">
        <v>11</v>
      </c>
      <c r="B48" t="s">
        <v>370</v>
      </c>
      <c r="C48" s="54">
        <v>0</v>
      </c>
      <c r="D48" s="54">
        <v>72.749999999999986</v>
      </c>
      <c r="E48" s="54">
        <v>-72.749999999999986</v>
      </c>
      <c r="F48" s="54">
        <v>0</v>
      </c>
    </row>
    <row r="49" spans="1:6" x14ac:dyDescent="0.25">
      <c r="A49" t="s">
        <v>11</v>
      </c>
      <c r="B49" t="s">
        <v>367</v>
      </c>
      <c r="C49" s="54">
        <v>0</v>
      </c>
      <c r="D49" s="54">
        <v>6.833333333333333</v>
      </c>
      <c r="E49" s="54">
        <v>-6.833333333333333</v>
      </c>
      <c r="F49" s="54">
        <v>0</v>
      </c>
    </row>
    <row r="50" spans="1:6" x14ac:dyDescent="0.25">
      <c r="A50" t="s">
        <v>11</v>
      </c>
      <c r="B50" t="s">
        <v>373</v>
      </c>
      <c r="C50" s="54">
        <v>0</v>
      </c>
      <c r="D50" s="54">
        <v>30.697916666666675</v>
      </c>
      <c r="E50" s="54">
        <v>-30.697916666666675</v>
      </c>
      <c r="F50" s="54">
        <v>0</v>
      </c>
    </row>
    <row r="51" spans="1:6" x14ac:dyDescent="0.25">
      <c r="A51" t="s">
        <v>927</v>
      </c>
      <c r="C51" s="54">
        <v>0</v>
      </c>
      <c r="D51" s="54">
        <v>476.31250000000011</v>
      </c>
      <c r="E51" s="54">
        <v>-476.31250000000017</v>
      </c>
      <c r="F51" s="54">
        <v>0</v>
      </c>
    </row>
    <row r="52" spans="1:6" x14ac:dyDescent="0.25">
      <c r="A52" t="s">
        <v>12</v>
      </c>
      <c r="B52" t="s">
        <v>4</v>
      </c>
      <c r="C52" s="54">
        <v>0</v>
      </c>
      <c r="D52" s="54">
        <v>457.875</v>
      </c>
      <c r="E52" s="54">
        <v>-457.875</v>
      </c>
      <c r="F52" s="54">
        <v>0</v>
      </c>
    </row>
    <row r="53" spans="1:6" x14ac:dyDescent="0.25">
      <c r="A53" t="s">
        <v>12</v>
      </c>
      <c r="B53" t="s">
        <v>397</v>
      </c>
      <c r="C53" s="54">
        <v>77</v>
      </c>
      <c r="D53" s="54">
        <v>93.041666666666643</v>
      </c>
      <c r="E53" s="54">
        <v>-16.041666666666643</v>
      </c>
      <c r="F53" s="54">
        <v>0</v>
      </c>
    </row>
    <row r="54" spans="1:6" x14ac:dyDescent="0.25">
      <c r="A54" t="s">
        <v>12</v>
      </c>
      <c r="B54" t="s">
        <v>401</v>
      </c>
      <c r="C54" s="54">
        <v>123</v>
      </c>
      <c r="D54" s="54">
        <v>66.374999999999986</v>
      </c>
      <c r="E54" s="54">
        <v>56.625000000000014</v>
      </c>
      <c r="F54" s="54">
        <v>1</v>
      </c>
    </row>
    <row r="55" spans="1:6" x14ac:dyDescent="0.25">
      <c r="A55" t="s">
        <v>12</v>
      </c>
      <c r="B55" t="s">
        <v>370</v>
      </c>
      <c r="C55" s="54">
        <v>36</v>
      </c>
      <c r="D55" s="54">
        <v>34.604166666666671</v>
      </c>
      <c r="E55" s="54">
        <v>1.3958333333333286</v>
      </c>
      <c r="F55" s="54">
        <v>0</v>
      </c>
    </row>
    <row r="56" spans="1:6" x14ac:dyDescent="0.25">
      <c r="A56" t="s">
        <v>12</v>
      </c>
      <c r="B56" t="s">
        <v>367</v>
      </c>
      <c r="C56" s="54">
        <v>6</v>
      </c>
      <c r="D56" s="54">
        <v>11.145833333333334</v>
      </c>
      <c r="E56" s="54">
        <v>-5.1458333333333339</v>
      </c>
      <c r="F56" s="54">
        <v>0</v>
      </c>
    </row>
    <row r="57" spans="1:6" x14ac:dyDescent="0.25">
      <c r="A57" t="s">
        <v>12</v>
      </c>
      <c r="B57" t="s">
        <v>522</v>
      </c>
      <c r="C57" s="54">
        <v>30</v>
      </c>
      <c r="D57" s="54">
        <v>62.95833333333335</v>
      </c>
      <c r="E57" s="54">
        <v>-32.95833333333335</v>
      </c>
      <c r="F57" s="54">
        <v>0</v>
      </c>
    </row>
    <row r="58" spans="1:6" x14ac:dyDescent="0.25">
      <c r="A58" t="s">
        <v>928</v>
      </c>
      <c r="C58" s="54">
        <v>272</v>
      </c>
      <c r="D58" s="54">
        <v>726</v>
      </c>
      <c r="E58" s="54">
        <v>-454.00000000000011</v>
      </c>
      <c r="F58" s="54">
        <v>0</v>
      </c>
    </row>
    <row r="59" spans="1:6" x14ac:dyDescent="0.25">
      <c r="A59" t="s">
        <v>76</v>
      </c>
      <c r="B59" t="s">
        <v>4</v>
      </c>
      <c r="C59" s="54">
        <v>0</v>
      </c>
      <c r="D59" s="54">
        <v>123</v>
      </c>
      <c r="E59" s="54">
        <v>-123</v>
      </c>
      <c r="F59" s="54">
        <v>0</v>
      </c>
    </row>
    <row r="60" spans="1:6" x14ac:dyDescent="0.25">
      <c r="A60" t="s">
        <v>76</v>
      </c>
      <c r="B60" t="s">
        <v>401</v>
      </c>
      <c r="C60" s="54">
        <v>0</v>
      </c>
      <c r="D60" s="54">
        <v>57.666666666666657</v>
      </c>
      <c r="E60" s="54">
        <v>-57.666666666666657</v>
      </c>
      <c r="F60" s="54">
        <v>0</v>
      </c>
    </row>
    <row r="61" spans="1:6" x14ac:dyDescent="0.25">
      <c r="A61" t="s">
        <v>76</v>
      </c>
      <c r="B61" t="s">
        <v>533</v>
      </c>
      <c r="C61" s="54">
        <v>0</v>
      </c>
      <c r="D61" s="54">
        <v>21.166666666666664</v>
      </c>
      <c r="E61" s="54">
        <v>-21.166666666666664</v>
      </c>
      <c r="F61" s="54">
        <v>0</v>
      </c>
    </row>
    <row r="62" spans="1:6" x14ac:dyDescent="0.25">
      <c r="A62" t="s">
        <v>76</v>
      </c>
      <c r="B62" t="s">
        <v>367</v>
      </c>
      <c r="C62" s="54">
        <v>0</v>
      </c>
      <c r="D62" s="54">
        <v>6.4583333333333339</v>
      </c>
      <c r="E62" s="54">
        <v>-6.4583333333333339</v>
      </c>
      <c r="F62" s="54">
        <v>0</v>
      </c>
    </row>
    <row r="63" spans="1:6" x14ac:dyDescent="0.25">
      <c r="A63" t="s">
        <v>929</v>
      </c>
      <c r="C63" s="54">
        <v>0</v>
      </c>
      <c r="D63" s="54">
        <v>208.29166666666666</v>
      </c>
      <c r="E63" s="54">
        <v>-208.29166666666663</v>
      </c>
      <c r="F63" s="54">
        <v>0</v>
      </c>
    </row>
    <row r="64" spans="1:6" x14ac:dyDescent="0.25">
      <c r="A64" t="s">
        <v>13</v>
      </c>
      <c r="B64" t="s">
        <v>4</v>
      </c>
      <c r="C64" s="54">
        <v>70</v>
      </c>
      <c r="D64" s="54">
        <v>53.6875</v>
      </c>
      <c r="E64" s="54">
        <v>16.3125</v>
      </c>
      <c r="F64" s="54">
        <v>1</v>
      </c>
    </row>
    <row r="65" spans="1:6" x14ac:dyDescent="0.25">
      <c r="A65" t="s">
        <v>13</v>
      </c>
      <c r="B65" t="s">
        <v>401</v>
      </c>
      <c r="C65" s="54">
        <v>77</v>
      </c>
      <c r="D65" s="54">
        <v>86.979166666666657</v>
      </c>
      <c r="E65" s="54">
        <v>-9.9791666666666572</v>
      </c>
      <c r="F65" s="54">
        <v>0</v>
      </c>
    </row>
    <row r="66" spans="1:6" x14ac:dyDescent="0.25">
      <c r="A66" t="s">
        <v>13</v>
      </c>
      <c r="B66" t="s">
        <v>533</v>
      </c>
      <c r="C66" s="54">
        <v>67</v>
      </c>
      <c r="D66" s="54">
        <v>64.333333333333343</v>
      </c>
      <c r="E66" s="54">
        <v>2.6666666666666572</v>
      </c>
      <c r="F66" s="54">
        <v>0</v>
      </c>
    </row>
    <row r="67" spans="1:6" x14ac:dyDescent="0.25">
      <c r="A67" t="s">
        <v>13</v>
      </c>
      <c r="B67" t="s">
        <v>367</v>
      </c>
      <c r="C67" s="54">
        <v>4</v>
      </c>
      <c r="D67" s="54">
        <v>5.2916666666666679</v>
      </c>
      <c r="E67" s="54">
        <v>-1.2916666666666679</v>
      </c>
      <c r="F67" s="54">
        <v>0</v>
      </c>
    </row>
    <row r="68" spans="1:6" x14ac:dyDescent="0.25">
      <c r="A68" t="s">
        <v>930</v>
      </c>
      <c r="C68" s="54">
        <v>218</v>
      </c>
      <c r="D68" s="54">
        <v>210.29166666666666</v>
      </c>
      <c r="E68" s="54">
        <v>7.7083333333333428</v>
      </c>
      <c r="F68" s="54">
        <v>0</v>
      </c>
    </row>
    <row r="69" spans="1:6" x14ac:dyDescent="0.25">
      <c r="A69" t="s">
        <v>139</v>
      </c>
      <c r="B69" t="s">
        <v>4</v>
      </c>
      <c r="C69" s="54">
        <v>60</v>
      </c>
      <c r="D69" s="54">
        <v>154</v>
      </c>
      <c r="E69" s="54">
        <v>-94</v>
      </c>
      <c r="F69" s="54">
        <v>0</v>
      </c>
    </row>
    <row r="70" spans="1:6" x14ac:dyDescent="0.25">
      <c r="A70" t="s">
        <v>139</v>
      </c>
      <c r="B70" t="s">
        <v>401</v>
      </c>
      <c r="C70" s="54">
        <v>26</v>
      </c>
      <c r="D70" s="54">
        <v>0</v>
      </c>
      <c r="E70" s="54">
        <v>26</v>
      </c>
      <c r="F70" s="54">
        <v>1</v>
      </c>
    </row>
    <row r="71" spans="1:6" x14ac:dyDescent="0.25">
      <c r="A71" t="s">
        <v>139</v>
      </c>
      <c r="B71" t="s">
        <v>367</v>
      </c>
      <c r="C71" s="54">
        <v>10</v>
      </c>
      <c r="D71" s="54">
        <v>14</v>
      </c>
      <c r="E71" s="54">
        <v>-4</v>
      </c>
      <c r="F71" s="54">
        <v>0</v>
      </c>
    </row>
    <row r="72" spans="1:6" x14ac:dyDescent="0.25">
      <c r="A72" t="s">
        <v>931</v>
      </c>
      <c r="C72" s="54">
        <v>96</v>
      </c>
      <c r="D72" s="54">
        <v>168</v>
      </c>
      <c r="E72" s="54">
        <v>-72</v>
      </c>
      <c r="F72" s="54">
        <v>0</v>
      </c>
    </row>
    <row r="73" spans="1:6" x14ac:dyDescent="0.25">
      <c r="A73" t="s">
        <v>15</v>
      </c>
      <c r="B73" t="s">
        <v>4</v>
      </c>
      <c r="C73" s="54">
        <v>31</v>
      </c>
      <c r="D73" s="54">
        <v>0</v>
      </c>
      <c r="E73" s="54">
        <v>31</v>
      </c>
      <c r="F73" s="54">
        <v>1</v>
      </c>
    </row>
    <row r="74" spans="1:6" x14ac:dyDescent="0.25">
      <c r="A74" t="s">
        <v>15</v>
      </c>
      <c r="B74" t="s">
        <v>401</v>
      </c>
      <c r="C74" s="54">
        <v>108</v>
      </c>
      <c r="D74" s="54">
        <v>0</v>
      </c>
      <c r="E74" s="54">
        <v>108</v>
      </c>
      <c r="F74" s="54">
        <v>1</v>
      </c>
    </row>
    <row r="75" spans="1:6" x14ac:dyDescent="0.25">
      <c r="A75" t="s">
        <v>15</v>
      </c>
      <c r="B75" t="s">
        <v>364</v>
      </c>
      <c r="C75" s="54">
        <v>1</v>
      </c>
      <c r="D75" s="54">
        <v>0</v>
      </c>
      <c r="E75" s="54">
        <v>1</v>
      </c>
      <c r="F75" s="54">
        <v>0</v>
      </c>
    </row>
    <row r="76" spans="1:6" x14ac:dyDescent="0.25">
      <c r="A76" t="s">
        <v>15</v>
      </c>
      <c r="B76" t="s">
        <v>533</v>
      </c>
      <c r="C76" s="54">
        <v>57</v>
      </c>
      <c r="D76" s="54">
        <v>0</v>
      </c>
      <c r="E76" s="54">
        <v>57</v>
      </c>
      <c r="F76" s="54">
        <v>1</v>
      </c>
    </row>
    <row r="77" spans="1:6" x14ac:dyDescent="0.25">
      <c r="A77" t="s">
        <v>15</v>
      </c>
      <c r="B77" t="s">
        <v>367</v>
      </c>
      <c r="C77" s="54">
        <v>4</v>
      </c>
      <c r="D77" s="54">
        <v>0</v>
      </c>
      <c r="E77" s="54">
        <v>4</v>
      </c>
      <c r="F77" s="54">
        <v>0</v>
      </c>
    </row>
    <row r="78" spans="1:6" x14ac:dyDescent="0.25">
      <c r="A78" t="s">
        <v>932</v>
      </c>
      <c r="C78" s="54">
        <v>201</v>
      </c>
      <c r="D78" s="54">
        <v>0</v>
      </c>
      <c r="E78" s="54">
        <v>201</v>
      </c>
      <c r="F78" s="54">
        <v>1</v>
      </c>
    </row>
    <row r="79" spans="1:6" x14ac:dyDescent="0.25">
      <c r="A79" t="s">
        <v>16</v>
      </c>
      <c r="B79" t="s">
        <v>4</v>
      </c>
      <c r="C79" s="54">
        <v>70</v>
      </c>
      <c r="D79" s="54">
        <v>32.250000000000007</v>
      </c>
      <c r="E79" s="54">
        <v>37.749999999999993</v>
      </c>
      <c r="F79" s="54">
        <v>1</v>
      </c>
    </row>
    <row r="80" spans="1:6" x14ac:dyDescent="0.25">
      <c r="A80" t="s">
        <v>16</v>
      </c>
      <c r="B80" t="s">
        <v>401</v>
      </c>
      <c r="C80" s="54">
        <v>93</v>
      </c>
      <c r="D80" s="54">
        <v>58.802083333333293</v>
      </c>
      <c r="E80" s="54">
        <v>34.197916666666707</v>
      </c>
      <c r="F80" s="54">
        <v>1</v>
      </c>
    </row>
    <row r="81" spans="1:6" x14ac:dyDescent="0.25">
      <c r="A81" t="s">
        <v>16</v>
      </c>
      <c r="B81" t="s">
        <v>533</v>
      </c>
      <c r="C81" s="54">
        <v>70</v>
      </c>
      <c r="D81" s="54">
        <v>43.208333333333357</v>
      </c>
      <c r="E81" s="54">
        <v>26.791666666666643</v>
      </c>
      <c r="F81" s="54">
        <v>1</v>
      </c>
    </row>
    <row r="82" spans="1:6" x14ac:dyDescent="0.25">
      <c r="A82" t="s">
        <v>16</v>
      </c>
      <c r="B82" t="s">
        <v>367</v>
      </c>
      <c r="C82" s="54">
        <v>5</v>
      </c>
      <c r="D82" s="54">
        <v>5.03125</v>
      </c>
      <c r="E82" s="54">
        <v>-3.125E-2</v>
      </c>
      <c r="F82" s="54">
        <v>0</v>
      </c>
    </row>
    <row r="83" spans="1:6" x14ac:dyDescent="0.25">
      <c r="A83" t="s">
        <v>933</v>
      </c>
      <c r="C83" s="54">
        <v>238</v>
      </c>
      <c r="D83" s="54">
        <v>139.29166666666666</v>
      </c>
      <c r="E83" s="54">
        <v>98.708333333333343</v>
      </c>
      <c r="F83" s="54">
        <v>1</v>
      </c>
    </row>
    <row r="84" spans="1:6" x14ac:dyDescent="0.25">
      <c r="A84" t="s">
        <v>17</v>
      </c>
      <c r="B84" t="s">
        <v>4</v>
      </c>
      <c r="C84" s="54">
        <v>0</v>
      </c>
      <c r="D84" s="54">
        <v>131.27083333333334</v>
      </c>
      <c r="E84" s="54">
        <v>-131.27083333333334</v>
      </c>
      <c r="F84" s="54">
        <v>0</v>
      </c>
    </row>
    <row r="85" spans="1:6" x14ac:dyDescent="0.25">
      <c r="A85" t="s">
        <v>17</v>
      </c>
      <c r="B85" t="s">
        <v>401</v>
      </c>
      <c r="C85" s="54">
        <v>0</v>
      </c>
      <c r="D85" s="54">
        <v>38.687500000000007</v>
      </c>
      <c r="E85" s="54">
        <v>-38.687500000000007</v>
      </c>
      <c r="F85" s="54">
        <v>0</v>
      </c>
    </row>
    <row r="86" spans="1:6" x14ac:dyDescent="0.25">
      <c r="A86" t="s">
        <v>17</v>
      </c>
      <c r="B86" t="s">
        <v>533</v>
      </c>
      <c r="C86" s="54">
        <v>0</v>
      </c>
      <c r="D86" s="54">
        <v>30.749999999999996</v>
      </c>
      <c r="E86" s="54">
        <v>-30.749999999999996</v>
      </c>
      <c r="F86" s="54">
        <v>0</v>
      </c>
    </row>
    <row r="87" spans="1:6" x14ac:dyDescent="0.25">
      <c r="A87" t="s">
        <v>17</v>
      </c>
      <c r="B87" t="s">
        <v>367</v>
      </c>
      <c r="C87" s="54">
        <v>0</v>
      </c>
      <c r="D87" s="54">
        <v>4.5833333333333339</v>
      </c>
      <c r="E87" s="54">
        <v>-4.5833333333333339</v>
      </c>
      <c r="F87" s="54">
        <v>0</v>
      </c>
    </row>
    <row r="88" spans="1:6" x14ac:dyDescent="0.25">
      <c r="A88" t="s">
        <v>934</v>
      </c>
      <c r="C88" s="54">
        <v>0</v>
      </c>
      <c r="D88" s="54">
        <v>205.29166666666669</v>
      </c>
      <c r="E88" s="54">
        <v>-205.29166666666666</v>
      </c>
      <c r="F88" s="54">
        <v>0</v>
      </c>
    </row>
    <row r="89" spans="1:6" x14ac:dyDescent="0.25">
      <c r="A89" t="s">
        <v>18</v>
      </c>
      <c r="B89" t="s">
        <v>4</v>
      </c>
      <c r="C89" s="54">
        <v>30</v>
      </c>
      <c r="D89" s="54">
        <v>19.75</v>
      </c>
      <c r="E89" s="54">
        <v>10.25</v>
      </c>
      <c r="F89" s="54">
        <v>0</v>
      </c>
    </row>
    <row r="90" spans="1:6" x14ac:dyDescent="0.25">
      <c r="A90" t="s">
        <v>18</v>
      </c>
      <c r="B90" t="s">
        <v>401</v>
      </c>
      <c r="C90" s="54">
        <v>32</v>
      </c>
      <c r="D90" s="54">
        <v>39.843749999999964</v>
      </c>
      <c r="E90" s="54">
        <v>-7.8437499999999645</v>
      </c>
      <c r="F90" s="54">
        <v>0</v>
      </c>
    </row>
    <row r="91" spans="1:6" x14ac:dyDescent="0.25">
      <c r="A91" t="s">
        <v>18</v>
      </c>
      <c r="B91" t="s">
        <v>533</v>
      </c>
      <c r="C91" s="54">
        <v>10</v>
      </c>
      <c r="D91" s="54">
        <v>8.875</v>
      </c>
      <c r="E91" s="54">
        <v>1.125</v>
      </c>
      <c r="F91" s="54">
        <v>0</v>
      </c>
    </row>
    <row r="92" spans="1:6" x14ac:dyDescent="0.25">
      <c r="A92" t="s">
        <v>18</v>
      </c>
      <c r="B92" t="s">
        <v>367</v>
      </c>
      <c r="C92" s="54">
        <v>3</v>
      </c>
      <c r="D92" s="54">
        <v>3.8229166666666665</v>
      </c>
      <c r="E92" s="54">
        <v>-0.82291666666666652</v>
      </c>
      <c r="F92" s="54">
        <v>0</v>
      </c>
    </row>
    <row r="93" spans="1:6" x14ac:dyDescent="0.25">
      <c r="A93" t="s">
        <v>935</v>
      </c>
      <c r="C93" s="54">
        <v>75</v>
      </c>
      <c r="D93" s="54">
        <v>72.291666666666643</v>
      </c>
      <c r="E93" s="54">
        <v>2.708333333333357</v>
      </c>
      <c r="F93" s="54">
        <v>0</v>
      </c>
    </row>
    <row r="94" spans="1:6" x14ac:dyDescent="0.25">
      <c r="A94" t="s">
        <v>21</v>
      </c>
      <c r="B94" t="s">
        <v>4</v>
      </c>
      <c r="C94" s="54">
        <v>60</v>
      </c>
      <c r="D94" s="54">
        <v>61.583333333333329</v>
      </c>
      <c r="E94" s="54">
        <v>-1.5833333333333286</v>
      </c>
      <c r="F94" s="54">
        <v>0</v>
      </c>
    </row>
    <row r="95" spans="1:6" x14ac:dyDescent="0.25">
      <c r="A95" t="s">
        <v>21</v>
      </c>
      <c r="B95" t="s">
        <v>401</v>
      </c>
      <c r="C95" s="54">
        <v>100</v>
      </c>
      <c r="D95" s="54">
        <v>130.67708333333323</v>
      </c>
      <c r="E95" s="54">
        <v>-30.677083333333229</v>
      </c>
      <c r="F95" s="54">
        <v>0</v>
      </c>
    </row>
    <row r="96" spans="1:6" x14ac:dyDescent="0.25">
      <c r="A96" t="s">
        <v>21</v>
      </c>
      <c r="B96" t="s">
        <v>370</v>
      </c>
      <c r="C96" s="54">
        <v>65</v>
      </c>
      <c r="D96" s="54">
        <v>83.062500000000028</v>
      </c>
      <c r="E96" s="54">
        <v>-18.062500000000028</v>
      </c>
      <c r="F96" s="54">
        <v>0</v>
      </c>
    </row>
    <row r="97" spans="1:6" x14ac:dyDescent="0.25">
      <c r="A97" t="s">
        <v>21</v>
      </c>
      <c r="B97" t="s">
        <v>367</v>
      </c>
      <c r="C97" s="54">
        <v>5</v>
      </c>
      <c r="D97" s="54">
        <v>30.479166666666657</v>
      </c>
      <c r="E97" s="54">
        <v>-25.479166666666657</v>
      </c>
      <c r="F97" s="54">
        <v>0</v>
      </c>
    </row>
    <row r="98" spans="1:6" x14ac:dyDescent="0.25">
      <c r="A98" t="s">
        <v>21</v>
      </c>
      <c r="B98" t="s">
        <v>373</v>
      </c>
      <c r="C98" s="54">
        <v>70</v>
      </c>
      <c r="D98" s="54">
        <v>44.781249999999972</v>
      </c>
      <c r="E98" s="54">
        <v>25.218750000000028</v>
      </c>
      <c r="F98" s="54">
        <v>1</v>
      </c>
    </row>
    <row r="99" spans="1:6" x14ac:dyDescent="0.25">
      <c r="A99" t="s">
        <v>936</v>
      </c>
      <c r="C99" s="54">
        <v>300</v>
      </c>
      <c r="D99" s="54">
        <v>350.58333333333326</v>
      </c>
      <c r="E99" s="54">
        <v>-50.583333333333258</v>
      </c>
      <c r="F99" s="54">
        <v>0</v>
      </c>
    </row>
    <row r="100" spans="1:6" x14ac:dyDescent="0.25">
      <c r="A100" t="s">
        <v>83</v>
      </c>
      <c r="B100" t="s">
        <v>4</v>
      </c>
      <c r="C100" s="54">
        <v>70</v>
      </c>
      <c r="D100" s="54">
        <v>88.833333333333343</v>
      </c>
      <c r="E100" s="54">
        <v>-18.833333333333343</v>
      </c>
      <c r="F100" s="54">
        <v>0</v>
      </c>
    </row>
    <row r="101" spans="1:6" x14ac:dyDescent="0.25">
      <c r="A101" t="s">
        <v>83</v>
      </c>
      <c r="B101" t="s">
        <v>401</v>
      </c>
      <c r="C101" s="54">
        <v>18</v>
      </c>
      <c r="D101" s="54">
        <v>18.281249999999996</v>
      </c>
      <c r="E101" s="54">
        <v>-0.28124999999999645</v>
      </c>
      <c r="F101" s="54">
        <v>0</v>
      </c>
    </row>
    <row r="102" spans="1:6" x14ac:dyDescent="0.25">
      <c r="A102" t="s">
        <v>83</v>
      </c>
      <c r="B102" t="s">
        <v>376</v>
      </c>
      <c r="C102" s="54">
        <v>92</v>
      </c>
      <c r="D102" s="54">
        <v>79.239583333333357</v>
      </c>
      <c r="E102" s="54">
        <v>12.760416666666643</v>
      </c>
      <c r="F102" s="54">
        <v>0</v>
      </c>
    </row>
    <row r="103" spans="1:6" x14ac:dyDescent="0.25">
      <c r="A103" t="s">
        <v>83</v>
      </c>
      <c r="B103" t="s">
        <v>370</v>
      </c>
      <c r="C103" s="54">
        <v>98</v>
      </c>
      <c r="D103" s="54">
        <v>78.802083333333357</v>
      </c>
      <c r="E103" s="54">
        <v>19.197916666666643</v>
      </c>
      <c r="F103" s="54">
        <v>1</v>
      </c>
    </row>
    <row r="104" spans="1:6" x14ac:dyDescent="0.25">
      <c r="A104" t="s">
        <v>83</v>
      </c>
      <c r="B104" t="s">
        <v>367</v>
      </c>
      <c r="C104" s="54">
        <v>6</v>
      </c>
      <c r="D104" s="54">
        <v>11.000000000000002</v>
      </c>
      <c r="E104" s="54">
        <v>-5.0000000000000018</v>
      </c>
      <c r="F104" s="54">
        <v>0</v>
      </c>
    </row>
    <row r="105" spans="1:6" x14ac:dyDescent="0.25">
      <c r="A105" t="s">
        <v>83</v>
      </c>
      <c r="B105" t="s">
        <v>373</v>
      </c>
      <c r="C105" s="54">
        <v>57</v>
      </c>
      <c r="D105" s="54">
        <v>54.96875000000005</v>
      </c>
      <c r="E105" s="54">
        <v>2.0312499999999503</v>
      </c>
      <c r="F105" s="54">
        <v>0</v>
      </c>
    </row>
    <row r="106" spans="1:6" x14ac:dyDescent="0.25">
      <c r="A106" t="s">
        <v>937</v>
      </c>
      <c r="C106" s="54">
        <v>341</v>
      </c>
      <c r="D106" s="54">
        <v>331.12500000000011</v>
      </c>
      <c r="E106" s="54">
        <v>9.8749999999999432</v>
      </c>
      <c r="F106" s="54">
        <v>0</v>
      </c>
    </row>
    <row r="107" spans="1:6" x14ac:dyDescent="0.25">
      <c r="A107" t="s">
        <v>22</v>
      </c>
      <c r="B107" t="s">
        <v>4</v>
      </c>
      <c r="C107" s="54">
        <v>70</v>
      </c>
      <c r="D107" s="54">
        <v>47.958333333333336</v>
      </c>
      <c r="E107" s="54">
        <v>22.041666666666664</v>
      </c>
      <c r="F107" s="54">
        <v>1</v>
      </c>
    </row>
    <row r="108" spans="1:6" x14ac:dyDescent="0.25">
      <c r="A108" t="s">
        <v>22</v>
      </c>
      <c r="B108" t="s">
        <v>397</v>
      </c>
      <c r="C108" s="54">
        <v>73</v>
      </c>
      <c r="D108" s="54">
        <v>72.166666666666728</v>
      </c>
      <c r="E108" s="54">
        <v>0.83333333333327175</v>
      </c>
      <c r="F108" s="54">
        <v>0</v>
      </c>
    </row>
    <row r="109" spans="1:6" x14ac:dyDescent="0.25">
      <c r="A109" t="s">
        <v>22</v>
      </c>
      <c r="B109" t="s">
        <v>401</v>
      </c>
      <c r="C109" s="54">
        <v>91</v>
      </c>
      <c r="D109" s="54">
        <v>138.76041666666674</v>
      </c>
      <c r="E109" s="54">
        <v>-47.760416666666742</v>
      </c>
      <c r="F109" s="54">
        <v>0</v>
      </c>
    </row>
    <row r="110" spans="1:6" x14ac:dyDescent="0.25">
      <c r="A110" t="s">
        <v>22</v>
      </c>
      <c r="B110" t="s">
        <v>370</v>
      </c>
      <c r="C110" s="54">
        <v>45</v>
      </c>
      <c r="D110" s="54">
        <v>68.791666666666686</v>
      </c>
      <c r="E110" s="54">
        <v>-23.791666666666686</v>
      </c>
      <c r="F110" s="54">
        <v>0</v>
      </c>
    </row>
    <row r="111" spans="1:6" x14ac:dyDescent="0.25">
      <c r="A111" t="s">
        <v>22</v>
      </c>
      <c r="B111" t="s">
        <v>367</v>
      </c>
      <c r="C111" s="54">
        <v>5</v>
      </c>
      <c r="D111" s="54">
        <v>9.6666666666666661</v>
      </c>
      <c r="E111" s="54">
        <v>-4.6666666666666661</v>
      </c>
      <c r="F111" s="54">
        <v>0</v>
      </c>
    </row>
    <row r="112" spans="1:6" x14ac:dyDescent="0.25">
      <c r="A112" t="s">
        <v>938</v>
      </c>
      <c r="C112" s="54">
        <v>284</v>
      </c>
      <c r="D112" s="54">
        <v>337.34375000000017</v>
      </c>
      <c r="E112" s="54">
        <v>-53.343750000000114</v>
      </c>
      <c r="F112" s="54">
        <v>0</v>
      </c>
    </row>
    <row r="113" spans="1:6" x14ac:dyDescent="0.25">
      <c r="A113" t="s">
        <v>23</v>
      </c>
      <c r="B113" t="s">
        <v>4</v>
      </c>
      <c r="C113" s="54">
        <v>70</v>
      </c>
      <c r="D113" s="54">
        <v>68.354166666666657</v>
      </c>
      <c r="E113" s="54">
        <v>1.6458333333333428</v>
      </c>
      <c r="F113" s="54">
        <v>0</v>
      </c>
    </row>
    <row r="114" spans="1:6" x14ac:dyDescent="0.25">
      <c r="A114" t="s">
        <v>23</v>
      </c>
      <c r="B114" t="s">
        <v>401</v>
      </c>
      <c r="C114" s="54">
        <v>18</v>
      </c>
      <c r="D114" s="54">
        <v>16.249999999999993</v>
      </c>
      <c r="E114" s="54">
        <v>1.7500000000000071</v>
      </c>
      <c r="F114" s="54">
        <v>0</v>
      </c>
    </row>
    <row r="115" spans="1:6" x14ac:dyDescent="0.25">
      <c r="A115" t="s">
        <v>23</v>
      </c>
      <c r="B115" t="s">
        <v>376</v>
      </c>
      <c r="C115" s="54">
        <v>107</v>
      </c>
      <c r="D115" s="54">
        <v>93.906249999999929</v>
      </c>
      <c r="E115" s="54">
        <v>13.093750000000071</v>
      </c>
      <c r="F115" s="54">
        <v>0</v>
      </c>
    </row>
    <row r="116" spans="1:6" x14ac:dyDescent="0.25">
      <c r="A116" t="s">
        <v>23</v>
      </c>
      <c r="B116" t="s">
        <v>370</v>
      </c>
      <c r="C116" s="54">
        <v>79</v>
      </c>
      <c r="D116" s="54">
        <v>64.9166666666666</v>
      </c>
      <c r="E116" s="54">
        <v>14.0833333333334</v>
      </c>
      <c r="F116" s="54">
        <v>0</v>
      </c>
    </row>
    <row r="117" spans="1:6" x14ac:dyDescent="0.25">
      <c r="A117" t="s">
        <v>23</v>
      </c>
      <c r="B117" t="s">
        <v>367</v>
      </c>
      <c r="C117" s="54">
        <v>6</v>
      </c>
      <c r="D117" s="54">
        <v>8.9583333333333321</v>
      </c>
      <c r="E117" s="54">
        <v>-2.9583333333333321</v>
      </c>
      <c r="F117" s="54">
        <v>0</v>
      </c>
    </row>
    <row r="118" spans="1:6" x14ac:dyDescent="0.25">
      <c r="A118" t="s">
        <v>23</v>
      </c>
      <c r="B118" t="s">
        <v>373</v>
      </c>
      <c r="C118" s="54">
        <v>74</v>
      </c>
      <c r="D118" s="54">
        <v>179.90625000000011</v>
      </c>
      <c r="E118" s="54">
        <v>-105.90625000000011</v>
      </c>
      <c r="F118" s="54">
        <v>0</v>
      </c>
    </row>
    <row r="119" spans="1:6" x14ac:dyDescent="0.25">
      <c r="A119" t="s">
        <v>939</v>
      </c>
      <c r="C119" s="54">
        <v>354</v>
      </c>
      <c r="D119" s="54">
        <v>432.29166666666663</v>
      </c>
      <c r="E119" s="54">
        <v>-78.291666666666572</v>
      </c>
      <c r="F119" s="54">
        <v>0</v>
      </c>
    </row>
    <row r="120" spans="1:6" x14ac:dyDescent="0.25">
      <c r="A120" t="s">
        <v>131</v>
      </c>
      <c r="B120" t="s">
        <v>4</v>
      </c>
      <c r="C120" s="54">
        <v>0</v>
      </c>
      <c r="D120" s="54">
        <v>181.66666666666669</v>
      </c>
      <c r="E120" s="54">
        <v>-181.66666666666669</v>
      </c>
      <c r="F120" s="54">
        <v>0</v>
      </c>
    </row>
    <row r="121" spans="1:6" x14ac:dyDescent="0.25">
      <c r="A121" t="s">
        <v>131</v>
      </c>
      <c r="B121" t="s">
        <v>397</v>
      </c>
      <c r="C121" s="54">
        <v>0</v>
      </c>
      <c r="D121" s="54">
        <v>113.49999999999996</v>
      </c>
      <c r="E121" s="54">
        <v>-113.49999999999996</v>
      </c>
      <c r="F121" s="54">
        <v>0</v>
      </c>
    </row>
    <row r="122" spans="1:6" x14ac:dyDescent="0.25">
      <c r="A122" t="s">
        <v>131</v>
      </c>
      <c r="B122" t="s">
        <v>401</v>
      </c>
      <c r="C122" s="54">
        <v>0</v>
      </c>
      <c r="D122" s="54">
        <v>0</v>
      </c>
      <c r="E122" s="54">
        <v>0</v>
      </c>
      <c r="F122" s="54">
        <v>0</v>
      </c>
    </row>
    <row r="123" spans="1:6" x14ac:dyDescent="0.25">
      <c r="A123" t="s">
        <v>131</v>
      </c>
      <c r="B123" t="s">
        <v>376</v>
      </c>
      <c r="C123" s="54">
        <v>0</v>
      </c>
      <c r="D123" s="54">
        <v>235.08333333333343</v>
      </c>
      <c r="E123" s="54">
        <v>-235.08333333333343</v>
      </c>
      <c r="F123" s="54">
        <v>0</v>
      </c>
    </row>
    <row r="124" spans="1:6" x14ac:dyDescent="0.25">
      <c r="A124" t="s">
        <v>131</v>
      </c>
      <c r="B124" t="s">
        <v>370</v>
      </c>
      <c r="C124" s="54">
        <v>0</v>
      </c>
      <c r="D124" s="54">
        <v>50.958333333333357</v>
      </c>
      <c r="E124" s="54">
        <v>-50.958333333333357</v>
      </c>
      <c r="F124" s="54">
        <v>0</v>
      </c>
    </row>
    <row r="125" spans="1:6" x14ac:dyDescent="0.25">
      <c r="A125" t="s">
        <v>131</v>
      </c>
      <c r="B125" t="s">
        <v>367</v>
      </c>
      <c r="C125" s="54">
        <v>0</v>
      </c>
      <c r="D125" s="54">
        <v>14.958333333333329</v>
      </c>
      <c r="E125" s="54">
        <v>-14.958333333333329</v>
      </c>
      <c r="F125" s="54">
        <v>0</v>
      </c>
    </row>
    <row r="126" spans="1:6" x14ac:dyDescent="0.25">
      <c r="A126" t="s">
        <v>131</v>
      </c>
      <c r="B126" t="s">
        <v>373</v>
      </c>
      <c r="C126" s="54">
        <v>0</v>
      </c>
      <c r="D126" s="54">
        <v>48.125000000000007</v>
      </c>
      <c r="E126" s="54">
        <v>-48.125000000000007</v>
      </c>
      <c r="F126" s="54">
        <v>0</v>
      </c>
    </row>
    <row r="127" spans="1:6" x14ac:dyDescent="0.25">
      <c r="A127" t="s">
        <v>940</v>
      </c>
      <c r="C127" s="54">
        <v>0</v>
      </c>
      <c r="D127" s="54">
        <v>644.29166666666674</v>
      </c>
      <c r="E127" s="54">
        <v>-644.29166666666686</v>
      </c>
      <c r="F127" s="54">
        <v>0</v>
      </c>
    </row>
    <row r="128" spans="1:6" x14ac:dyDescent="0.25">
      <c r="A128" t="s">
        <v>85</v>
      </c>
      <c r="B128" t="s">
        <v>4</v>
      </c>
      <c r="C128" s="54">
        <v>0</v>
      </c>
      <c r="D128" s="54">
        <v>90.5</v>
      </c>
      <c r="E128" s="54">
        <v>-90.5</v>
      </c>
      <c r="F128" s="54">
        <v>0</v>
      </c>
    </row>
    <row r="129" spans="1:6" x14ac:dyDescent="0.25">
      <c r="A129" t="s">
        <v>85</v>
      </c>
      <c r="B129" t="s">
        <v>397</v>
      </c>
      <c r="C129" s="54">
        <v>0</v>
      </c>
      <c r="D129" s="54">
        <v>56.791666666666643</v>
      </c>
      <c r="E129" s="54">
        <v>-56.791666666666643</v>
      </c>
      <c r="F129" s="54">
        <v>0</v>
      </c>
    </row>
    <row r="130" spans="1:6" x14ac:dyDescent="0.25">
      <c r="A130" t="s">
        <v>85</v>
      </c>
      <c r="B130" t="s">
        <v>401</v>
      </c>
      <c r="C130" s="54">
        <v>0</v>
      </c>
      <c r="D130" s="54">
        <v>431.71875000000011</v>
      </c>
      <c r="E130" s="54">
        <v>-431.71875000000011</v>
      </c>
      <c r="F130" s="54">
        <v>0</v>
      </c>
    </row>
    <row r="131" spans="1:6" x14ac:dyDescent="0.25">
      <c r="A131" t="s">
        <v>85</v>
      </c>
      <c r="B131" t="s">
        <v>370</v>
      </c>
      <c r="C131" s="54">
        <v>0</v>
      </c>
      <c r="D131" s="54">
        <v>30.750000000000007</v>
      </c>
      <c r="E131" s="54">
        <v>-30.750000000000007</v>
      </c>
      <c r="F131" s="54">
        <v>0</v>
      </c>
    </row>
    <row r="132" spans="1:6" x14ac:dyDescent="0.25">
      <c r="A132" t="s">
        <v>85</v>
      </c>
      <c r="B132" t="s">
        <v>367</v>
      </c>
      <c r="C132" s="54">
        <v>0</v>
      </c>
      <c r="D132" s="54">
        <v>60</v>
      </c>
      <c r="E132" s="54">
        <v>-60</v>
      </c>
      <c r="F132" s="54">
        <v>0</v>
      </c>
    </row>
    <row r="133" spans="1:6" x14ac:dyDescent="0.25">
      <c r="A133" t="s">
        <v>85</v>
      </c>
      <c r="B133" t="s">
        <v>373</v>
      </c>
      <c r="C133" s="54">
        <v>0</v>
      </c>
      <c r="D133" s="54">
        <v>31.239583333333336</v>
      </c>
      <c r="E133" s="54">
        <v>-31.239583333333336</v>
      </c>
      <c r="F133" s="54">
        <v>0</v>
      </c>
    </row>
    <row r="134" spans="1:6" x14ac:dyDescent="0.25">
      <c r="A134" t="s">
        <v>941</v>
      </c>
      <c r="C134" s="54">
        <v>0</v>
      </c>
      <c r="D134" s="54">
        <v>701.00000000000011</v>
      </c>
      <c r="E134" s="54">
        <v>-701.00000000000023</v>
      </c>
      <c r="F134" s="54">
        <v>0</v>
      </c>
    </row>
    <row r="135" spans="1:6" x14ac:dyDescent="0.25">
      <c r="A135" t="s">
        <v>140</v>
      </c>
      <c r="B135" t="s">
        <v>4</v>
      </c>
      <c r="C135" s="54">
        <v>30</v>
      </c>
      <c r="D135" s="54">
        <v>0</v>
      </c>
      <c r="E135" s="54">
        <v>30</v>
      </c>
      <c r="F135" s="54">
        <v>1</v>
      </c>
    </row>
    <row r="136" spans="1:6" x14ac:dyDescent="0.25">
      <c r="A136" t="s">
        <v>140</v>
      </c>
      <c r="B136" t="s">
        <v>397</v>
      </c>
      <c r="C136" s="54">
        <v>80</v>
      </c>
      <c r="D136" s="54">
        <v>0</v>
      </c>
      <c r="E136" s="54">
        <v>80</v>
      </c>
      <c r="F136" s="54">
        <v>1</v>
      </c>
    </row>
    <row r="137" spans="1:6" x14ac:dyDescent="0.25">
      <c r="A137" t="s">
        <v>140</v>
      </c>
      <c r="B137" t="s">
        <v>401</v>
      </c>
      <c r="C137" s="54">
        <v>94</v>
      </c>
      <c r="D137" s="54">
        <v>0</v>
      </c>
      <c r="E137" s="54">
        <v>94</v>
      </c>
      <c r="F137" s="54">
        <v>1</v>
      </c>
    </row>
    <row r="138" spans="1:6" x14ac:dyDescent="0.25">
      <c r="A138" t="s">
        <v>140</v>
      </c>
      <c r="B138" t="s">
        <v>370</v>
      </c>
      <c r="C138" s="54">
        <v>40</v>
      </c>
      <c r="D138" s="54">
        <v>0</v>
      </c>
      <c r="E138" s="54">
        <v>40</v>
      </c>
      <c r="F138" s="54">
        <v>1</v>
      </c>
    </row>
    <row r="139" spans="1:6" x14ac:dyDescent="0.25">
      <c r="A139" t="s">
        <v>140</v>
      </c>
      <c r="B139" t="s">
        <v>367</v>
      </c>
      <c r="C139" s="54">
        <v>5</v>
      </c>
      <c r="D139" s="54">
        <v>0</v>
      </c>
      <c r="E139" s="54">
        <v>5</v>
      </c>
      <c r="F139" s="54">
        <v>0</v>
      </c>
    </row>
    <row r="140" spans="1:6" x14ac:dyDescent="0.25">
      <c r="A140" t="s">
        <v>140</v>
      </c>
      <c r="B140" t="s">
        <v>373</v>
      </c>
      <c r="C140" s="54">
        <v>41</v>
      </c>
      <c r="D140" s="54">
        <v>0</v>
      </c>
      <c r="E140" s="54">
        <v>41</v>
      </c>
      <c r="F140" s="54">
        <v>1</v>
      </c>
    </row>
    <row r="141" spans="1:6" x14ac:dyDescent="0.25">
      <c r="A141" t="s">
        <v>942</v>
      </c>
      <c r="C141" s="54">
        <v>290</v>
      </c>
      <c r="D141" s="54">
        <v>0</v>
      </c>
      <c r="E141" s="54">
        <v>290</v>
      </c>
      <c r="F141" s="54">
        <v>1</v>
      </c>
    </row>
    <row r="142" spans="1:6" x14ac:dyDescent="0.25">
      <c r="A142" t="s">
        <v>86</v>
      </c>
      <c r="B142" t="s">
        <v>4</v>
      </c>
      <c r="C142" s="54">
        <v>0</v>
      </c>
      <c r="D142" s="54">
        <v>125.85416666666666</v>
      </c>
      <c r="E142" s="54">
        <v>-125.85416666666666</v>
      </c>
      <c r="F142" s="54">
        <v>0</v>
      </c>
    </row>
    <row r="143" spans="1:6" x14ac:dyDescent="0.25">
      <c r="A143" t="s">
        <v>86</v>
      </c>
      <c r="B143" t="s">
        <v>401</v>
      </c>
      <c r="C143" s="54">
        <v>0</v>
      </c>
      <c r="D143" s="54">
        <v>73.114583333333343</v>
      </c>
      <c r="E143" s="54">
        <v>-73.114583333333343</v>
      </c>
      <c r="F143" s="54">
        <v>0</v>
      </c>
    </row>
    <row r="144" spans="1:6" x14ac:dyDescent="0.25">
      <c r="A144" t="s">
        <v>86</v>
      </c>
      <c r="B144" t="s">
        <v>533</v>
      </c>
      <c r="C144" s="54">
        <v>0</v>
      </c>
      <c r="D144" s="54">
        <v>45.114583333333321</v>
      </c>
      <c r="E144" s="54">
        <v>-45.114583333333321</v>
      </c>
      <c r="F144" s="54">
        <v>0</v>
      </c>
    </row>
    <row r="145" spans="1:6" x14ac:dyDescent="0.25">
      <c r="A145" t="s">
        <v>86</v>
      </c>
      <c r="B145" t="s">
        <v>367</v>
      </c>
      <c r="C145" s="54">
        <v>0</v>
      </c>
      <c r="D145" s="54">
        <v>4.208333333333333</v>
      </c>
      <c r="E145" s="54">
        <v>-4.208333333333333</v>
      </c>
      <c r="F145" s="54">
        <v>0</v>
      </c>
    </row>
    <row r="146" spans="1:6" x14ac:dyDescent="0.25">
      <c r="A146" t="s">
        <v>943</v>
      </c>
      <c r="C146" s="54">
        <v>0</v>
      </c>
      <c r="D146" s="54">
        <v>248.29166666666666</v>
      </c>
      <c r="E146" s="54">
        <v>-248.29166666666666</v>
      </c>
      <c r="F146" s="54">
        <v>0</v>
      </c>
    </row>
    <row r="147" spans="1:6" x14ac:dyDescent="0.25">
      <c r="A147" t="s">
        <v>133</v>
      </c>
      <c r="B147" t="s">
        <v>4</v>
      </c>
      <c r="C147" s="54">
        <v>30</v>
      </c>
      <c r="D147" s="54">
        <v>174.58333333333334</v>
      </c>
      <c r="E147" s="54">
        <v>-144.58333333333334</v>
      </c>
      <c r="F147" s="54">
        <v>0</v>
      </c>
    </row>
    <row r="148" spans="1:6" x14ac:dyDescent="0.25">
      <c r="A148" t="s">
        <v>133</v>
      </c>
      <c r="B148" t="s">
        <v>397</v>
      </c>
      <c r="C148" s="54">
        <v>82</v>
      </c>
      <c r="D148" s="54">
        <v>225.7708333333332</v>
      </c>
      <c r="E148" s="54">
        <v>-143.7708333333332</v>
      </c>
      <c r="F148" s="54">
        <v>0</v>
      </c>
    </row>
    <row r="149" spans="1:6" x14ac:dyDescent="0.25">
      <c r="A149" t="s">
        <v>133</v>
      </c>
      <c r="B149" t="s">
        <v>401</v>
      </c>
      <c r="C149" s="54">
        <v>110</v>
      </c>
      <c r="D149" s="54">
        <v>0</v>
      </c>
      <c r="E149" s="54">
        <v>110</v>
      </c>
      <c r="F149" s="54">
        <v>1</v>
      </c>
    </row>
    <row r="150" spans="1:6" x14ac:dyDescent="0.25">
      <c r="A150" t="s">
        <v>133</v>
      </c>
      <c r="B150" t="s">
        <v>370</v>
      </c>
      <c r="C150" s="54">
        <v>39</v>
      </c>
      <c r="D150" s="54">
        <v>68.010416666666714</v>
      </c>
      <c r="E150" s="54">
        <v>-29.010416666666714</v>
      </c>
      <c r="F150" s="54">
        <v>0</v>
      </c>
    </row>
    <row r="151" spans="1:6" x14ac:dyDescent="0.25">
      <c r="A151" t="s">
        <v>133</v>
      </c>
      <c r="B151" t="s">
        <v>367</v>
      </c>
      <c r="C151" s="54">
        <v>5</v>
      </c>
      <c r="D151" s="54">
        <v>6.9270833333333339</v>
      </c>
      <c r="E151" s="54">
        <v>-1.9270833333333339</v>
      </c>
      <c r="F151" s="54">
        <v>0</v>
      </c>
    </row>
    <row r="152" spans="1:6" x14ac:dyDescent="0.25">
      <c r="A152" t="s">
        <v>133</v>
      </c>
      <c r="B152" t="s">
        <v>373</v>
      </c>
      <c r="C152" s="54">
        <v>48</v>
      </c>
      <c r="D152" s="54">
        <v>0</v>
      </c>
      <c r="E152" s="54">
        <v>48</v>
      </c>
      <c r="F152" s="54">
        <v>1</v>
      </c>
    </row>
    <row r="153" spans="1:6" x14ac:dyDescent="0.25">
      <c r="A153" t="s">
        <v>944</v>
      </c>
      <c r="C153" s="54">
        <v>314</v>
      </c>
      <c r="D153" s="54">
        <v>475.29166666666657</v>
      </c>
      <c r="E153" s="54">
        <v>-161.29166666666669</v>
      </c>
      <c r="F153" s="54">
        <v>0</v>
      </c>
    </row>
    <row r="154" spans="1:6" x14ac:dyDescent="0.25">
      <c r="A154" t="s">
        <v>26</v>
      </c>
      <c r="B154" t="s">
        <v>4</v>
      </c>
      <c r="C154" s="54">
        <v>0</v>
      </c>
      <c r="D154" s="54">
        <v>89.430555555555543</v>
      </c>
      <c r="E154" s="54">
        <v>-89.430555555555543</v>
      </c>
      <c r="F154" s="54">
        <v>0</v>
      </c>
    </row>
    <row r="155" spans="1:6" x14ac:dyDescent="0.25">
      <c r="A155" t="s">
        <v>26</v>
      </c>
      <c r="B155" t="s">
        <v>401</v>
      </c>
      <c r="C155" s="54">
        <v>0</v>
      </c>
      <c r="D155" s="54">
        <v>35.444444444444443</v>
      </c>
      <c r="E155" s="54">
        <v>-35.444444444444443</v>
      </c>
      <c r="F155" s="54">
        <v>0</v>
      </c>
    </row>
    <row r="156" spans="1:6" x14ac:dyDescent="0.25">
      <c r="A156" t="s">
        <v>26</v>
      </c>
      <c r="B156" t="s">
        <v>533</v>
      </c>
      <c r="C156" s="54">
        <v>0</v>
      </c>
      <c r="D156" s="54">
        <v>10.583333333333332</v>
      </c>
      <c r="E156" s="54">
        <v>-10.583333333333332</v>
      </c>
      <c r="F156" s="54">
        <v>0</v>
      </c>
    </row>
    <row r="157" spans="1:6" x14ac:dyDescent="0.25">
      <c r="A157" t="s">
        <v>26</v>
      </c>
      <c r="B157" t="s">
        <v>367</v>
      </c>
      <c r="C157" s="54">
        <v>0</v>
      </c>
      <c r="D157" s="54">
        <v>2.5416666666666665</v>
      </c>
      <c r="E157" s="54">
        <v>-2.5416666666666665</v>
      </c>
      <c r="F157" s="54">
        <v>0</v>
      </c>
    </row>
    <row r="158" spans="1:6" x14ac:dyDescent="0.25">
      <c r="A158" t="s">
        <v>945</v>
      </c>
      <c r="C158" s="54">
        <v>0</v>
      </c>
      <c r="D158" s="54">
        <v>137.99999999999997</v>
      </c>
      <c r="E158" s="54">
        <v>-137.99999999999994</v>
      </c>
      <c r="F158" s="54">
        <v>0</v>
      </c>
    </row>
    <row r="159" spans="1:6" x14ac:dyDescent="0.25">
      <c r="A159" t="s">
        <v>27</v>
      </c>
      <c r="B159" t="s">
        <v>4</v>
      </c>
      <c r="C159" s="54">
        <v>30</v>
      </c>
      <c r="D159" s="54">
        <v>93.166666666666657</v>
      </c>
      <c r="E159" s="54">
        <v>-63.166666666666657</v>
      </c>
      <c r="F159" s="54">
        <v>0</v>
      </c>
    </row>
    <row r="160" spans="1:6" x14ac:dyDescent="0.25">
      <c r="A160" t="s">
        <v>27</v>
      </c>
      <c r="B160" t="s">
        <v>401</v>
      </c>
      <c r="C160" s="54">
        <v>0</v>
      </c>
      <c r="D160" s="54">
        <v>19.375</v>
      </c>
      <c r="E160" s="54">
        <v>-19.375</v>
      </c>
      <c r="F160" s="54">
        <v>0</v>
      </c>
    </row>
    <row r="161" spans="1:6" x14ac:dyDescent="0.25">
      <c r="A161" t="s">
        <v>27</v>
      </c>
      <c r="B161" t="s">
        <v>533</v>
      </c>
      <c r="C161" s="54">
        <v>0</v>
      </c>
      <c r="D161" s="54">
        <v>13.624999999999998</v>
      </c>
      <c r="E161" s="54">
        <v>-13.624999999999998</v>
      </c>
      <c r="F161" s="54">
        <v>0</v>
      </c>
    </row>
    <row r="162" spans="1:6" x14ac:dyDescent="0.25">
      <c r="A162" t="s">
        <v>27</v>
      </c>
      <c r="B162" t="s">
        <v>367</v>
      </c>
      <c r="C162" s="54">
        <v>3</v>
      </c>
      <c r="D162" s="54">
        <v>4.125</v>
      </c>
      <c r="E162" s="54">
        <v>-1.125</v>
      </c>
      <c r="F162" s="54">
        <v>0</v>
      </c>
    </row>
    <row r="163" spans="1:6" x14ac:dyDescent="0.25">
      <c r="A163" t="s">
        <v>946</v>
      </c>
      <c r="C163" s="54">
        <v>33</v>
      </c>
      <c r="D163" s="54">
        <v>130.29166666666666</v>
      </c>
      <c r="E163" s="54">
        <v>-97.291666666666657</v>
      </c>
      <c r="F163" s="54">
        <v>0</v>
      </c>
    </row>
    <row r="164" spans="1:6" x14ac:dyDescent="0.25">
      <c r="A164" t="s">
        <v>95</v>
      </c>
      <c r="B164" t="s">
        <v>4</v>
      </c>
      <c r="C164" s="54">
        <v>50</v>
      </c>
      <c r="D164" s="54">
        <v>0</v>
      </c>
      <c r="E164" s="54">
        <v>50</v>
      </c>
      <c r="F164" s="54">
        <v>1</v>
      </c>
    </row>
    <row r="165" spans="1:6" x14ac:dyDescent="0.25">
      <c r="A165" t="s">
        <v>95</v>
      </c>
      <c r="B165" t="s">
        <v>401</v>
      </c>
      <c r="C165" s="54">
        <v>47.5</v>
      </c>
      <c r="D165" s="54">
        <v>0</v>
      </c>
      <c r="E165" s="54">
        <v>47.5</v>
      </c>
      <c r="F165" s="54">
        <v>1</v>
      </c>
    </row>
    <row r="166" spans="1:6" x14ac:dyDescent="0.25">
      <c r="A166" t="s">
        <v>95</v>
      </c>
      <c r="B166" t="s">
        <v>533</v>
      </c>
      <c r="C166" s="54">
        <v>13.5</v>
      </c>
      <c r="D166" s="54">
        <v>0</v>
      </c>
      <c r="E166" s="54">
        <v>13.5</v>
      </c>
      <c r="F166" s="54">
        <v>0</v>
      </c>
    </row>
    <row r="167" spans="1:6" x14ac:dyDescent="0.25">
      <c r="A167" t="s">
        <v>95</v>
      </c>
      <c r="B167" t="s">
        <v>367</v>
      </c>
      <c r="C167" s="54">
        <v>2.4</v>
      </c>
      <c r="D167" s="54">
        <v>0</v>
      </c>
      <c r="E167" s="54">
        <v>2.4</v>
      </c>
      <c r="F167" s="54">
        <v>0</v>
      </c>
    </row>
    <row r="168" spans="1:6" x14ac:dyDescent="0.25">
      <c r="A168" t="s">
        <v>947</v>
      </c>
      <c r="C168" s="54">
        <v>113.4</v>
      </c>
      <c r="D168" s="54">
        <v>0</v>
      </c>
      <c r="E168" s="54">
        <v>113.4</v>
      </c>
      <c r="F168" s="54">
        <v>1</v>
      </c>
    </row>
    <row r="169" spans="1:6" x14ac:dyDescent="0.25">
      <c r="A169" t="s">
        <v>36</v>
      </c>
      <c r="B169" t="s">
        <v>4</v>
      </c>
      <c r="C169" s="54">
        <v>0</v>
      </c>
      <c r="D169" s="54">
        <v>69.427083333333286</v>
      </c>
      <c r="E169" s="54">
        <v>-69.427083333333286</v>
      </c>
      <c r="F169" s="54">
        <v>0</v>
      </c>
    </row>
    <row r="170" spans="1:6" x14ac:dyDescent="0.25">
      <c r="A170" t="s">
        <v>36</v>
      </c>
      <c r="B170" t="s">
        <v>401</v>
      </c>
      <c r="C170" s="54">
        <v>0</v>
      </c>
      <c r="D170" s="54">
        <v>80.197916666666572</v>
      </c>
      <c r="E170" s="54">
        <v>-80.197916666666572</v>
      </c>
      <c r="F170" s="54">
        <v>0</v>
      </c>
    </row>
    <row r="171" spans="1:6" x14ac:dyDescent="0.25">
      <c r="A171" t="s">
        <v>36</v>
      </c>
      <c r="B171" t="s">
        <v>533</v>
      </c>
      <c r="C171" s="54">
        <v>0</v>
      </c>
      <c r="D171" s="54">
        <v>12.208333333333336</v>
      </c>
      <c r="E171" s="54">
        <v>-12.208333333333336</v>
      </c>
      <c r="F171" s="54">
        <v>0</v>
      </c>
    </row>
    <row r="172" spans="1:6" x14ac:dyDescent="0.25">
      <c r="A172" t="s">
        <v>36</v>
      </c>
      <c r="B172" t="s">
        <v>367</v>
      </c>
      <c r="C172" s="54">
        <v>0</v>
      </c>
      <c r="D172" s="54">
        <v>3.4166666666666665</v>
      </c>
      <c r="E172" s="54">
        <v>-3.4166666666666665</v>
      </c>
      <c r="F172" s="54">
        <v>0</v>
      </c>
    </row>
    <row r="173" spans="1:6" x14ac:dyDescent="0.25">
      <c r="A173" t="s">
        <v>948</v>
      </c>
      <c r="C173" s="54">
        <v>0</v>
      </c>
      <c r="D173" s="54">
        <v>165.24999999999986</v>
      </c>
      <c r="E173" s="54">
        <v>-165.24999999999986</v>
      </c>
      <c r="F173" s="54">
        <v>0</v>
      </c>
    </row>
    <row r="174" spans="1:6" x14ac:dyDescent="0.25">
      <c r="A174" t="s">
        <v>46</v>
      </c>
      <c r="B174" t="s">
        <v>4</v>
      </c>
      <c r="C174" s="54">
        <v>20</v>
      </c>
      <c r="D174" s="54">
        <v>13.791666666666668</v>
      </c>
      <c r="E174" s="54">
        <v>6.2083333333333321</v>
      </c>
      <c r="F174" s="54">
        <v>0</v>
      </c>
    </row>
    <row r="175" spans="1:6" x14ac:dyDescent="0.25">
      <c r="A175" t="s">
        <v>46</v>
      </c>
      <c r="B175" t="s">
        <v>401</v>
      </c>
      <c r="C175" s="54">
        <v>21</v>
      </c>
      <c r="D175" s="54">
        <v>32.541666666666664</v>
      </c>
      <c r="E175" s="54">
        <v>-11.541666666666664</v>
      </c>
      <c r="F175" s="54">
        <v>0</v>
      </c>
    </row>
    <row r="176" spans="1:6" x14ac:dyDescent="0.25">
      <c r="A176" t="s">
        <v>46</v>
      </c>
      <c r="B176" t="s">
        <v>367</v>
      </c>
      <c r="C176" s="54">
        <v>10</v>
      </c>
      <c r="D176" s="54">
        <v>11.145833333333336</v>
      </c>
      <c r="E176" s="54">
        <v>-1.1458333333333357</v>
      </c>
      <c r="F176" s="54">
        <v>0</v>
      </c>
    </row>
    <row r="177" spans="1:6" x14ac:dyDescent="0.25">
      <c r="A177" t="s">
        <v>46</v>
      </c>
      <c r="B177" t="s">
        <v>373</v>
      </c>
      <c r="C177" s="54">
        <v>13</v>
      </c>
      <c r="D177" s="54">
        <v>21.770833333333325</v>
      </c>
      <c r="E177" s="54">
        <v>-8.770833333333325</v>
      </c>
      <c r="F177" s="54">
        <v>0</v>
      </c>
    </row>
    <row r="178" spans="1:6" x14ac:dyDescent="0.25">
      <c r="A178" t="s">
        <v>949</v>
      </c>
      <c r="C178" s="54">
        <v>64</v>
      </c>
      <c r="D178" s="54">
        <v>79.249999999999986</v>
      </c>
      <c r="E178" s="54">
        <v>-15.249999999999986</v>
      </c>
      <c r="F178" s="54">
        <v>0</v>
      </c>
    </row>
    <row r="179" spans="1:6" x14ac:dyDescent="0.25">
      <c r="A179" t="s">
        <v>47</v>
      </c>
      <c r="B179" t="s">
        <v>4</v>
      </c>
      <c r="C179" s="54">
        <v>0</v>
      </c>
      <c r="D179" s="54">
        <v>63.875</v>
      </c>
      <c r="E179" s="54">
        <v>-63.875</v>
      </c>
      <c r="F179" s="54">
        <v>0</v>
      </c>
    </row>
    <row r="180" spans="1:6" x14ac:dyDescent="0.25">
      <c r="A180" t="s">
        <v>47</v>
      </c>
      <c r="B180" t="s">
        <v>401</v>
      </c>
      <c r="C180" s="54">
        <v>0</v>
      </c>
      <c r="D180" s="54">
        <v>29.708333333333336</v>
      </c>
      <c r="E180" s="54">
        <v>-29.708333333333336</v>
      </c>
      <c r="F180" s="54">
        <v>0</v>
      </c>
    </row>
    <row r="181" spans="1:6" x14ac:dyDescent="0.25">
      <c r="A181" t="s">
        <v>47</v>
      </c>
      <c r="B181" t="s">
        <v>367</v>
      </c>
      <c r="C181" s="54">
        <v>0</v>
      </c>
      <c r="D181" s="54">
        <v>13.208333333333336</v>
      </c>
      <c r="E181" s="54">
        <v>-13.208333333333336</v>
      </c>
      <c r="F181" s="54">
        <v>0</v>
      </c>
    </row>
    <row r="182" spans="1:6" x14ac:dyDescent="0.25">
      <c r="A182" t="s">
        <v>47</v>
      </c>
      <c r="B182" t="s">
        <v>373</v>
      </c>
      <c r="C182" s="54">
        <v>0</v>
      </c>
      <c r="D182" s="54">
        <v>20.500000000000007</v>
      </c>
      <c r="E182" s="54">
        <v>-20.500000000000007</v>
      </c>
      <c r="F182" s="54">
        <v>0</v>
      </c>
    </row>
    <row r="183" spans="1:6" x14ac:dyDescent="0.25">
      <c r="A183" t="s">
        <v>950</v>
      </c>
      <c r="C183" s="54">
        <v>0</v>
      </c>
      <c r="D183" s="54">
        <v>127.29166666666669</v>
      </c>
      <c r="E183" s="54">
        <v>-127.29166666666669</v>
      </c>
      <c r="F183" s="54">
        <v>0</v>
      </c>
    </row>
    <row r="184" spans="1:6" x14ac:dyDescent="0.25">
      <c r="A184" t="s">
        <v>96</v>
      </c>
      <c r="B184" t="s">
        <v>4</v>
      </c>
      <c r="C184" s="54">
        <v>0</v>
      </c>
      <c r="D184" s="54">
        <v>134.04166666666666</v>
      </c>
      <c r="E184" s="54">
        <v>-134.04166666666666</v>
      </c>
      <c r="F184" s="54">
        <v>0</v>
      </c>
    </row>
    <row r="185" spans="1:6" x14ac:dyDescent="0.25">
      <c r="A185" t="s">
        <v>96</v>
      </c>
      <c r="B185" t="s">
        <v>401</v>
      </c>
      <c r="C185" s="54">
        <v>33</v>
      </c>
      <c r="D185" s="54">
        <v>178.73958333333314</v>
      </c>
      <c r="E185" s="54">
        <v>-145.73958333333314</v>
      </c>
      <c r="F185" s="54">
        <v>0</v>
      </c>
    </row>
    <row r="186" spans="1:6" x14ac:dyDescent="0.25">
      <c r="A186" t="s">
        <v>96</v>
      </c>
      <c r="B186" t="s">
        <v>533</v>
      </c>
      <c r="C186" s="54">
        <v>25</v>
      </c>
      <c r="D186" s="54">
        <v>49.093750000000014</v>
      </c>
      <c r="E186" s="54">
        <v>-24.093750000000014</v>
      </c>
      <c r="F186" s="54">
        <v>0</v>
      </c>
    </row>
    <row r="187" spans="1:6" x14ac:dyDescent="0.25">
      <c r="A187" t="s">
        <v>96</v>
      </c>
      <c r="B187" t="s">
        <v>367</v>
      </c>
      <c r="C187" s="54">
        <v>13</v>
      </c>
      <c r="D187" s="54">
        <v>13.416666666666661</v>
      </c>
      <c r="E187" s="54">
        <v>-0.41666666666666075</v>
      </c>
      <c r="F187" s="54">
        <v>0</v>
      </c>
    </row>
    <row r="188" spans="1:6" x14ac:dyDescent="0.25">
      <c r="A188" t="s">
        <v>951</v>
      </c>
      <c r="C188" s="54">
        <v>71</v>
      </c>
      <c r="D188" s="54">
        <v>375.29166666666646</v>
      </c>
      <c r="E188" s="54">
        <v>-304.29166666666646</v>
      </c>
      <c r="F188" s="54">
        <v>0</v>
      </c>
    </row>
    <row r="189" spans="1:6" x14ac:dyDescent="0.25">
      <c r="A189" t="s">
        <v>52</v>
      </c>
      <c r="B189" t="s">
        <v>4</v>
      </c>
      <c r="C189" s="54">
        <v>0</v>
      </c>
      <c r="D189" s="54">
        <v>113.83333333333326</v>
      </c>
      <c r="E189" s="54">
        <v>-113.83333333333326</v>
      </c>
      <c r="F189" s="54">
        <v>0</v>
      </c>
    </row>
    <row r="190" spans="1:6" x14ac:dyDescent="0.25">
      <c r="A190" t="s">
        <v>52</v>
      </c>
      <c r="B190" t="s">
        <v>401</v>
      </c>
      <c r="C190" s="54">
        <v>0</v>
      </c>
      <c r="D190" s="54">
        <v>50.166666666666671</v>
      </c>
      <c r="E190" s="54">
        <v>-50.166666666666671</v>
      </c>
      <c r="F190" s="54">
        <v>0</v>
      </c>
    </row>
    <row r="191" spans="1:6" x14ac:dyDescent="0.25">
      <c r="A191" t="s">
        <v>52</v>
      </c>
      <c r="B191" t="s">
        <v>533</v>
      </c>
      <c r="C191" s="54">
        <v>0</v>
      </c>
      <c r="D191" s="54">
        <v>39.541666666666671</v>
      </c>
      <c r="E191" s="54">
        <v>-39.541666666666671</v>
      </c>
      <c r="F191" s="54">
        <v>0</v>
      </c>
    </row>
    <row r="192" spans="1:6" x14ac:dyDescent="0.25">
      <c r="A192" t="s">
        <v>52</v>
      </c>
      <c r="B192" t="s">
        <v>367</v>
      </c>
      <c r="C192" s="54">
        <v>0</v>
      </c>
      <c r="D192" s="54">
        <v>3.1666666666666674</v>
      </c>
      <c r="E192" s="54">
        <v>-3.1666666666666674</v>
      </c>
      <c r="F192" s="54">
        <v>0</v>
      </c>
    </row>
    <row r="193" spans="1:6" x14ac:dyDescent="0.25">
      <c r="A193" t="s">
        <v>952</v>
      </c>
      <c r="C193" s="54">
        <v>0</v>
      </c>
      <c r="D193" s="54">
        <v>206.70833333333329</v>
      </c>
      <c r="E193" s="54">
        <v>-206.70833333333331</v>
      </c>
      <c r="F193" s="54">
        <v>0</v>
      </c>
    </row>
    <row r="194" spans="1:6" x14ac:dyDescent="0.25">
      <c r="A194" t="s">
        <v>53</v>
      </c>
      <c r="B194" t="s">
        <v>4</v>
      </c>
      <c r="C194" s="54">
        <v>60</v>
      </c>
      <c r="D194" s="54">
        <v>57.541666666666664</v>
      </c>
      <c r="E194" s="54">
        <v>2.4583333333333357</v>
      </c>
      <c r="F194" s="54">
        <v>0</v>
      </c>
    </row>
    <row r="195" spans="1:6" x14ac:dyDescent="0.25">
      <c r="A195" t="s">
        <v>53</v>
      </c>
      <c r="B195" t="s">
        <v>397</v>
      </c>
      <c r="C195" s="54">
        <v>41</v>
      </c>
      <c r="D195" s="54">
        <v>27.270833333333329</v>
      </c>
      <c r="E195" s="54">
        <v>13.729166666666671</v>
      </c>
      <c r="F195" s="54">
        <v>0</v>
      </c>
    </row>
    <row r="196" spans="1:6" x14ac:dyDescent="0.25">
      <c r="A196" t="s">
        <v>53</v>
      </c>
      <c r="B196" t="s">
        <v>401</v>
      </c>
      <c r="C196" s="54">
        <v>18</v>
      </c>
      <c r="D196" s="54">
        <v>16.145833333333332</v>
      </c>
      <c r="E196" s="54">
        <v>1.8541666666666679</v>
      </c>
      <c r="F196" s="54">
        <v>0</v>
      </c>
    </row>
    <row r="197" spans="1:6" x14ac:dyDescent="0.25">
      <c r="A197" t="s">
        <v>53</v>
      </c>
      <c r="B197" t="s">
        <v>376</v>
      </c>
      <c r="C197" s="54">
        <v>11</v>
      </c>
      <c r="D197" s="54">
        <v>25.416666666666664</v>
      </c>
      <c r="E197" s="54">
        <v>-14.416666666666664</v>
      </c>
      <c r="F197" s="54">
        <v>0</v>
      </c>
    </row>
    <row r="198" spans="1:6" x14ac:dyDescent="0.25">
      <c r="A198" t="s">
        <v>53</v>
      </c>
      <c r="B198" t="s">
        <v>370</v>
      </c>
      <c r="C198" s="54">
        <v>35</v>
      </c>
      <c r="D198" s="54">
        <v>25.552083333333343</v>
      </c>
      <c r="E198" s="54">
        <v>9.4479166666666572</v>
      </c>
      <c r="F198" s="54">
        <v>0</v>
      </c>
    </row>
    <row r="199" spans="1:6" x14ac:dyDescent="0.25">
      <c r="A199" t="s">
        <v>53</v>
      </c>
      <c r="B199" t="s">
        <v>367</v>
      </c>
      <c r="C199" s="54">
        <v>4</v>
      </c>
      <c r="D199" s="54">
        <v>4.3645833333333321</v>
      </c>
      <c r="E199" s="54">
        <v>-0.36458333333333215</v>
      </c>
      <c r="F199" s="54">
        <v>0</v>
      </c>
    </row>
    <row r="200" spans="1:6" x14ac:dyDescent="0.25">
      <c r="A200" t="s">
        <v>953</v>
      </c>
      <c r="C200" s="54">
        <v>169</v>
      </c>
      <c r="D200" s="54">
        <v>156.29166666666669</v>
      </c>
      <c r="E200" s="54">
        <v>12.708333333333343</v>
      </c>
      <c r="F200" s="54">
        <v>0</v>
      </c>
    </row>
    <row r="201" spans="1:6" x14ac:dyDescent="0.25">
      <c r="A201" t="s">
        <v>872</v>
      </c>
      <c r="B201" t="s">
        <v>4</v>
      </c>
      <c r="C201" s="54">
        <v>0</v>
      </c>
      <c r="D201" s="54">
        <v>0</v>
      </c>
      <c r="E201" s="54">
        <v>0</v>
      </c>
      <c r="F201" s="54">
        <v>0</v>
      </c>
    </row>
    <row r="202" spans="1:6" x14ac:dyDescent="0.25">
      <c r="A202" t="s">
        <v>872</v>
      </c>
      <c r="B202" t="s">
        <v>401</v>
      </c>
      <c r="C202" s="54"/>
      <c r="D202" s="54">
        <v>0</v>
      </c>
      <c r="E202" s="54">
        <v>0</v>
      </c>
      <c r="F202" s="54">
        <v>0</v>
      </c>
    </row>
    <row r="203" spans="1:6" x14ac:dyDescent="0.25">
      <c r="A203" t="s">
        <v>872</v>
      </c>
      <c r="B203" t="s">
        <v>533</v>
      </c>
      <c r="C203" s="54"/>
      <c r="D203" s="54">
        <v>0</v>
      </c>
      <c r="E203" s="54">
        <v>0</v>
      </c>
      <c r="F203" s="54">
        <v>0</v>
      </c>
    </row>
    <row r="204" spans="1:6" x14ac:dyDescent="0.25">
      <c r="A204" t="s">
        <v>872</v>
      </c>
      <c r="B204" t="s">
        <v>367</v>
      </c>
      <c r="C204" s="54"/>
      <c r="D204" s="54">
        <v>0</v>
      </c>
      <c r="E204" s="54">
        <v>0</v>
      </c>
      <c r="F204" s="54">
        <v>0</v>
      </c>
    </row>
    <row r="205" spans="1:6" x14ac:dyDescent="0.25">
      <c r="A205" t="s">
        <v>954</v>
      </c>
      <c r="C205" s="54">
        <v>0</v>
      </c>
      <c r="D205" s="54">
        <v>0</v>
      </c>
      <c r="E205" s="54">
        <v>0</v>
      </c>
      <c r="F205" s="54">
        <v>0</v>
      </c>
    </row>
    <row r="206" spans="1:6" x14ac:dyDescent="0.25">
      <c r="A206" t="s">
        <v>93</v>
      </c>
      <c r="B206" t="s">
        <v>4</v>
      </c>
      <c r="C206" s="54">
        <v>20</v>
      </c>
      <c r="D206" s="54">
        <v>27.291666666666664</v>
      </c>
      <c r="E206" s="54">
        <v>-7.2916666666666643</v>
      </c>
      <c r="F206" s="54">
        <v>0</v>
      </c>
    </row>
    <row r="207" spans="1:6" x14ac:dyDescent="0.25">
      <c r="A207" t="s">
        <v>93</v>
      </c>
      <c r="B207" t="s">
        <v>401</v>
      </c>
      <c r="C207" s="54">
        <v>42</v>
      </c>
      <c r="D207" s="54">
        <v>61.479166666666686</v>
      </c>
      <c r="E207" s="54">
        <v>-19.479166666666686</v>
      </c>
      <c r="F207" s="54">
        <v>0</v>
      </c>
    </row>
    <row r="208" spans="1:6" x14ac:dyDescent="0.25">
      <c r="A208" t="s">
        <v>93</v>
      </c>
      <c r="B208" t="s">
        <v>367</v>
      </c>
      <c r="C208" s="54">
        <v>3</v>
      </c>
      <c r="D208" s="54">
        <v>5.104166666666667</v>
      </c>
      <c r="E208" s="54">
        <v>-2.104166666666667</v>
      </c>
      <c r="F208" s="54">
        <v>0</v>
      </c>
    </row>
    <row r="209" spans="1:6" x14ac:dyDescent="0.25">
      <c r="A209" t="s">
        <v>93</v>
      </c>
      <c r="B209" t="s">
        <v>373</v>
      </c>
      <c r="C209" s="54">
        <v>15</v>
      </c>
      <c r="D209" s="54">
        <v>23.125</v>
      </c>
      <c r="E209" s="54">
        <v>-8.125</v>
      </c>
      <c r="F209" s="54">
        <v>0</v>
      </c>
    </row>
    <row r="210" spans="1:6" x14ac:dyDescent="0.25">
      <c r="A210" t="s">
        <v>955</v>
      </c>
      <c r="C210" s="54">
        <v>80</v>
      </c>
      <c r="D210" s="54">
        <v>117.00000000000001</v>
      </c>
      <c r="E210" s="54">
        <v>-37</v>
      </c>
      <c r="F210" s="54">
        <v>0</v>
      </c>
    </row>
    <row r="211" spans="1:6" x14ac:dyDescent="0.25">
      <c r="A211" t="s">
        <v>55</v>
      </c>
      <c r="B211" t="s">
        <v>4</v>
      </c>
      <c r="C211" s="54">
        <v>0</v>
      </c>
      <c r="D211" s="54">
        <v>86.635416666666671</v>
      </c>
      <c r="E211" s="54">
        <v>-86.635416666666671</v>
      </c>
      <c r="F211" s="54">
        <v>0</v>
      </c>
    </row>
    <row r="212" spans="1:6" x14ac:dyDescent="0.25">
      <c r="A212" t="s">
        <v>55</v>
      </c>
      <c r="B212" t="s">
        <v>397</v>
      </c>
      <c r="C212" s="54">
        <v>79.299998000000002</v>
      </c>
      <c r="D212" s="54">
        <v>208.72916666666652</v>
      </c>
      <c r="E212" s="54">
        <v>-129.4291686666665</v>
      </c>
      <c r="F212" s="54">
        <v>0</v>
      </c>
    </row>
    <row r="213" spans="1:6" x14ac:dyDescent="0.25">
      <c r="A213" t="s">
        <v>55</v>
      </c>
      <c r="B213" t="s">
        <v>401</v>
      </c>
      <c r="C213" s="54">
        <v>62.5</v>
      </c>
      <c r="D213" s="54">
        <v>130.71875000000009</v>
      </c>
      <c r="E213" s="54">
        <v>-68.218750000000085</v>
      </c>
      <c r="F213" s="54">
        <v>0</v>
      </c>
    </row>
    <row r="214" spans="1:6" x14ac:dyDescent="0.25">
      <c r="A214" t="s">
        <v>55</v>
      </c>
      <c r="B214" t="s">
        <v>376</v>
      </c>
      <c r="C214" s="54">
        <v>61.1</v>
      </c>
      <c r="D214" s="54">
        <v>84.166666666666671</v>
      </c>
      <c r="E214" s="54">
        <v>-23.06666666666667</v>
      </c>
      <c r="F214" s="54">
        <v>0</v>
      </c>
    </row>
    <row r="215" spans="1:6" x14ac:dyDescent="0.25">
      <c r="A215" t="s">
        <v>55</v>
      </c>
      <c r="B215" t="s">
        <v>370</v>
      </c>
      <c r="C215" s="54">
        <v>28.7</v>
      </c>
      <c r="D215" s="54">
        <v>20.249999999999989</v>
      </c>
      <c r="E215" s="54">
        <v>8.4500000000000099</v>
      </c>
      <c r="F215" s="54">
        <v>0</v>
      </c>
    </row>
    <row r="216" spans="1:6" x14ac:dyDescent="0.25">
      <c r="A216" t="s">
        <v>55</v>
      </c>
      <c r="B216" t="s">
        <v>367</v>
      </c>
      <c r="C216" s="54">
        <v>4.0999999999999996</v>
      </c>
      <c r="D216" s="54">
        <v>4.2083333333333339</v>
      </c>
      <c r="E216" s="54">
        <v>-0.10833333333333428</v>
      </c>
      <c r="F216" s="54">
        <v>0</v>
      </c>
    </row>
    <row r="217" spans="1:6" x14ac:dyDescent="0.25">
      <c r="A217" t="s">
        <v>956</v>
      </c>
      <c r="C217" s="54">
        <v>235.69999799999999</v>
      </c>
      <c r="D217" s="54">
        <v>534.70833333333326</v>
      </c>
      <c r="E217" s="54">
        <v>-299.00833533333321</v>
      </c>
      <c r="F217" s="54">
        <v>0</v>
      </c>
    </row>
    <row r="218" spans="1:6" x14ac:dyDescent="0.25">
      <c r="A218" t="s">
        <v>56</v>
      </c>
      <c r="B218" t="s">
        <v>4</v>
      </c>
      <c r="C218" s="54">
        <v>0</v>
      </c>
      <c r="D218" s="54">
        <v>43.791666666666558</v>
      </c>
      <c r="E218" s="54">
        <v>-43.791666666666558</v>
      </c>
      <c r="F218" s="54">
        <v>0</v>
      </c>
    </row>
    <row r="219" spans="1:6" x14ac:dyDescent="0.25">
      <c r="A219" t="s">
        <v>56</v>
      </c>
      <c r="B219" t="s">
        <v>401</v>
      </c>
      <c r="C219" s="54">
        <v>0</v>
      </c>
      <c r="D219" s="54">
        <v>96.666666666666728</v>
      </c>
      <c r="E219" s="54">
        <v>-96.666666666666728</v>
      </c>
      <c r="F219" s="54">
        <v>0</v>
      </c>
    </row>
    <row r="220" spans="1:6" x14ac:dyDescent="0.25">
      <c r="A220" t="s">
        <v>56</v>
      </c>
      <c r="B220" t="s">
        <v>364</v>
      </c>
      <c r="C220" s="54">
        <v>0</v>
      </c>
      <c r="D220" s="54">
        <v>2.291666666666667</v>
      </c>
      <c r="E220" s="54">
        <v>-2.291666666666667</v>
      </c>
      <c r="F220" s="54">
        <v>0</v>
      </c>
    </row>
    <row r="221" spans="1:6" x14ac:dyDescent="0.25">
      <c r="A221" t="s">
        <v>56</v>
      </c>
      <c r="B221" t="s">
        <v>533</v>
      </c>
      <c r="C221" s="54">
        <v>0</v>
      </c>
      <c r="D221" s="54">
        <v>53.218750000000014</v>
      </c>
      <c r="E221" s="54">
        <v>-53.218750000000014</v>
      </c>
      <c r="F221" s="54">
        <v>0</v>
      </c>
    </row>
    <row r="222" spans="1:6" x14ac:dyDescent="0.25">
      <c r="A222" t="s">
        <v>56</v>
      </c>
      <c r="B222" t="s">
        <v>367</v>
      </c>
      <c r="C222" s="54">
        <v>0</v>
      </c>
      <c r="D222" s="54">
        <v>41.781249999999993</v>
      </c>
      <c r="E222" s="54">
        <v>-41.781249999999993</v>
      </c>
      <c r="F222" s="54">
        <v>0</v>
      </c>
    </row>
    <row r="223" spans="1:6" x14ac:dyDescent="0.25">
      <c r="A223" t="s">
        <v>957</v>
      </c>
      <c r="C223" s="54">
        <v>0</v>
      </c>
      <c r="D223" s="54">
        <v>237.74999999999994</v>
      </c>
      <c r="E223" s="54">
        <v>-237.74999999999994</v>
      </c>
      <c r="F223" s="54">
        <v>0</v>
      </c>
    </row>
    <row r="224" spans="1:6" x14ac:dyDescent="0.25">
      <c r="A224" t="s">
        <v>57</v>
      </c>
      <c r="B224" t="s">
        <v>4</v>
      </c>
      <c r="C224" s="54">
        <v>0</v>
      </c>
      <c r="D224" s="54">
        <v>108.47916666666666</v>
      </c>
      <c r="E224" s="54">
        <v>-108.47916666666666</v>
      </c>
      <c r="F224" s="54">
        <v>0</v>
      </c>
    </row>
    <row r="225" spans="1:6" x14ac:dyDescent="0.25">
      <c r="A225" t="s">
        <v>57</v>
      </c>
      <c r="B225" t="s">
        <v>401</v>
      </c>
      <c r="C225" s="54">
        <v>0</v>
      </c>
      <c r="D225" s="54">
        <v>45.562499999999993</v>
      </c>
      <c r="E225" s="54">
        <v>-45.562499999999993</v>
      </c>
      <c r="F225" s="54">
        <v>0</v>
      </c>
    </row>
    <row r="226" spans="1:6" x14ac:dyDescent="0.25">
      <c r="A226" t="s">
        <v>57</v>
      </c>
      <c r="B226" t="s">
        <v>533</v>
      </c>
      <c r="C226" s="54">
        <v>0</v>
      </c>
      <c r="D226" s="54">
        <v>26.708333333333321</v>
      </c>
      <c r="E226" s="54">
        <v>-26.708333333333321</v>
      </c>
      <c r="F226" s="54">
        <v>0</v>
      </c>
    </row>
    <row r="227" spans="1:6" x14ac:dyDescent="0.25">
      <c r="A227" t="s">
        <v>57</v>
      </c>
      <c r="B227" t="s">
        <v>367</v>
      </c>
      <c r="C227" s="54">
        <v>0</v>
      </c>
      <c r="D227" s="54">
        <v>4.25</v>
      </c>
      <c r="E227" s="54">
        <v>-4.25</v>
      </c>
      <c r="F227" s="54">
        <v>0</v>
      </c>
    </row>
    <row r="228" spans="1:6" x14ac:dyDescent="0.25">
      <c r="A228" t="s">
        <v>958</v>
      </c>
      <c r="C228" s="54">
        <v>0</v>
      </c>
      <c r="D228" s="54">
        <v>184.99999999999997</v>
      </c>
      <c r="E228" s="54">
        <v>-185</v>
      </c>
      <c r="F228" s="54">
        <v>0</v>
      </c>
    </row>
    <row r="229" spans="1:6" x14ac:dyDescent="0.25">
      <c r="A229" t="s">
        <v>347</v>
      </c>
      <c r="C229" s="54">
        <v>5245.0999980000006</v>
      </c>
      <c r="D229" s="54">
        <v>10232.899305555549</v>
      </c>
      <c r="E229" s="54">
        <v>-4987.7993075555532</v>
      </c>
      <c r="F229" s="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E259-B5F0-49BF-AE43-FE173225B756}">
  <dimension ref="A3:H180"/>
  <sheetViews>
    <sheetView tabSelected="1" topLeftCell="A163" workbookViewId="0">
      <selection activeCell="H176" sqref="H176"/>
    </sheetView>
  </sheetViews>
  <sheetFormatPr defaultRowHeight="15" x14ac:dyDescent="0.25"/>
  <cols>
    <col min="1" max="1" width="29.140625" customWidth="1"/>
    <col min="2" max="2" width="34.140625" bestFit="1" customWidth="1"/>
    <col min="3" max="8" width="14.710937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2578125" bestFit="1" customWidth="1"/>
    <col min="70" max="70" width="11.85546875" bestFit="1" customWidth="1"/>
    <col min="71" max="122" width="4.5703125" bestFit="1" customWidth="1"/>
    <col min="123" max="313" width="5.5703125" bestFit="1" customWidth="1"/>
    <col min="314" max="329" width="6.5703125" bestFit="1" customWidth="1"/>
    <col min="330" max="330" width="11.85546875" bestFit="1" customWidth="1"/>
    <col min="331" max="342" width="5.5703125" bestFit="1" customWidth="1"/>
    <col min="343" max="344" width="6.5703125" bestFit="1" customWidth="1"/>
    <col min="345" max="345" width="7.5703125" bestFit="1" customWidth="1"/>
    <col min="346" max="346" width="4.85546875" bestFit="1" customWidth="1"/>
    <col min="347" max="347" width="7.5703125" bestFit="1" customWidth="1"/>
    <col min="348" max="348" width="4.85546875" bestFit="1" customWidth="1"/>
    <col min="349" max="349" width="5.5703125" bestFit="1" customWidth="1"/>
    <col min="350" max="350" width="7.5703125" bestFit="1" customWidth="1"/>
    <col min="351" max="351" width="4.85546875" bestFit="1" customWidth="1"/>
    <col min="352" max="352" width="7.5703125" bestFit="1" customWidth="1"/>
    <col min="353" max="359" width="5.5703125" bestFit="1" customWidth="1"/>
    <col min="360" max="360" width="7.5703125" bestFit="1" customWidth="1"/>
    <col min="361" max="361" width="4.85546875" bestFit="1" customWidth="1"/>
    <col min="362" max="362" width="4.5703125" bestFit="1" customWidth="1"/>
    <col min="363" max="365" width="5.5703125" bestFit="1" customWidth="1"/>
    <col min="366" max="366" width="7.5703125" bestFit="1" customWidth="1"/>
    <col min="367" max="367" width="4.85546875" bestFit="1" customWidth="1"/>
    <col min="368" max="368" width="7.5703125" bestFit="1" customWidth="1"/>
    <col min="369" max="369" width="11.85546875" bestFit="1" customWidth="1"/>
    <col min="370" max="370" width="14.28515625" bestFit="1" customWidth="1"/>
    <col min="371" max="372" width="5.5703125" bestFit="1" customWidth="1"/>
    <col min="373" max="373" width="7.5703125" bestFit="1" customWidth="1"/>
    <col min="374" max="374" width="5.5703125" bestFit="1" customWidth="1"/>
    <col min="375" max="375" width="7.5703125" bestFit="1" customWidth="1"/>
    <col min="376" max="378" width="5.5703125" bestFit="1" customWidth="1"/>
    <col min="379" max="379" width="7.5703125" bestFit="1" customWidth="1"/>
    <col min="380" max="380" width="6.85546875" bestFit="1" customWidth="1"/>
    <col min="382" max="382" width="5.5703125" bestFit="1" customWidth="1"/>
    <col min="383" max="383" width="7.5703125" bestFit="1" customWidth="1"/>
    <col min="384" max="384" width="4.85546875" bestFit="1" customWidth="1"/>
    <col min="385" max="385" width="7.5703125" bestFit="1" customWidth="1"/>
    <col min="386" max="387" width="5.5703125" bestFit="1" customWidth="1"/>
    <col min="388" max="388" width="6.5703125" bestFit="1" customWidth="1"/>
    <col min="389" max="389" width="7.5703125" bestFit="1" customWidth="1"/>
    <col min="390" max="390" width="5.5703125" bestFit="1" customWidth="1"/>
    <col min="391" max="391" width="7.5703125" bestFit="1" customWidth="1"/>
    <col min="392" max="392" width="6.5703125" bestFit="1" customWidth="1"/>
    <col min="393" max="393" width="7.5703125" bestFit="1" customWidth="1"/>
    <col min="394" max="395" width="5.5703125" bestFit="1" customWidth="1"/>
    <col min="396" max="396" width="6.5703125" bestFit="1" customWidth="1"/>
    <col min="397" max="397" width="7.5703125" bestFit="1" customWidth="1"/>
    <col min="398" max="398" width="5.5703125" bestFit="1" customWidth="1"/>
    <col min="399" max="399" width="7.5703125" bestFit="1" customWidth="1"/>
    <col min="400" max="400" width="4.85546875" bestFit="1" customWidth="1"/>
    <col min="401" max="401" width="7.5703125" bestFit="1" customWidth="1"/>
    <col min="402" max="402" width="11.85546875" bestFit="1" customWidth="1"/>
    <col min="403" max="403" width="14.28515625" bestFit="1" customWidth="1"/>
    <col min="404" max="405" width="6.5703125" bestFit="1" customWidth="1"/>
    <col min="406" max="406" width="7.5703125" bestFit="1" customWidth="1"/>
    <col min="407" max="407" width="4.85546875" bestFit="1" customWidth="1"/>
    <col min="408" max="408" width="5.5703125" bestFit="1" customWidth="1"/>
    <col min="409" max="409" width="7.5703125" bestFit="1" customWidth="1"/>
    <col min="410" max="410" width="5.5703125" bestFit="1" customWidth="1"/>
    <col min="411" max="411" width="7.5703125" bestFit="1" customWidth="1"/>
    <col min="412" max="412" width="5.5703125" bestFit="1" customWidth="1"/>
    <col min="413" max="413" width="7.5703125" bestFit="1" customWidth="1"/>
    <col min="414" max="414" width="5.5703125" bestFit="1" customWidth="1"/>
    <col min="415" max="415" width="7.5703125" bestFit="1" customWidth="1"/>
    <col min="416" max="417" width="5.5703125" bestFit="1" customWidth="1"/>
    <col min="418" max="418" width="7.5703125" bestFit="1" customWidth="1"/>
    <col min="419" max="419" width="5.5703125" bestFit="1" customWidth="1"/>
    <col min="420" max="420" width="7.5703125" bestFit="1" customWidth="1"/>
    <col min="421" max="421" width="5.5703125" bestFit="1" customWidth="1"/>
    <col min="422" max="422" width="7.5703125" bestFit="1" customWidth="1"/>
    <col min="423" max="423" width="6.5703125" bestFit="1" customWidth="1"/>
    <col min="424" max="424" width="7.5703125" bestFit="1" customWidth="1"/>
    <col min="425" max="425" width="5.5703125" bestFit="1" customWidth="1"/>
    <col min="426" max="426" width="7.5703125" bestFit="1" customWidth="1"/>
    <col min="427" max="427" width="5.85546875" bestFit="1" customWidth="1"/>
    <col min="428" max="428" width="8.5703125" bestFit="1" customWidth="1"/>
    <col min="429" max="429" width="9.28515625" bestFit="1" customWidth="1"/>
    <col min="430" max="430" width="12" bestFit="1" customWidth="1"/>
    <col min="431" max="431" width="11.85546875" bestFit="1" customWidth="1"/>
  </cols>
  <sheetData>
    <row r="3" spans="1:8" x14ac:dyDescent="0.25">
      <c r="A3" s="28" t="s">
        <v>1</v>
      </c>
      <c r="B3" s="28" t="s">
        <v>359</v>
      </c>
      <c r="C3" s="28" t="s">
        <v>961</v>
      </c>
      <c r="D3" s="28" t="s">
        <v>960</v>
      </c>
      <c r="E3" s="28" t="s">
        <v>964</v>
      </c>
      <c r="F3" s="28" t="s">
        <v>959</v>
      </c>
      <c r="G3" s="28" t="s">
        <v>962</v>
      </c>
      <c r="H3" s="28" t="s">
        <v>963</v>
      </c>
    </row>
    <row r="4" spans="1:8" x14ac:dyDescent="0.25">
      <c r="A4" s="26" t="s">
        <v>3</v>
      </c>
      <c r="B4" s="26" t="s">
        <v>4</v>
      </c>
      <c r="C4" s="56">
        <v>30</v>
      </c>
      <c r="D4" s="55">
        <v>39</v>
      </c>
      <c r="E4" s="55">
        <f>Таблица4[[#This Row],[Факт]]-Таблица4[[#This Row],[План]]</f>
        <v>9</v>
      </c>
      <c r="F4" s="26">
        <f>IF(Таблица4[[#This Row],[Факт - План]]&gt;10,1,0)</f>
        <v>0</v>
      </c>
      <c r="G4" s="55"/>
      <c r="H4" s="55">
        <f>IF(Таблица4[[#This Row],[Логическое]]=1,Таблица4[[#This Row],[Вартість, грн]]*10%,0)</f>
        <v>0</v>
      </c>
    </row>
    <row r="5" spans="1:8" x14ac:dyDescent="0.25">
      <c r="A5" s="26" t="s">
        <v>3</v>
      </c>
      <c r="B5" s="26" t="s">
        <v>397</v>
      </c>
      <c r="C5" s="56">
        <v>59</v>
      </c>
      <c r="D5" s="55">
        <v>62.41666666666675</v>
      </c>
      <c r="E5" s="55">
        <f>Таблица4[[#This Row],[Факт]]-Таблица4[[#This Row],[План]]</f>
        <v>3.4166666666667496</v>
      </c>
      <c r="F5" s="26">
        <f>IF(Таблица4[[#This Row],[Факт - План]]&gt;10,1,0)</f>
        <v>0</v>
      </c>
      <c r="G5" s="55"/>
      <c r="H5" s="55">
        <f>IF(Таблица4[[#This Row],[Логическое]]=1,Таблица4[[#This Row],[Вартість, грн]]*10%,0)</f>
        <v>0</v>
      </c>
    </row>
    <row r="6" spans="1:8" x14ac:dyDescent="0.25">
      <c r="A6" s="26" t="s">
        <v>3</v>
      </c>
      <c r="B6" s="26" t="s">
        <v>401</v>
      </c>
      <c r="C6" s="56">
        <v>107</v>
      </c>
      <c r="D6" s="55">
        <v>196.91666666666643</v>
      </c>
      <c r="E6" s="55">
        <f>Таблица4[[#This Row],[Факт]]-Таблица4[[#This Row],[План]]</f>
        <v>89.91666666666643</v>
      </c>
      <c r="F6" s="26">
        <f>IF(Таблица4[[#This Row],[Факт - План]]&gt;10,1,0)</f>
        <v>1</v>
      </c>
      <c r="G6" s="55"/>
      <c r="H6" s="55">
        <f>IF(Таблица4[[#This Row],[Логическое]]=1,Таблица4[[#This Row],[Вартість, грн]]*10%,0)</f>
        <v>0</v>
      </c>
    </row>
    <row r="7" spans="1:8" x14ac:dyDescent="0.25">
      <c r="A7" s="26" t="s">
        <v>3</v>
      </c>
      <c r="B7" s="26" t="s">
        <v>370</v>
      </c>
      <c r="C7" s="56">
        <v>44</v>
      </c>
      <c r="D7" s="55">
        <v>34.66666666666665</v>
      </c>
      <c r="E7" s="55">
        <f>Таблица4[[#This Row],[Факт]]-Таблица4[[#This Row],[План]]</f>
        <v>-9.3333333333333499</v>
      </c>
      <c r="F7" s="26">
        <f>IF(Таблица4[[#This Row],[Факт - План]]&gt;10,1,0)</f>
        <v>0</v>
      </c>
      <c r="G7" s="55"/>
      <c r="H7" s="55">
        <f>IF(Таблица4[[#This Row],[Логическое]]=1,Таблица4[[#This Row],[Вартість, грн]]*10%,0)</f>
        <v>0</v>
      </c>
    </row>
    <row r="8" spans="1:8" x14ac:dyDescent="0.25">
      <c r="A8" s="26" t="s">
        <v>3</v>
      </c>
      <c r="B8" s="26" t="s">
        <v>367</v>
      </c>
      <c r="C8" s="56">
        <v>6</v>
      </c>
      <c r="D8" s="55">
        <v>4.7083333333333339</v>
      </c>
      <c r="E8" s="55">
        <f>Таблица4[[#This Row],[Факт]]-Таблица4[[#This Row],[План]]</f>
        <v>-1.2916666666666661</v>
      </c>
      <c r="F8" s="26">
        <f>IF(Таблица4[[#This Row],[Факт - План]]&gt;10,1,0)</f>
        <v>0</v>
      </c>
      <c r="G8" s="55"/>
      <c r="H8" s="55">
        <f>IF(Таблица4[[#This Row],[Логическое]]=1,Таблица4[[#This Row],[Вартість, грн]]*10%,0)</f>
        <v>0</v>
      </c>
    </row>
    <row r="9" spans="1:8" x14ac:dyDescent="0.25">
      <c r="A9" s="26" t="s">
        <v>5</v>
      </c>
      <c r="B9" s="26" t="s">
        <v>4</v>
      </c>
      <c r="C9" s="56">
        <v>34</v>
      </c>
      <c r="D9" s="55">
        <v>35.500000000000014</v>
      </c>
      <c r="E9" s="55">
        <f>Таблица4[[#This Row],[Факт]]-Таблица4[[#This Row],[План]]</f>
        <v>1.5000000000000142</v>
      </c>
      <c r="F9" s="26">
        <f>IF(Таблица4[[#This Row],[Факт - План]]&gt;10,1,0)</f>
        <v>0</v>
      </c>
      <c r="G9" s="55"/>
      <c r="H9" s="55">
        <f>IF(Таблица4[[#This Row],[Логическое]]=1,Таблица4[[#This Row],[Вартість, грн]]*10%,0)</f>
        <v>0</v>
      </c>
    </row>
    <row r="10" spans="1:8" x14ac:dyDescent="0.25">
      <c r="A10" s="26" t="s">
        <v>5</v>
      </c>
      <c r="B10" s="26" t="s">
        <v>397</v>
      </c>
      <c r="C10" s="56">
        <v>108</v>
      </c>
      <c r="D10" s="55">
        <v>102.54166666666669</v>
      </c>
      <c r="E10" s="55">
        <f>Таблица4[[#This Row],[Факт]]-Таблица4[[#This Row],[План]]</f>
        <v>-5.4583333333333144</v>
      </c>
      <c r="F10" s="26">
        <f>IF(Таблица4[[#This Row],[Факт - План]]&gt;10,1,0)</f>
        <v>0</v>
      </c>
      <c r="G10" s="55"/>
      <c r="H10" s="55">
        <f>IF(Таблица4[[#This Row],[Логическое]]=1,Таблица4[[#This Row],[Вартість, грн]]*10%,0)</f>
        <v>0</v>
      </c>
    </row>
    <row r="11" spans="1:8" x14ac:dyDescent="0.25">
      <c r="A11" s="26" t="s">
        <v>5</v>
      </c>
      <c r="B11" s="26" t="s">
        <v>401</v>
      </c>
      <c r="C11" s="56">
        <v>80</v>
      </c>
      <c r="D11" s="55">
        <v>198.14583333333326</v>
      </c>
      <c r="E11" s="55">
        <f>Таблица4[[#This Row],[Факт]]-Таблица4[[#This Row],[План]]</f>
        <v>118.14583333333326</v>
      </c>
      <c r="F11" s="26">
        <f>IF(Таблица4[[#This Row],[Факт - План]]&gt;10,1,0)</f>
        <v>1</v>
      </c>
      <c r="G11" s="55"/>
      <c r="H11" s="55">
        <f>IF(Таблица4[[#This Row],[Логическое]]=1,Таблица4[[#This Row],[Вартість, грн]]*10%,0)</f>
        <v>0</v>
      </c>
    </row>
    <row r="12" spans="1:8" x14ac:dyDescent="0.25">
      <c r="A12" s="26" t="s">
        <v>5</v>
      </c>
      <c r="B12" s="26" t="s">
        <v>370</v>
      </c>
      <c r="C12" s="56">
        <v>44</v>
      </c>
      <c r="D12" s="55">
        <v>41.458333333333314</v>
      </c>
      <c r="E12" s="55">
        <f>Таблица4[[#This Row],[Факт]]-Таблица4[[#This Row],[План]]</f>
        <v>-2.5416666666666856</v>
      </c>
      <c r="F12" s="26">
        <f>IF(Таблица4[[#This Row],[Факт - План]]&gt;10,1,0)</f>
        <v>0</v>
      </c>
      <c r="G12" s="55"/>
      <c r="H12" s="55">
        <f>IF(Таблица4[[#This Row],[Логическое]]=1,Таблица4[[#This Row],[Вартість, грн]]*10%,0)</f>
        <v>0</v>
      </c>
    </row>
    <row r="13" spans="1:8" x14ac:dyDescent="0.25">
      <c r="A13" s="26" t="s">
        <v>5</v>
      </c>
      <c r="B13" s="26" t="s">
        <v>367</v>
      </c>
      <c r="C13" s="56">
        <v>5</v>
      </c>
      <c r="D13" s="55">
        <v>6</v>
      </c>
      <c r="E13" s="55">
        <f>Таблица4[[#This Row],[Факт]]-Таблица4[[#This Row],[План]]</f>
        <v>1</v>
      </c>
      <c r="F13" s="26">
        <f>IF(Таблица4[[#This Row],[Факт - План]]&gt;10,1,0)</f>
        <v>0</v>
      </c>
      <c r="G13" s="55"/>
      <c r="H13" s="55">
        <f>IF(Таблица4[[#This Row],[Логическое]]=1,Таблица4[[#This Row],[Вартість, грн]]*10%,0)</f>
        <v>0</v>
      </c>
    </row>
    <row r="14" spans="1:8" x14ac:dyDescent="0.25">
      <c r="A14" s="26" t="s">
        <v>5</v>
      </c>
      <c r="B14" s="26" t="s">
        <v>373</v>
      </c>
      <c r="C14" s="56">
        <v>44</v>
      </c>
      <c r="D14" s="55">
        <v>35.354166666666664</v>
      </c>
      <c r="E14" s="55">
        <f>Таблица4[[#This Row],[Факт]]-Таблица4[[#This Row],[План]]</f>
        <v>-8.6458333333333357</v>
      </c>
      <c r="F14" s="26">
        <f>IF(Таблица4[[#This Row],[Факт - План]]&gt;10,1,0)</f>
        <v>0</v>
      </c>
      <c r="G14" s="55"/>
      <c r="H14" s="55">
        <f>IF(Таблица4[[#This Row],[Логическое]]=1,Таблица4[[#This Row],[Вартість, грн]]*10%,0)</f>
        <v>0</v>
      </c>
    </row>
    <row r="15" spans="1:8" x14ac:dyDescent="0.25">
      <c r="A15" s="26" t="s">
        <v>7</v>
      </c>
      <c r="B15" s="26" t="s">
        <v>4</v>
      </c>
      <c r="C15" s="56">
        <v>30</v>
      </c>
      <c r="D15" s="55">
        <v>25.090277777777779</v>
      </c>
      <c r="E15" s="55">
        <f>Таблица4[[#This Row],[Факт]]-Таблица4[[#This Row],[План]]</f>
        <v>-4.9097222222222214</v>
      </c>
      <c r="F15" s="26">
        <f>IF(Таблица4[[#This Row],[Факт - План]]&gt;10,1,0)</f>
        <v>0</v>
      </c>
      <c r="G15" s="55"/>
      <c r="H15" s="55">
        <f>IF(Таблица4[[#This Row],[Логическое]]=1,Таблица4[[#This Row],[Вартість, грн]]*10%,0)</f>
        <v>0</v>
      </c>
    </row>
    <row r="16" spans="1:8" x14ac:dyDescent="0.25">
      <c r="A16" s="26" t="s">
        <v>7</v>
      </c>
      <c r="B16" s="26" t="s">
        <v>397</v>
      </c>
      <c r="C16" s="56">
        <v>64</v>
      </c>
      <c r="D16" s="55">
        <v>71.291666666666629</v>
      </c>
      <c r="E16" s="55">
        <f>Таблица4[[#This Row],[Факт]]-Таблица4[[#This Row],[План]]</f>
        <v>7.2916666666666288</v>
      </c>
      <c r="F16" s="26">
        <f>IF(Таблица4[[#This Row],[Факт - План]]&gt;10,1,0)</f>
        <v>0</v>
      </c>
      <c r="G16" s="55"/>
      <c r="H16" s="55">
        <f>IF(Таблица4[[#This Row],[Логическое]]=1,Таблица4[[#This Row],[Вартість, грн]]*10%,0)</f>
        <v>0</v>
      </c>
    </row>
    <row r="17" spans="1:8" x14ac:dyDescent="0.25">
      <c r="A17" s="26" t="s">
        <v>7</v>
      </c>
      <c r="B17" s="26" t="s">
        <v>401</v>
      </c>
      <c r="C17" s="56">
        <v>75</v>
      </c>
      <c r="D17" s="55">
        <v>63.263888888888843</v>
      </c>
      <c r="E17" s="55">
        <f>Таблица4[[#This Row],[Факт]]-Таблица4[[#This Row],[План]]</f>
        <v>-11.736111111111157</v>
      </c>
      <c r="F17" s="26">
        <f>IF(Таблица4[[#This Row],[Факт - План]]&gt;10,1,0)</f>
        <v>0</v>
      </c>
      <c r="G17" s="55"/>
      <c r="H17" s="55">
        <f>IF(Таблица4[[#This Row],[Логическое]]=1,Таблица4[[#This Row],[Вартість, грн]]*10%,0)</f>
        <v>0</v>
      </c>
    </row>
    <row r="18" spans="1:8" x14ac:dyDescent="0.25">
      <c r="A18" s="26" t="s">
        <v>7</v>
      </c>
      <c r="B18" s="26" t="s">
        <v>370</v>
      </c>
      <c r="C18" s="56">
        <v>32</v>
      </c>
      <c r="D18" s="55">
        <v>33.697916666666671</v>
      </c>
      <c r="E18" s="55">
        <f>Таблица4[[#This Row],[Факт]]-Таблица4[[#This Row],[План]]</f>
        <v>1.6979166666666714</v>
      </c>
      <c r="F18" s="26">
        <f>IF(Таблица4[[#This Row],[Факт - План]]&gt;10,1,0)</f>
        <v>0</v>
      </c>
      <c r="G18" s="55"/>
      <c r="H18" s="55">
        <f>IF(Таблица4[[#This Row],[Логическое]]=1,Таблица4[[#This Row],[Вартість, грн]]*10%,0)</f>
        <v>0</v>
      </c>
    </row>
    <row r="19" spans="1:8" x14ac:dyDescent="0.25">
      <c r="A19" s="26" t="s">
        <v>7</v>
      </c>
      <c r="B19" s="26" t="s">
        <v>367</v>
      </c>
      <c r="C19" s="56">
        <v>5</v>
      </c>
      <c r="D19" s="55">
        <v>4.489583333333333</v>
      </c>
      <c r="E19" s="55">
        <f>Таблица4[[#This Row],[Факт]]-Таблица4[[#This Row],[План]]</f>
        <v>-0.51041666666666696</v>
      </c>
      <c r="F19" s="26">
        <f>IF(Таблица4[[#This Row],[Факт - План]]&gt;10,1,0)</f>
        <v>0</v>
      </c>
      <c r="G19" s="55"/>
      <c r="H19" s="55">
        <f>IF(Таблица4[[#This Row],[Логическое]]=1,Таблица4[[#This Row],[Вартість, грн]]*10%,0)</f>
        <v>0</v>
      </c>
    </row>
    <row r="20" spans="1:8" x14ac:dyDescent="0.25">
      <c r="A20" s="26" t="s">
        <v>7</v>
      </c>
      <c r="B20" s="26" t="s">
        <v>373</v>
      </c>
      <c r="C20" s="56">
        <v>40</v>
      </c>
      <c r="D20" s="55">
        <v>44.458333333333314</v>
      </c>
      <c r="E20" s="55">
        <f>Таблица4[[#This Row],[Факт]]-Таблица4[[#This Row],[План]]</f>
        <v>4.4583333333333144</v>
      </c>
      <c r="F20" s="26">
        <f>IF(Таблица4[[#This Row],[Факт - План]]&gt;10,1,0)</f>
        <v>0</v>
      </c>
      <c r="G20" s="55"/>
      <c r="H20" s="55">
        <f>IF(Таблица4[[#This Row],[Логическое]]=1,Таблица4[[#This Row],[Вартість, грн]]*10%,0)</f>
        <v>0</v>
      </c>
    </row>
    <row r="21" spans="1:8" x14ac:dyDescent="0.25">
      <c r="A21" s="26" t="s">
        <v>8</v>
      </c>
      <c r="B21" s="26" t="s">
        <v>4</v>
      </c>
      <c r="C21" s="56">
        <v>50</v>
      </c>
      <c r="D21" s="55">
        <v>60.489583333333336</v>
      </c>
      <c r="E21" s="55">
        <f>Таблица4[[#This Row],[Факт]]-Таблица4[[#This Row],[План]]</f>
        <v>10.489583333333336</v>
      </c>
      <c r="F21" s="26">
        <f>IF(Таблица4[[#This Row],[Факт - План]]&gt;10,1,0)</f>
        <v>1</v>
      </c>
      <c r="G21" s="55"/>
      <c r="H21" s="55">
        <f>IF(Таблица4[[#This Row],[Логическое]]=1,Таблица4[[#This Row],[Вартість, грн]]*10%,0)</f>
        <v>0</v>
      </c>
    </row>
    <row r="22" spans="1:8" x14ac:dyDescent="0.25">
      <c r="A22" s="26" t="s">
        <v>8</v>
      </c>
      <c r="B22" s="26" t="s">
        <v>397</v>
      </c>
      <c r="C22" s="56">
        <v>74</v>
      </c>
      <c r="D22" s="55">
        <v>132.29166666666663</v>
      </c>
      <c r="E22" s="55">
        <f>Таблица4[[#This Row],[Факт]]-Таблица4[[#This Row],[План]]</f>
        <v>58.291666666666629</v>
      </c>
      <c r="F22" s="26">
        <f>IF(Таблица4[[#This Row],[Факт - План]]&gt;10,1,0)</f>
        <v>1</v>
      </c>
      <c r="G22" s="55"/>
      <c r="H22" s="55">
        <f>IF(Таблица4[[#This Row],[Логическое]]=1,Таблица4[[#This Row],[Вартість, грн]]*10%,0)</f>
        <v>0</v>
      </c>
    </row>
    <row r="23" spans="1:8" x14ac:dyDescent="0.25">
      <c r="A23" s="26" t="s">
        <v>8</v>
      </c>
      <c r="B23" s="26" t="s">
        <v>401</v>
      </c>
      <c r="C23" s="56">
        <v>140</v>
      </c>
      <c r="D23" s="55">
        <v>127.52083333333343</v>
      </c>
      <c r="E23" s="55">
        <f>Таблица4[[#This Row],[Факт]]-Таблица4[[#This Row],[План]]</f>
        <v>-12.479166666666572</v>
      </c>
      <c r="F23" s="26">
        <f>IF(Таблица4[[#This Row],[Факт - План]]&gt;10,1,0)</f>
        <v>0</v>
      </c>
      <c r="G23" s="55"/>
      <c r="H23" s="55">
        <f>IF(Таблица4[[#This Row],[Логическое]]=1,Таблица4[[#This Row],[Вартість, грн]]*10%,0)</f>
        <v>0</v>
      </c>
    </row>
    <row r="24" spans="1:8" x14ac:dyDescent="0.25">
      <c r="A24" s="26" t="s">
        <v>8</v>
      </c>
      <c r="B24" s="26" t="s">
        <v>370</v>
      </c>
      <c r="C24" s="56">
        <v>28</v>
      </c>
      <c r="D24" s="55">
        <v>46.916666666666643</v>
      </c>
      <c r="E24" s="55">
        <f>Таблица4[[#This Row],[Факт]]-Таблица4[[#This Row],[План]]</f>
        <v>18.916666666666643</v>
      </c>
      <c r="F24" s="26">
        <f>IF(Таблица4[[#This Row],[Факт - План]]&gt;10,1,0)</f>
        <v>1</v>
      </c>
      <c r="G24" s="55"/>
      <c r="H24" s="55">
        <f>IF(Таблица4[[#This Row],[Логическое]]=1,Таблица4[[#This Row],[Вартість, грн]]*10%,0)</f>
        <v>0</v>
      </c>
    </row>
    <row r="25" spans="1:8" x14ac:dyDescent="0.25">
      <c r="A25" s="26" t="s">
        <v>8</v>
      </c>
      <c r="B25" s="26" t="s">
        <v>367</v>
      </c>
      <c r="C25" s="56">
        <v>5</v>
      </c>
      <c r="D25" s="55">
        <v>4.7395833333333339</v>
      </c>
      <c r="E25" s="55">
        <f>Таблица4[[#This Row],[Факт]]-Таблица4[[#This Row],[План]]</f>
        <v>-0.26041666666666607</v>
      </c>
      <c r="F25" s="26">
        <f>IF(Таблица4[[#This Row],[Факт - План]]&gt;10,1,0)</f>
        <v>0</v>
      </c>
      <c r="G25" s="55"/>
      <c r="H25" s="55">
        <f>IF(Таблица4[[#This Row],[Логическое]]=1,Таблица4[[#This Row],[Вартість, грн]]*10%,0)</f>
        <v>0</v>
      </c>
    </row>
    <row r="26" spans="1:8" x14ac:dyDescent="0.25">
      <c r="A26" s="26" t="s">
        <v>8</v>
      </c>
      <c r="B26" s="26" t="s">
        <v>373</v>
      </c>
      <c r="C26" s="56">
        <v>23</v>
      </c>
      <c r="D26" s="55">
        <v>63.541666666666686</v>
      </c>
      <c r="E26" s="55">
        <f>Таблица4[[#This Row],[Факт]]-Таблица4[[#This Row],[План]]</f>
        <v>40.541666666666686</v>
      </c>
      <c r="F26" s="26">
        <f>IF(Таблица4[[#This Row],[Факт - План]]&gt;10,1,0)</f>
        <v>1</v>
      </c>
      <c r="G26" s="55"/>
      <c r="H26" s="55">
        <f>IF(Таблица4[[#This Row],[Логическое]]=1,Таблица4[[#This Row],[Вартість, грн]]*10%,0)</f>
        <v>0</v>
      </c>
    </row>
    <row r="27" spans="1:8" x14ac:dyDescent="0.25">
      <c r="A27" s="26" t="s">
        <v>9</v>
      </c>
      <c r="B27" s="26" t="s">
        <v>4</v>
      </c>
      <c r="C27" s="56">
        <v>0</v>
      </c>
      <c r="D27" s="55">
        <v>31.291666666666668</v>
      </c>
      <c r="E27" s="55">
        <f>Таблица4[[#This Row],[Факт]]-Таблица4[[#This Row],[План]]</f>
        <v>31.291666666666668</v>
      </c>
      <c r="F27" s="26">
        <f>IF(Таблица4[[#This Row],[Факт - План]]&gt;10,1,0)</f>
        <v>1</v>
      </c>
      <c r="G27" s="55"/>
      <c r="H27" s="55">
        <f>IF(Таблица4[[#This Row],[Логическое]]=1,Таблица4[[#This Row],[Вартість, грн]]*10%,0)</f>
        <v>0</v>
      </c>
    </row>
    <row r="28" spans="1:8" x14ac:dyDescent="0.25">
      <c r="A28" s="26" t="s">
        <v>9</v>
      </c>
      <c r="B28" s="26" t="s">
        <v>397</v>
      </c>
      <c r="C28" s="56">
        <v>0</v>
      </c>
      <c r="D28" s="55">
        <v>97.947916666666487</v>
      </c>
      <c r="E28" s="55">
        <f>Таблица4[[#This Row],[Факт]]-Таблица4[[#This Row],[План]]</f>
        <v>97.947916666666487</v>
      </c>
      <c r="F28" s="26">
        <f>IF(Таблица4[[#This Row],[Факт - План]]&gt;10,1,0)</f>
        <v>1</v>
      </c>
      <c r="G28" s="55"/>
      <c r="H28" s="55">
        <f>IF(Таблица4[[#This Row],[Логическое]]=1,Таблица4[[#This Row],[Вартість, грн]]*10%,0)</f>
        <v>0</v>
      </c>
    </row>
    <row r="29" spans="1:8" x14ac:dyDescent="0.25">
      <c r="A29" s="26" t="s">
        <v>9</v>
      </c>
      <c r="B29" s="26" t="s">
        <v>401</v>
      </c>
      <c r="C29" s="56">
        <v>0</v>
      </c>
      <c r="D29" s="55">
        <v>103.45138888888877</v>
      </c>
      <c r="E29" s="55">
        <f>Таблица4[[#This Row],[Факт]]-Таблица4[[#This Row],[План]]</f>
        <v>103.45138888888877</v>
      </c>
      <c r="F29" s="26">
        <f>IF(Таблица4[[#This Row],[Факт - План]]&gt;10,1,0)</f>
        <v>1</v>
      </c>
      <c r="G29" s="55"/>
      <c r="H29" s="55">
        <f>IF(Таблица4[[#This Row],[Логическое]]=1,Таблица4[[#This Row],[Вартість, грн]]*10%,0)</f>
        <v>0</v>
      </c>
    </row>
    <row r="30" spans="1:8" x14ac:dyDescent="0.25">
      <c r="A30" s="26" t="s">
        <v>9</v>
      </c>
      <c r="B30" s="26" t="s">
        <v>370</v>
      </c>
      <c r="C30" s="56">
        <v>0</v>
      </c>
      <c r="D30" s="55">
        <v>42.479166666666671</v>
      </c>
      <c r="E30" s="55">
        <f>Таблица4[[#This Row],[Факт]]-Таблица4[[#This Row],[План]]</f>
        <v>42.479166666666671</v>
      </c>
      <c r="F30" s="26">
        <f>IF(Таблица4[[#This Row],[Факт - План]]&gt;10,1,0)</f>
        <v>1</v>
      </c>
      <c r="G30" s="55"/>
      <c r="H30" s="55">
        <f>IF(Таблица4[[#This Row],[Логическое]]=1,Таблица4[[#This Row],[Вартість, грн]]*10%,0)</f>
        <v>0</v>
      </c>
    </row>
    <row r="31" spans="1:8" x14ac:dyDescent="0.25">
      <c r="A31" s="26" t="s">
        <v>9</v>
      </c>
      <c r="B31" s="26" t="s">
        <v>367</v>
      </c>
      <c r="C31" s="56">
        <v>0</v>
      </c>
      <c r="D31" s="55">
        <v>4.7013888888888884</v>
      </c>
      <c r="E31" s="55">
        <f>Таблица4[[#This Row],[Факт]]-Таблица4[[#This Row],[План]]</f>
        <v>4.7013888888888884</v>
      </c>
      <c r="F31" s="26">
        <f>IF(Таблица4[[#This Row],[Факт - План]]&gt;10,1,0)</f>
        <v>0</v>
      </c>
      <c r="G31" s="55"/>
      <c r="H31" s="55">
        <f>IF(Таблица4[[#This Row],[Логическое]]=1,Таблица4[[#This Row],[Вартість, грн]]*10%,0)</f>
        <v>0</v>
      </c>
    </row>
    <row r="32" spans="1:8" x14ac:dyDescent="0.25">
      <c r="A32" s="26" t="s">
        <v>9</v>
      </c>
      <c r="B32" s="26" t="s">
        <v>373</v>
      </c>
      <c r="C32" s="56">
        <v>0</v>
      </c>
      <c r="D32" s="55">
        <v>27.413194444444446</v>
      </c>
      <c r="E32" s="55">
        <f>Таблица4[[#This Row],[Факт]]-Таблица4[[#This Row],[План]]</f>
        <v>27.413194444444446</v>
      </c>
      <c r="F32" s="26">
        <f>IF(Таблица4[[#This Row],[Факт - План]]&gt;10,1,0)</f>
        <v>1</v>
      </c>
      <c r="G32" s="55"/>
      <c r="H32" s="55">
        <f>IF(Таблица4[[#This Row],[Логическое]]=1,Таблица4[[#This Row],[Вартість, грн]]*10%,0)</f>
        <v>0</v>
      </c>
    </row>
    <row r="33" spans="1:8" x14ac:dyDescent="0.25">
      <c r="A33" s="26" t="s">
        <v>10</v>
      </c>
      <c r="B33" s="26" t="s">
        <v>4</v>
      </c>
      <c r="C33" s="56">
        <v>54</v>
      </c>
      <c r="D33" s="55">
        <v>33.375</v>
      </c>
      <c r="E33" s="55">
        <f>Таблица4[[#This Row],[Факт]]-Таблица4[[#This Row],[План]]</f>
        <v>-20.625</v>
      </c>
      <c r="F33" s="26">
        <f>IF(Таблица4[[#This Row],[Факт - План]]&gt;10,1,0)</f>
        <v>0</v>
      </c>
      <c r="G33" s="55"/>
      <c r="H33" s="55">
        <f>IF(Таблица4[[#This Row],[Логическое]]=1,Таблица4[[#This Row],[Вартість, грн]]*10%,0)</f>
        <v>0</v>
      </c>
    </row>
    <row r="34" spans="1:8" x14ac:dyDescent="0.25">
      <c r="A34" s="26" t="s">
        <v>10</v>
      </c>
      <c r="B34" s="26" t="s">
        <v>397</v>
      </c>
      <c r="C34" s="56">
        <v>103</v>
      </c>
      <c r="D34" s="55">
        <v>93.770833333333343</v>
      </c>
      <c r="E34" s="55">
        <f>Таблица4[[#This Row],[Факт]]-Таблица4[[#This Row],[План]]</f>
        <v>-9.2291666666666572</v>
      </c>
      <c r="F34" s="26">
        <f>IF(Таблица4[[#This Row],[Факт - План]]&gt;10,1,0)</f>
        <v>0</v>
      </c>
      <c r="G34" s="55"/>
      <c r="H34" s="55">
        <f>IF(Таблица4[[#This Row],[Логическое]]=1,Таблица4[[#This Row],[Вартість, грн]]*10%,0)</f>
        <v>0</v>
      </c>
    </row>
    <row r="35" spans="1:8" x14ac:dyDescent="0.25">
      <c r="A35" s="26" t="s">
        <v>10</v>
      </c>
      <c r="B35" s="26" t="s">
        <v>401</v>
      </c>
      <c r="C35" s="56">
        <v>132</v>
      </c>
      <c r="D35" s="55">
        <v>95.781250000000028</v>
      </c>
      <c r="E35" s="55">
        <f>Таблица4[[#This Row],[Факт]]-Таблица4[[#This Row],[План]]</f>
        <v>-36.218749999999972</v>
      </c>
      <c r="F35" s="26">
        <f>IF(Таблица4[[#This Row],[Факт - План]]&gt;10,1,0)</f>
        <v>0</v>
      </c>
      <c r="G35" s="55"/>
      <c r="H35" s="55">
        <f>IF(Таблица4[[#This Row],[Логическое]]=1,Таблица4[[#This Row],[Вартість, грн]]*10%,0)</f>
        <v>0</v>
      </c>
    </row>
    <row r="36" spans="1:8" x14ac:dyDescent="0.25">
      <c r="A36" s="26" t="s">
        <v>10</v>
      </c>
      <c r="B36" s="26" t="s">
        <v>370</v>
      </c>
      <c r="C36" s="56">
        <v>29</v>
      </c>
      <c r="D36" s="55">
        <v>35.000000000000007</v>
      </c>
      <c r="E36" s="55">
        <f>Таблица4[[#This Row],[Факт]]-Таблица4[[#This Row],[План]]</f>
        <v>6.0000000000000071</v>
      </c>
      <c r="F36" s="26">
        <f>IF(Таблица4[[#This Row],[Факт - План]]&gt;10,1,0)</f>
        <v>0</v>
      </c>
      <c r="G36" s="55"/>
      <c r="H36" s="55">
        <f>IF(Таблица4[[#This Row],[Логическое]]=1,Таблица4[[#This Row],[Вартість, грн]]*10%,0)</f>
        <v>0</v>
      </c>
    </row>
    <row r="37" spans="1:8" x14ac:dyDescent="0.25">
      <c r="A37" s="26" t="s">
        <v>10</v>
      </c>
      <c r="B37" s="26" t="s">
        <v>367</v>
      </c>
      <c r="C37" s="56">
        <v>6</v>
      </c>
      <c r="D37" s="55">
        <v>4.5833333333333339</v>
      </c>
      <c r="E37" s="55">
        <f>Таблица4[[#This Row],[Факт]]-Таблица4[[#This Row],[План]]</f>
        <v>-1.4166666666666661</v>
      </c>
      <c r="F37" s="26">
        <f>IF(Таблица4[[#This Row],[Факт - План]]&gt;10,1,0)</f>
        <v>0</v>
      </c>
      <c r="G37" s="55"/>
      <c r="H37" s="55">
        <f>IF(Таблица4[[#This Row],[Логическое]]=1,Таблица4[[#This Row],[Вартість, грн]]*10%,0)</f>
        <v>0</v>
      </c>
    </row>
    <row r="38" spans="1:8" x14ac:dyDescent="0.25">
      <c r="A38" s="26" t="s">
        <v>10</v>
      </c>
      <c r="B38" s="26" t="s">
        <v>373</v>
      </c>
      <c r="C38" s="56">
        <v>45</v>
      </c>
      <c r="D38" s="55">
        <v>49.78125</v>
      </c>
      <c r="E38" s="55">
        <f>Таблица4[[#This Row],[Факт]]-Таблица4[[#This Row],[План]]</f>
        <v>4.78125</v>
      </c>
      <c r="F38" s="26">
        <f>IF(Таблица4[[#This Row],[Факт - План]]&gt;10,1,0)</f>
        <v>0</v>
      </c>
      <c r="G38" s="55"/>
      <c r="H38" s="55">
        <f>IF(Таблица4[[#This Row],[Логическое]]=1,Таблица4[[#This Row],[Вартість, грн]]*10%,0)</f>
        <v>0</v>
      </c>
    </row>
    <row r="39" spans="1:8" x14ac:dyDescent="0.25">
      <c r="A39" s="26" t="s">
        <v>11</v>
      </c>
      <c r="B39" s="26" t="s">
        <v>4</v>
      </c>
      <c r="C39" s="56">
        <v>0</v>
      </c>
      <c r="D39" s="55">
        <v>51.5625</v>
      </c>
      <c r="E39" s="55">
        <f>Таблица4[[#This Row],[Факт]]-Таблица4[[#This Row],[План]]</f>
        <v>51.5625</v>
      </c>
      <c r="F39" s="26">
        <f>IF(Таблица4[[#This Row],[Факт - План]]&gt;10,1,0)</f>
        <v>1</v>
      </c>
      <c r="G39" s="55"/>
      <c r="H39" s="55">
        <f>IF(Таблица4[[#This Row],[Логическое]]=1,Таблица4[[#This Row],[Вартість, грн]]*10%,0)</f>
        <v>0</v>
      </c>
    </row>
    <row r="40" spans="1:8" x14ac:dyDescent="0.25">
      <c r="A40" s="26" t="s">
        <v>11</v>
      </c>
      <c r="B40" s="26" t="s">
        <v>397</v>
      </c>
      <c r="C40" s="56">
        <v>0</v>
      </c>
      <c r="D40" s="55">
        <v>147.3958333333334</v>
      </c>
      <c r="E40" s="55">
        <f>Таблица4[[#This Row],[Факт]]-Таблица4[[#This Row],[План]]</f>
        <v>147.3958333333334</v>
      </c>
      <c r="F40" s="26">
        <f>IF(Таблица4[[#This Row],[Факт - План]]&gt;10,1,0)</f>
        <v>1</v>
      </c>
      <c r="G40" s="55"/>
      <c r="H40" s="55">
        <f>IF(Таблица4[[#This Row],[Логическое]]=1,Таблица4[[#This Row],[Вартість, грн]]*10%,0)</f>
        <v>0</v>
      </c>
    </row>
    <row r="41" spans="1:8" x14ac:dyDescent="0.25">
      <c r="A41" s="26" t="s">
        <v>11</v>
      </c>
      <c r="B41" s="26" t="s">
        <v>401</v>
      </c>
      <c r="C41" s="56">
        <v>0</v>
      </c>
      <c r="D41" s="55">
        <v>167.07291666666669</v>
      </c>
      <c r="E41" s="55">
        <f>Таблица4[[#This Row],[Факт]]-Таблица4[[#This Row],[План]]</f>
        <v>167.07291666666669</v>
      </c>
      <c r="F41" s="26">
        <f>IF(Таблица4[[#This Row],[Факт - План]]&gt;10,1,0)</f>
        <v>1</v>
      </c>
      <c r="G41" s="55"/>
      <c r="H41" s="55">
        <f>IF(Таблица4[[#This Row],[Логическое]]=1,Таблица4[[#This Row],[Вартість, грн]]*10%,0)</f>
        <v>0</v>
      </c>
    </row>
    <row r="42" spans="1:8" x14ac:dyDescent="0.25">
      <c r="A42" s="26" t="s">
        <v>11</v>
      </c>
      <c r="B42" s="26" t="s">
        <v>370</v>
      </c>
      <c r="C42" s="56">
        <v>0</v>
      </c>
      <c r="D42" s="55">
        <v>72.749999999999986</v>
      </c>
      <c r="E42" s="55">
        <f>Таблица4[[#This Row],[Факт]]-Таблица4[[#This Row],[План]]</f>
        <v>72.749999999999986</v>
      </c>
      <c r="F42" s="26">
        <f>IF(Таблица4[[#This Row],[Факт - План]]&gt;10,1,0)</f>
        <v>1</v>
      </c>
      <c r="G42" s="55"/>
      <c r="H42" s="55">
        <f>IF(Таблица4[[#This Row],[Логическое]]=1,Таблица4[[#This Row],[Вартість, грн]]*10%,0)</f>
        <v>0</v>
      </c>
    </row>
    <row r="43" spans="1:8" x14ac:dyDescent="0.25">
      <c r="A43" s="26" t="s">
        <v>11</v>
      </c>
      <c r="B43" s="26" t="s">
        <v>367</v>
      </c>
      <c r="C43" s="56">
        <v>0</v>
      </c>
      <c r="D43" s="55">
        <v>6.833333333333333</v>
      </c>
      <c r="E43" s="55">
        <f>Таблица4[[#This Row],[Факт]]-Таблица4[[#This Row],[План]]</f>
        <v>6.833333333333333</v>
      </c>
      <c r="F43" s="26">
        <f>IF(Таблица4[[#This Row],[Факт - План]]&gt;10,1,0)</f>
        <v>0</v>
      </c>
      <c r="G43" s="55"/>
      <c r="H43" s="55">
        <f>IF(Таблица4[[#This Row],[Логическое]]=1,Таблица4[[#This Row],[Вартість, грн]]*10%,0)</f>
        <v>0</v>
      </c>
    </row>
    <row r="44" spans="1:8" x14ac:dyDescent="0.25">
      <c r="A44" s="26" t="s">
        <v>11</v>
      </c>
      <c r="B44" s="26" t="s">
        <v>373</v>
      </c>
      <c r="C44" s="56">
        <v>0</v>
      </c>
      <c r="D44" s="55">
        <v>30.697916666666675</v>
      </c>
      <c r="E44" s="55">
        <f>Таблица4[[#This Row],[Факт]]-Таблица4[[#This Row],[План]]</f>
        <v>30.697916666666675</v>
      </c>
      <c r="F44" s="26">
        <f>IF(Таблица4[[#This Row],[Факт - План]]&gt;10,1,0)</f>
        <v>1</v>
      </c>
      <c r="G44" s="55"/>
      <c r="H44" s="55">
        <f>IF(Таблица4[[#This Row],[Логическое]]=1,Таблица4[[#This Row],[Вартість, грн]]*10%,0)</f>
        <v>0</v>
      </c>
    </row>
    <row r="45" spans="1:8" x14ac:dyDescent="0.25">
      <c r="A45" s="26" t="s">
        <v>12</v>
      </c>
      <c r="B45" s="26" t="s">
        <v>4</v>
      </c>
      <c r="C45" s="56">
        <v>0</v>
      </c>
      <c r="D45" s="55">
        <v>457.875</v>
      </c>
      <c r="E45" s="55">
        <f>Таблица4[[#This Row],[Факт]]-Таблица4[[#This Row],[План]]</f>
        <v>457.875</v>
      </c>
      <c r="F45" s="26">
        <f>IF(Таблица4[[#This Row],[Факт - План]]&gt;10,1,0)</f>
        <v>1</v>
      </c>
      <c r="G45" s="55"/>
      <c r="H45" s="55">
        <f>IF(Таблица4[[#This Row],[Логическое]]=1,Таблица4[[#This Row],[Вартість, грн]]*10%,0)</f>
        <v>0</v>
      </c>
    </row>
    <row r="46" spans="1:8" x14ac:dyDescent="0.25">
      <c r="A46" s="26" t="s">
        <v>12</v>
      </c>
      <c r="B46" s="26" t="s">
        <v>397</v>
      </c>
      <c r="C46" s="56">
        <v>77</v>
      </c>
      <c r="D46" s="55">
        <v>93.041666666666643</v>
      </c>
      <c r="E46" s="55">
        <f>Таблица4[[#This Row],[Факт]]-Таблица4[[#This Row],[План]]</f>
        <v>16.041666666666643</v>
      </c>
      <c r="F46" s="26">
        <f>IF(Таблица4[[#This Row],[Факт - План]]&gt;10,1,0)</f>
        <v>1</v>
      </c>
      <c r="G46" s="55">
        <v>95636736</v>
      </c>
      <c r="H46" s="55">
        <f>IF(Таблица4[[#This Row],[Логическое]]=1,Таблица4[[#This Row],[Вартість, грн]]*10%,0)</f>
        <v>9563673.5999999996</v>
      </c>
    </row>
    <row r="47" spans="1:8" x14ac:dyDescent="0.25">
      <c r="A47" s="26" t="s">
        <v>12</v>
      </c>
      <c r="B47" s="26" t="s">
        <v>401</v>
      </c>
      <c r="C47" s="56">
        <v>123</v>
      </c>
      <c r="D47" s="55">
        <v>66.374999999999986</v>
      </c>
      <c r="E47" s="55">
        <f>Таблица4[[#This Row],[Факт]]-Таблица4[[#This Row],[План]]</f>
        <v>-56.625000000000014</v>
      </c>
      <c r="F47" s="26">
        <f>IF(Таблица4[[#This Row],[Факт - План]]&gt;10,1,0)</f>
        <v>0</v>
      </c>
      <c r="G47" s="55">
        <v>115206624</v>
      </c>
      <c r="H47" s="55">
        <f>IF(Таблица4[[#This Row],[Логическое]]=1,Таблица4[[#This Row],[Вартість, грн]]*10%,0)</f>
        <v>0</v>
      </c>
    </row>
    <row r="48" spans="1:8" x14ac:dyDescent="0.25">
      <c r="A48" s="26" t="s">
        <v>12</v>
      </c>
      <c r="B48" s="26" t="s">
        <v>370</v>
      </c>
      <c r="C48" s="56">
        <v>36</v>
      </c>
      <c r="D48" s="55">
        <v>34.604166666666671</v>
      </c>
      <c r="E48" s="55">
        <f>Таблица4[[#This Row],[Факт]]-Таблица4[[#This Row],[План]]</f>
        <v>-1.3958333333333286</v>
      </c>
      <c r="F48" s="26">
        <f>IF(Таблица4[[#This Row],[Факт - План]]&gt;10,1,0)</f>
        <v>0</v>
      </c>
      <c r="G48" s="55">
        <v>32190912</v>
      </c>
      <c r="H48" s="55">
        <f>IF(Таблица4[[#This Row],[Логическое]]=1,Таблица4[[#This Row],[Вартість, грн]]*10%,0)</f>
        <v>0</v>
      </c>
    </row>
    <row r="49" spans="1:8" x14ac:dyDescent="0.25">
      <c r="A49" s="26" t="s">
        <v>12</v>
      </c>
      <c r="B49" s="26" t="s">
        <v>367</v>
      </c>
      <c r="C49" s="56">
        <v>6</v>
      </c>
      <c r="D49" s="55">
        <v>11.145833333333334</v>
      </c>
      <c r="E49" s="55">
        <f>Таблица4[[#This Row],[Факт]]-Таблица4[[#This Row],[План]]</f>
        <v>5.1458333333333339</v>
      </c>
      <c r="F49" s="26">
        <f>IF(Таблица4[[#This Row],[Факт - План]]&gt;10,1,0)</f>
        <v>0</v>
      </c>
      <c r="G49" s="55">
        <v>9132864</v>
      </c>
      <c r="H49" s="55">
        <f>IF(Таблица4[[#This Row],[Логическое]]=1,Таблица4[[#This Row],[Вартість, грн]]*10%,0)</f>
        <v>0</v>
      </c>
    </row>
    <row r="50" spans="1:8" x14ac:dyDescent="0.25">
      <c r="A50" s="26" t="s">
        <v>12</v>
      </c>
      <c r="B50" s="26" t="s">
        <v>522</v>
      </c>
      <c r="C50" s="56">
        <v>30</v>
      </c>
      <c r="D50" s="55">
        <v>62.95833333333335</v>
      </c>
      <c r="E50" s="55">
        <f>Таблица4[[#This Row],[Факт]]-Таблица4[[#This Row],[План]]</f>
        <v>32.95833333333335</v>
      </c>
      <c r="F50" s="26">
        <f>IF(Таблица4[[#This Row],[Факт - План]]&gt;10,1,0)</f>
        <v>1</v>
      </c>
      <c r="G50" s="55">
        <v>30690816</v>
      </c>
      <c r="H50" s="55">
        <f>IF(Таблица4[[#This Row],[Логическое]]=1,Таблица4[[#This Row],[Вартість, грн]]*10%,0)</f>
        <v>3069081.6000000001</v>
      </c>
    </row>
    <row r="51" spans="1:8" x14ac:dyDescent="0.25">
      <c r="A51" s="26" t="s">
        <v>76</v>
      </c>
      <c r="B51" s="26" t="s">
        <v>4</v>
      </c>
      <c r="C51" s="56">
        <v>0</v>
      </c>
      <c r="D51" s="55">
        <v>123</v>
      </c>
      <c r="E51" s="55">
        <f>Таблица4[[#This Row],[Факт]]-Таблица4[[#This Row],[План]]</f>
        <v>123</v>
      </c>
      <c r="F51" s="26">
        <f>IF(Таблица4[[#This Row],[Факт - План]]&gt;10,1,0)</f>
        <v>1</v>
      </c>
      <c r="G51" s="55"/>
      <c r="H51" s="55">
        <f>IF(Таблица4[[#This Row],[Логическое]]=1,Таблица4[[#This Row],[Вартість, грн]]*10%,0)</f>
        <v>0</v>
      </c>
    </row>
    <row r="52" spans="1:8" x14ac:dyDescent="0.25">
      <c r="A52" s="26" t="s">
        <v>76</v>
      </c>
      <c r="B52" s="26" t="s">
        <v>401</v>
      </c>
      <c r="C52" s="56">
        <v>0</v>
      </c>
      <c r="D52" s="55">
        <v>57.666666666666657</v>
      </c>
      <c r="E52" s="55">
        <f>Таблица4[[#This Row],[Факт]]-Таблица4[[#This Row],[План]]</f>
        <v>57.666666666666657</v>
      </c>
      <c r="F52" s="26">
        <f>IF(Таблица4[[#This Row],[Факт - План]]&gt;10,1,0)</f>
        <v>1</v>
      </c>
      <c r="G52" s="55"/>
      <c r="H52" s="55">
        <f>IF(Таблица4[[#This Row],[Логическое]]=1,Таблица4[[#This Row],[Вартість, грн]]*10%,0)</f>
        <v>0</v>
      </c>
    </row>
    <row r="53" spans="1:8" x14ac:dyDescent="0.25">
      <c r="A53" s="26" t="s">
        <v>76</v>
      </c>
      <c r="B53" s="26" t="s">
        <v>533</v>
      </c>
      <c r="C53" s="56">
        <v>0</v>
      </c>
      <c r="D53" s="55">
        <v>21.166666666666664</v>
      </c>
      <c r="E53" s="55">
        <f>Таблица4[[#This Row],[Факт]]-Таблица4[[#This Row],[План]]</f>
        <v>21.166666666666664</v>
      </c>
      <c r="F53" s="26">
        <f>IF(Таблица4[[#This Row],[Факт - План]]&gt;10,1,0)</f>
        <v>1</v>
      </c>
      <c r="G53" s="55"/>
      <c r="H53" s="55">
        <f>IF(Таблица4[[#This Row],[Логическое]]=1,Таблица4[[#This Row],[Вартість, грн]]*10%,0)</f>
        <v>0</v>
      </c>
    </row>
    <row r="54" spans="1:8" x14ac:dyDescent="0.25">
      <c r="A54" s="26" t="s">
        <v>76</v>
      </c>
      <c r="B54" s="26" t="s">
        <v>367</v>
      </c>
      <c r="C54" s="56">
        <v>0</v>
      </c>
      <c r="D54" s="55">
        <v>6.4583333333333339</v>
      </c>
      <c r="E54" s="55">
        <f>Таблица4[[#This Row],[Факт]]-Таблица4[[#This Row],[План]]</f>
        <v>6.4583333333333339</v>
      </c>
      <c r="F54" s="26">
        <f>IF(Таблица4[[#This Row],[Факт - План]]&gt;10,1,0)</f>
        <v>0</v>
      </c>
      <c r="G54" s="55"/>
      <c r="H54" s="55">
        <f>IF(Таблица4[[#This Row],[Логическое]]=1,Таблица4[[#This Row],[Вартість, грн]]*10%,0)</f>
        <v>0</v>
      </c>
    </row>
    <row r="55" spans="1:8" ht="30" x14ac:dyDescent="0.25">
      <c r="A55" s="26" t="s">
        <v>13</v>
      </c>
      <c r="B55" s="26" t="s">
        <v>4</v>
      </c>
      <c r="C55" s="56">
        <v>70</v>
      </c>
      <c r="D55" s="55">
        <v>53.6875</v>
      </c>
      <c r="E55" s="55">
        <f>Таблица4[[#This Row],[Факт]]-Таблица4[[#This Row],[План]]</f>
        <v>-16.3125</v>
      </c>
      <c r="F55" s="26">
        <f>IF(Таблица4[[#This Row],[Факт - План]]&gt;10,1,0)</f>
        <v>0</v>
      </c>
      <c r="G55" s="55"/>
      <c r="H55" s="55">
        <f>IF(Таблица4[[#This Row],[Логическое]]=1,Таблица4[[#This Row],[Вартість, грн]]*10%,0)</f>
        <v>0</v>
      </c>
    </row>
    <row r="56" spans="1:8" ht="30" x14ac:dyDescent="0.25">
      <c r="A56" s="26" t="s">
        <v>13</v>
      </c>
      <c r="B56" s="26" t="s">
        <v>401</v>
      </c>
      <c r="C56" s="56">
        <v>77</v>
      </c>
      <c r="D56" s="55">
        <v>86.979166666666657</v>
      </c>
      <c r="E56" s="55">
        <f>Таблица4[[#This Row],[Факт]]-Таблица4[[#This Row],[План]]</f>
        <v>9.9791666666666572</v>
      </c>
      <c r="F56" s="26">
        <f>IF(Таблица4[[#This Row],[Факт - План]]&gt;10,1,0)</f>
        <v>0</v>
      </c>
      <c r="G56" s="55"/>
      <c r="H56" s="55">
        <f>IF(Таблица4[[#This Row],[Логическое]]=1,Таблица4[[#This Row],[Вартість, грн]]*10%,0)</f>
        <v>0</v>
      </c>
    </row>
    <row r="57" spans="1:8" ht="30" x14ac:dyDescent="0.25">
      <c r="A57" s="26" t="s">
        <v>13</v>
      </c>
      <c r="B57" s="26" t="s">
        <v>533</v>
      </c>
      <c r="C57" s="56">
        <v>67</v>
      </c>
      <c r="D57" s="55">
        <v>64.333333333333343</v>
      </c>
      <c r="E57" s="55">
        <f>Таблица4[[#This Row],[Факт]]-Таблица4[[#This Row],[План]]</f>
        <v>-2.6666666666666572</v>
      </c>
      <c r="F57" s="26">
        <f>IF(Таблица4[[#This Row],[Факт - План]]&gt;10,1,0)</f>
        <v>0</v>
      </c>
      <c r="G57" s="55"/>
      <c r="H57" s="55">
        <f>IF(Таблица4[[#This Row],[Логическое]]=1,Таблица4[[#This Row],[Вартість, грн]]*10%,0)</f>
        <v>0</v>
      </c>
    </row>
    <row r="58" spans="1:8" ht="30" x14ac:dyDescent="0.25">
      <c r="A58" s="26" t="s">
        <v>13</v>
      </c>
      <c r="B58" s="26" t="s">
        <v>367</v>
      </c>
      <c r="C58" s="56">
        <v>4</v>
      </c>
      <c r="D58" s="55">
        <v>5.2916666666666679</v>
      </c>
      <c r="E58" s="55">
        <f>Таблица4[[#This Row],[Факт]]-Таблица4[[#This Row],[План]]</f>
        <v>1.2916666666666679</v>
      </c>
      <c r="F58" s="26">
        <f>IF(Таблица4[[#This Row],[Факт - План]]&gt;10,1,0)</f>
        <v>0</v>
      </c>
      <c r="G58" s="55"/>
      <c r="H58" s="55">
        <f>IF(Таблица4[[#This Row],[Логическое]]=1,Таблица4[[#This Row],[Вартість, грн]]*10%,0)</f>
        <v>0</v>
      </c>
    </row>
    <row r="59" spans="1:8" x14ac:dyDescent="0.25">
      <c r="A59" s="26" t="s">
        <v>139</v>
      </c>
      <c r="B59" s="26" t="s">
        <v>4</v>
      </c>
      <c r="C59" s="56">
        <v>60</v>
      </c>
      <c r="D59" s="55">
        <v>154</v>
      </c>
      <c r="E59" s="55">
        <f>Таблица4[[#This Row],[Факт]]-Таблица4[[#This Row],[План]]</f>
        <v>94</v>
      </c>
      <c r="F59" s="26">
        <f>IF(Таблица4[[#This Row],[Факт - План]]&gt;10,1,0)</f>
        <v>1</v>
      </c>
      <c r="G59" s="55"/>
      <c r="H59" s="55">
        <f>IF(Таблица4[[#This Row],[Логическое]]=1,Таблица4[[#This Row],[Вартість, грн]]*10%,0)</f>
        <v>0</v>
      </c>
    </row>
    <row r="60" spans="1:8" x14ac:dyDescent="0.25">
      <c r="A60" s="26" t="s">
        <v>139</v>
      </c>
      <c r="B60" s="26" t="s">
        <v>401</v>
      </c>
      <c r="C60" s="56">
        <v>26</v>
      </c>
      <c r="D60" s="55">
        <v>0</v>
      </c>
      <c r="E60" s="55">
        <f>Таблица4[[#This Row],[Факт]]-Таблица4[[#This Row],[План]]</f>
        <v>-26</v>
      </c>
      <c r="F60" s="26">
        <f>IF(Таблица4[[#This Row],[Факт - План]]&gt;10,1,0)</f>
        <v>0</v>
      </c>
      <c r="G60" s="55"/>
      <c r="H60" s="55">
        <f>IF(Таблица4[[#This Row],[Логическое]]=1,Таблица4[[#This Row],[Вартість, грн]]*10%,0)</f>
        <v>0</v>
      </c>
    </row>
    <row r="61" spans="1:8" x14ac:dyDescent="0.25">
      <c r="A61" s="26" t="s">
        <v>139</v>
      </c>
      <c r="B61" s="26" t="s">
        <v>367</v>
      </c>
      <c r="C61" s="56">
        <v>10</v>
      </c>
      <c r="D61" s="55">
        <v>14</v>
      </c>
      <c r="E61" s="55">
        <f>Таблица4[[#This Row],[Факт]]-Таблица4[[#This Row],[План]]</f>
        <v>4</v>
      </c>
      <c r="F61" s="26">
        <f>IF(Таблица4[[#This Row],[Факт - План]]&gt;10,1,0)</f>
        <v>0</v>
      </c>
      <c r="G61" s="55"/>
      <c r="H61" s="55">
        <f>IF(Таблица4[[#This Row],[Логическое]]=1,Таблица4[[#This Row],[Вартість, грн]]*10%,0)</f>
        <v>0</v>
      </c>
    </row>
    <row r="62" spans="1:8" x14ac:dyDescent="0.25">
      <c r="A62" s="26" t="s">
        <v>15</v>
      </c>
      <c r="B62" s="26" t="s">
        <v>4</v>
      </c>
      <c r="C62" s="56">
        <v>31</v>
      </c>
      <c r="D62" s="55">
        <v>0</v>
      </c>
      <c r="E62" s="55">
        <f>Таблица4[[#This Row],[Факт]]-Таблица4[[#This Row],[План]]</f>
        <v>-31</v>
      </c>
      <c r="F62" s="26">
        <f>IF(Таблица4[[#This Row],[Факт - План]]&gt;10,1,0)</f>
        <v>0</v>
      </c>
      <c r="G62" s="55"/>
      <c r="H62" s="55">
        <f>IF(Таблица4[[#This Row],[Логическое]]=1,Таблица4[[#This Row],[Вартість, грн]]*10%,0)</f>
        <v>0</v>
      </c>
    </row>
    <row r="63" spans="1:8" x14ac:dyDescent="0.25">
      <c r="A63" s="26" t="s">
        <v>15</v>
      </c>
      <c r="B63" s="26" t="s">
        <v>401</v>
      </c>
      <c r="C63" s="56">
        <v>108</v>
      </c>
      <c r="D63" s="55">
        <v>0</v>
      </c>
      <c r="E63" s="55">
        <f>Таблица4[[#This Row],[Факт]]-Таблица4[[#This Row],[План]]</f>
        <v>-108</v>
      </c>
      <c r="F63" s="26">
        <f>IF(Таблица4[[#This Row],[Факт - План]]&gt;10,1,0)</f>
        <v>0</v>
      </c>
      <c r="G63" s="55"/>
      <c r="H63" s="55">
        <f>IF(Таблица4[[#This Row],[Логическое]]=1,Таблица4[[#This Row],[Вартість, грн]]*10%,0)</f>
        <v>0</v>
      </c>
    </row>
    <row r="64" spans="1:8" x14ac:dyDescent="0.25">
      <c r="A64" s="26" t="s">
        <v>15</v>
      </c>
      <c r="B64" s="26" t="s">
        <v>364</v>
      </c>
      <c r="C64" s="56">
        <v>1</v>
      </c>
      <c r="D64" s="55">
        <v>0</v>
      </c>
      <c r="E64" s="55">
        <f>Таблица4[[#This Row],[Факт]]-Таблица4[[#This Row],[План]]</f>
        <v>-1</v>
      </c>
      <c r="F64" s="26">
        <f>IF(Таблица4[[#This Row],[Факт - План]]&gt;10,1,0)</f>
        <v>0</v>
      </c>
      <c r="G64" s="55"/>
      <c r="H64" s="55">
        <f>IF(Таблица4[[#This Row],[Логическое]]=1,Таблица4[[#This Row],[Вартість, грн]]*10%,0)</f>
        <v>0</v>
      </c>
    </row>
    <row r="65" spans="1:8" x14ac:dyDescent="0.25">
      <c r="A65" s="26" t="s">
        <v>15</v>
      </c>
      <c r="B65" s="26" t="s">
        <v>533</v>
      </c>
      <c r="C65" s="56">
        <v>57</v>
      </c>
      <c r="D65" s="55">
        <v>0</v>
      </c>
      <c r="E65" s="55">
        <f>Таблица4[[#This Row],[Факт]]-Таблица4[[#This Row],[План]]</f>
        <v>-57</v>
      </c>
      <c r="F65" s="26">
        <f>IF(Таблица4[[#This Row],[Факт - План]]&gt;10,1,0)</f>
        <v>0</v>
      </c>
      <c r="G65" s="55"/>
      <c r="H65" s="55">
        <f>IF(Таблица4[[#This Row],[Логическое]]=1,Таблица4[[#This Row],[Вартість, грн]]*10%,0)</f>
        <v>0</v>
      </c>
    </row>
    <row r="66" spans="1:8" x14ac:dyDescent="0.25">
      <c r="A66" s="26" t="s">
        <v>15</v>
      </c>
      <c r="B66" s="26" t="s">
        <v>367</v>
      </c>
      <c r="C66" s="56">
        <v>4</v>
      </c>
      <c r="D66" s="55">
        <v>0</v>
      </c>
      <c r="E66" s="55">
        <f>Таблица4[[#This Row],[Факт]]-Таблица4[[#This Row],[План]]</f>
        <v>-4</v>
      </c>
      <c r="F66" s="26">
        <f>IF(Таблица4[[#This Row],[Факт - План]]&gt;10,1,0)</f>
        <v>0</v>
      </c>
      <c r="G66" s="55"/>
      <c r="H66" s="55">
        <f>IF(Таблица4[[#This Row],[Логическое]]=1,Таблица4[[#This Row],[Вартість, грн]]*10%,0)</f>
        <v>0</v>
      </c>
    </row>
    <row r="67" spans="1:8" x14ac:dyDescent="0.25">
      <c r="A67" s="26" t="s">
        <v>16</v>
      </c>
      <c r="B67" s="26" t="s">
        <v>4</v>
      </c>
      <c r="C67" s="56">
        <v>70</v>
      </c>
      <c r="D67" s="55">
        <v>32.250000000000007</v>
      </c>
      <c r="E67" s="55">
        <f>Таблица4[[#This Row],[Факт]]-Таблица4[[#This Row],[План]]</f>
        <v>-37.749999999999993</v>
      </c>
      <c r="F67" s="26">
        <f>IF(Таблица4[[#This Row],[Факт - План]]&gt;10,1,0)</f>
        <v>0</v>
      </c>
      <c r="G67" s="55"/>
      <c r="H67" s="55">
        <f>IF(Таблица4[[#This Row],[Логическое]]=1,Таблица4[[#This Row],[Вартість, грн]]*10%,0)</f>
        <v>0</v>
      </c>
    </row>
    <row r="68" spans="1:8" x14ac:dyDescent="0.25">
      <c r="A68" s="26" t="s">
        <v>16</v>
      </c>
      <c r="B68" s="26" t="s">
        <v>401</v>
      </c>
      <c r="C68" s="56">
        <v>93</v>
      </c>
      <c r="D68" s="55">
        <v>58.802083333333293</v>
      </c>
      <c r="E68" s="55">
        <f>Таблица4[[#This Row],[Факт]]-Таблица4[[#This Row],[План]]</f>
        <v>-34.197916666666707</v>
      </c>
      <c r="F68" s="26">
        <f>IF(Таблица4[[#This Row],[Факт - План]]&gt;10,1,0)</f>
        <v>0</v>
      </c>
      <c r="G68" s="55"/>
      <c r="H68" s="55">
        <f>IF(Таблица4[[#This Row],[Логическое]]=1,Таблица4[[#This Row],[Вартість, грн]]*10%,0)</f>
        <v>0</v>
      </c>
    </row>
    <row r="69" spans="1:8" x14ac:dyDescent="0.25">
      <c r="A69" s="26" t="s">
        <v>16</v>
      </c>
      <c r="B69" s="26" t="s">
        <v>533</v>
      </c>
      <c r="C69" s="56">
        <v>70</v>
      </c>
      <c r="D69" s="55">
        <v>43.208333333333357</v>
      </c>
      <c r="E69" s="55">
        <f>Таблица4[[#This Row],[Факт]]-Таблица4[[#This Row],[План]]</f>
        <v>-26.791666666666643</v>
      </c>
      <c r="F69" s="26">
        <f>IF(Таблица4[[#This Row],[Факт - План]]&gt;10,1,0)</f>
        <v>0</v>
      </c>
      <c r="G69" s="55"/>
      <c r="H69" s="55">
        <f>IF(Таблица4[[#This Row],[Логическое]]=1,Таблица4[[#This Row],[Вартість, грн]]*10%,0)</f>
        <v>0</v>
      </c>
    </row>
    <row r="70" spans="1:8" x14ac:dyDescent="0.25">
      <c r="A70" s="26" t="s">
        <v>16</v>
      </c>
      <c r="B70" s="26" t="s">
        <v>367</v>
      </c>
      <c r="C70" s="56">
        <v>5</v>
      </c>
      <c r="D70" s="55">
        <v>5.03125</v>
      </c>
      <c r="E70" s="55">
        <f>Таблица4[[#This Row],[Факт]]-Таблица4[[#This Row],[План]]</f>
        <v>3.125E-2</v>
      </c>
      <c r="F70" s="26">
        <f>IF(Таблица4[[#This Row],[Факт - План]]&gt;10,1,0)</f>
        <v>0</v>
      </c>
      <c r="G70" s="55"/>
      <c r="H70" s="55">
        <f>IF(Таблица4[[#This Row],[Логическое]]=1,Таблица4[[#This Row],[Вартість, грн]]*10%,0)</f>
        <v>0</v>
      </c>
    </row>
    <row r="71" spans="1:8" x14ac:dyDescent="0.25">
      <c r="A71" s="26" t="s">
        <v>17</v>
      </c>
      <c r="B71" s="26" t="s">
        <v>4</v>
      </c>
      <c r="C71" s="56">
        <v>0</v>
      </c>
      <c r="D71" s="55">
        <v>131.27083333333334</v>
      </c>
      <c r="E71" s="55">
        <f>Таблица4[[#This Row],[Факт]]-Таблица4[[#This Row],[План]]</f>
        <v>131.27083333333334</v>
      </c>
      <c r="F71" s="26">
        <f>IF(Таблица4[[#This Row],[Факт - План]]&gt;10,1,0)</f>
        <v>1</v>
      </c>
      <c r="G71" s="55"/>
      <c r="H71" s="55">
        <f>IF(Таблица4[[#This Row],[Логическое]]=1,Таблица4[[#This Row],[Вартість, грн]]*10%,0)</f>
        <v>0</v>
      </c>
    </row>
    <row r="72" spans="1:8" x14ac:dyDescent="0.25">
      <c r="A72" s="26" t="s">
        <v>17</v>
      </c>
      <c r="B72" s="26" t="s">
        <v>401</v>
      </c>
      <c r="C72" s="56">
        <v>58</v>
      </c>
      <c r="D72" s="55">
        <v>38.687500000000007</v>
      </c>
      <c r="E72" s="55">
        <f>Таблица4[[#This Row],[Факт]]-Таблица4[[#This Row],[План]]</f>
        <v>-19.312499999999993</v>
      </c>
      <c r="F72" s="26">
        <f>IF(Таблица4[[#This Row],[Факт - План]]&gt;10,1,0)</f>
        <v>0</v>
      </c>
      <c r="G72" s="55"/>
      <c r="H72" s="55">
        <f>IF(Таблица4[[#This Row],[Логическое]]=1,Таблица4[[#This Row],[Вартість, грн]]*10%,0)</f>
        <v>0</v>
      </c>
    </row>
    <row r="73" spans="1:8" x14ac:dyDescent="0.25">
      <c r="A73" s="26" t="s">
        <v>17</v>
      </c>
      <c r="B73" s="26" t="s">
        <v>533</v>
      </c>
      <c r="C73" s="56">
        <v>47</v>
      </c>
      <c r="D73" s="55">
        <v>30.749999999999996</v>
      </c>
      <c r="E73" s="55">
        <f>Таблица4[[#This Row],[Факт]]-Таблица4[[#This Row],[План]]</f>
        <v>-16.250000000000004</v>
      </c>
      <c r="F73" s="26">
        <f>IF(Таблица4[[#This Row],[Факт - План]]&gt;10,1,0)</f>
        <v>0</v>
      </c>
      <c r="G73" s="55"/>
      <c r="H73" s="55">
        <f>IF(Таблица4[[#This Row],[Логическое]]=1,Таблица4[[#This Row],[Вартість, грн]]*10%,0)</f>
        <v>0</v>
      </c>
    </row>
    <row r="74" spans="1:8" x14ac:dyDescent="0.25">
      <c r="A74" s="26" t="s">
        <v>17</v>
      </c>
      <c r="B74" s="26" t="s">
        <v>367</v>
      </c>
      <c r="C74" s="56">
        <v>5</v>
      </c>
      <c r="D74" s="55">
        <v>4.5833333333333339</v>
      </c>
      <c r="E74" s="55">
        <f>Таблица4[[#This Row],[Факт]]-Таблица4[[#This Row],[План]]</f>
        <v>-0.41666666666666607</v>
      </c>
      <c r="F74" s="26">
        <f>IF(Таблица4[[#This Row],[Факт - План]]&gt;10,1,0)</f>
        <v>0</v>
      </c>
      <c r="G74" s="55"/>
      <c r="H74" s="55">
        <f>IF(Таблица4[[#This Row],[Логическое]]=1,Таблица4[[#This Row],[Вартість, грн]]*10%,0)</f>
        <v>0</v>
      </c>
    </row>
    <row r="75" spans="1:8" x14ac:dyDescent="0.25">
      <c r="A75" s="26" t="s">
        <v>18</v>
      </c>
      <c r="B75" s="26" t="s">
        <v>4</v>
      </c>
      <c r="C75" s="56">
        <v>30</v>
      </c>
      <c r="D75" s="55">
        <v>19.75</v>
      </c>
      <c r="E75" s="55">
        <f>Таблица4[[#This Row],[Факт]]-Таблица4[[#This Row],[План]]</f>
        <v>-10.25</v>
      </c>
      <c r="F75" s="26">
        <f>IF(Таблица4[[#This Row],[Факт - План]]&gt;10,1,0)</f>
        <v>0</v>
      </c>
      <c r="G75" s="55"/>
      <c r="H75" s="55">
        <f>IF(Таблица4[[#This Row],[Логическое]]=1,Таблица4[[#This Row],[Вартість, грн]]*10%,0)</f>
        <v>0</v>
      </c>
    </row>
    <row r="76" spans="1:8" x14ac:dyDescent="0.25">
      <c r="A76" s="26" t="s">
        <v>18</v>
      </c>
      <c r="B76" s="26" t="s">
        <v>401</v>
      </c>
      <c r="C76" s="56">
        <v>32</v>
      </c>
      <c r="D76" s="55">
        <v>39.843749999999964</v>
      </c>
      <c r="E76" s="55">
        <f>Таблица4[[#This Row],[Факт]]-Таблица4[[#This Row],[План]]</f>
        <v>7.8437499999999645</v>
      </c>
      <c r="F76" s="26">
        <f>IF(Таблица4[[#This Row],[Факт - План]]&gt;10,1,0)</f>
        <v>0</v>
      </c>
      <c r="G76" s="55"/>
      <c r="H76" s="55">
        <f>IF(Таблица4[[#This Row],[Логическое]]=1,Таблица4[[#This Row],[Вартість, грн]]*10%,0)</f>
        <v>0</v>
      </c>
    </row>
    <row r="77" spans="1:8" x14ac:dyDescent="0.25">
      <c r="A77" s="26" t="s">
        <v>18</v>
      </c>
      <c r="B77" s="26" t="s">
        <v>533</v>
      </c>
      <c r="C77" s="56">
        <v>10</v>
      </c>
      <c r="D77" s="55">
        <v>8.875</v>
      </c>
      <c r="E77" s="55">
        <f>Таблица4[[#This Row],[Факт]]-Таблица4[[#This Row],[План]]</f>
        <v>-1.125</v>
      </c>
      <c r="F77" s="26">
        <f>IF(Таблица4[[#This Row],[Факт - План]]&gt;10,1,0)</f>
        <v>0</v>
      </c>
      <c r="G77" s="55"/>
      <c r="H77" s="55">
        <f>IF(Таблица4[[#This Row],[Логическое]]=1,Таблица4[[#This Row],[Вартість, грн]]*10%,0)</f>
        <v>0</v>
      </c>
    </row>
    <row r="78" spans="1:8" x14ac:dyDescent="0.25">
      <c r="A78" s="26" t="s">
        <v>18</v>
      </c>
      <c r="B78" s="26" t="s">
        <v>367</v>
      </c>
      <c r="C78" s="56">
        <v>3</v>
      </c>
      <c r="D78" s="55">
        <v>3.8229166666666665</v>
      </c>
      <c r="E78" s="55">
        <f>Таблица4[[#This Row],[Факт]]-Таблица4[[#This Row],[План]]</f>
        <v>0.82291666666666652</v>
      </c>
      <c r="F78" s="26">
        <f>IF(Таблица4[[#This Row],[Факт - План]]&gt;10,1,0)</f>
        <v>0</v>
      </c>
      <c r="G78" s="55"/>
      <c r="H78" s="55">
        <f>IF(Таблица4[[#This Row],[Логическое]]=1,Таблица4[[#This Row],[Вартість, грн]]*10%,0)</f>
        <v>0</v>
      </c>
    </row>
    <row r="79" spans="1:8" x14ac:dyDescent="0.25">
      <c r="A79" s="26" t="s">
        <v>21</v>
      </c>
      <c r="B79" s="26" t="s">
        <v>4</v>
      </c>
      <c r="C79" s="56">
        <v>60</v>
      </c>
      <c r="D79" s="55">
        <v>61.583333333333329</v>
      </c>
      <c r="E79" s="55">
        <f>Таблица4[[#This Row],[Факт]]-Таблица4[[#This Row],[План]]</f>
        <v>1.5833333333333286</v>
      </c>
      <c r="F79" s="26">
        <f>IF(Таблица4[[#This Row],[Факт - План]]&gt;10,1,0)</f>
        <v>0</v>
      </c>
      <c r="G79" s="55"/>
      <c r="H79" s="55">
        <f>IF(Таблица4[[#This Row],[Логическое]]=1,Таблица4[[#This Row],[Вартість, грн]]*10%,0)</f>
        <v>0</v>
      </c>
    </row>
    <row r="80" spans="1:8" x14ac:dyDescent="0.25">
      <c r="A80" s="26" t="s">
        <v>21</v>
      </c>
      <c r="B80" s="26" t="s">
        <v>401</v>
      </c>
      <c r="C80" s="56">
        <v>100</v>
      </c>
      <c r="D80" s="55">
        <v>130.67708333333323</v>
      </c>
      <c r="E80" s="55">
        <f>Таблица4[[#This Row],[Факт]]-Таблица4[[#This Row],[План]]</f>
        <v>30.677083333333229</v>
      </c>
      <c r="F80" s="26">
        <f>IF(Таблица4[[#This Row],[Факт - План]]&gt;10,1,0)</f>
        <v>1</v>
      </c>
      <c r="G80" s="55"/>
      <c r="H80" s="55">
        <f>IF(Таблица4[[#This Row],[Логическое]]=1,Таблица4[[#This Row],[Вартість, грн]]*10%,0)</f>
        <v>0</v>
      </c>
    </row>
    <row r="81" spans="1:8" x14ac:dyDescent="0.25">
      <c r="A81" s="26" t="s">
        <v>21</v>
      </c>
      <c r="B81" s="26" t="s">
        <v>370</v>
      </c>
      <c r="C81" s="56">
        <v>65</v>
      </c>
      <c r="D81" s="55">
        <v>83.062500000000028</v>
      </c>
      <c r="E81" s="55">
        <f>Таблица4[[#This Row],[Факт]]-Таблица4[[#This Row],[План]]</f>
        <v>18.062500000000028</v>
      </c>
      <c r="F81" s="26">
        <f>IF(Таблица4[[#This Row],[Факт - План]]&gt;10,1,0)</f>
        <v>1</v>
      </c>
      <c r="G81" s="55"/>
      <c r="H81" s="55">
        <f>IF(Таблица4[[#This Row],[Логическое]]=1,Таблица4[[#This Row],[Вартість, грн]]*10%,0)</f>
        <v>0</v>
      </c>
    </row>
    <row r="82" spans="1:8" x14ac:dyDescent="0.25">
      <c r="A82" s="26" t="s">
        <v>21</v>
      </c>
      <c r="B82" s="26" t="s">
        <v>367</v>
      </c>
      <c r="C82" s="56">
        <v>5</v>
      </c>
      <c r="D82" s="55">
        <v>30.479166666666657</v>
      </c>
      <c r="E82" s="55">
        <f>Таблица4[[#This Row],[Факт]]-Таблица4[[#This Row],[План]]</f>
        <v>25.479166666666657</v>
      </c>
      <c r="F82" s="26">
        <f>IF(Таблица4[[#This Row],[Факт - План]]&gt;10,1,0)</f>
        <v>1</v>
      </c>
      <c r="G82" s="55"/>
      <c r="H82" s="55">
        <f>IF(Таблица4[[#This Row],[Логическое]]=1,Таблица4[[#This Row],[Вартість, грн]]*10%,0)</f>
        <v>0</v>
      </c>
    </row>
    <row r="83" spans="1:8" x14ac:dyDescent="0.25">
      <c r="A83" s="26" t="s">
        <v>21</v>
      </c>
      <c r="B83" s="26" t="s">
        <v>373</v>
      </c>
      <c r="C83" s="56">
        <v>70</v>
      </c>
      <c r="D83" s="55">
        <v>44.781249999999972</v>
      </c>
      <c r="E83" s="55">
        <f>Таблица4[[#This Row],[Факт]]-Таблица4[[#This Row],[План]]</f>
        <v>-25.218750000000028</v>
      </c>
      <c r="F83" s="26">
        <f>IF(Таблица4[[#This Row],[Факт - План]]&gt;10,1,0)</f>
        <v>0</v>
      </c>
      <c r="G83" s="55"/>
      <c r="H83" s="55">
        <f>IF(Таблица4[[#This Row],[Логическое]]=1,Таблица4[[#This Row],[Вартість, грн]]*10%,0)</f>
        <v>0</v>
      </c>
    </row>
    <row r="84" spans="1:8" x14ac:dyDescent="0.25">
      <c r="A84" s="26" t="s">
        <v>83</v>
      </c>
      <c r="B84" s="26" t="s">
        <v>4</v>
      </c>
      <c r="C84" s="56">
        <v>70</v>
      </c>
      <c r="D84" s="55">
        <v>88.833333333333343</v>
      </c>
      <c r="E84" s="55">
        <f>Таблица4[[#This Row],[Факт]]-Таблица4[[#This Row],[План]]</f>
        <v>18.833333333333343</v>
      </c>
      <c r="F84" s="26">
        <f>IF(Таблица4[[#This Row],[Факт - План]]&gt;10,1,0)</f>
        <v>1</v>
      </c>
      <c r="G84" s="55"/>
      <c r="H84" s="55">
        <f>IF(Таблица4[[#This Row],[Логическое]]=1,Таблица4[[#This Row],[Вартість, грн]]*10%,0)</f>
        <v>0</v>
      </c>
    </row>
    <row r="85" spans="1:8" x14ac:dyDescent="0.25">
      <c r="A85" s="26" t="s">
        <v>83</v>
      </c>
      <c r="B85" s="26" t="s">
        <v>401</v>
      </c>
      <c r="C85" s="56">
        <v>18</v>
      </c>
      <c r="D85" s="55">
        <v>18.281249999999996</v>
      </c>
      <c r="E85" s="55">
        <f>Таблица4[[#This Row],[Факт]]-Таблица4[[#This Row],[План]]</f>
        <v>0.28124999999999645</v>
      </c>
      <c r="F85" s="26">
        <f>IF(Таблица4[[#This Row],[Факт - План]]&gt;10,1,0)</f>
        <v>0</v>
      </c>
      <c r="G85" s="55"/>
      <c r="H85" s="55">
        <f>IF(Таблица4[[#This Row],[Логическое]]=1,Таблица4[[#This Row],[Вартість, грн]]*10%,0)</f>
        <v>0</v>
      </c>
    </row>
    <row r="86" spans="1:8" x14ac:dyDescent="0.25">
      <c r="A86" s="26" t="s">
        <v>83</v>
      </c>
      <c r="B86" s="26" t="s">
        <v>376</v>
      </c>
      <c r="C86" s="56">
        <v>92</v>
      </c>
      <c r="D86" s="55">
        <v>79.239583333333357</v>
      </c>
      <c r="E86" s="55">
        <f>Таблица4[[#This Row],[Факт]]-Таблица4[[#This Row],[План]]</f>
        <v>-12.760416666666643</v>
      </c>
      <c r="F86" s="26">
        <f>IF(Таблица4[[#This Row],[Факт - План]]&gt;10,1,0)</f>
        <v>0</v>
      </c>
      <c r="G86" s="55"/>
      <c r="H86" s="55">
        <f>IF(Таблица4[[#This Row],[Логическое]]=1,Таблица4[[#This Row],[Вартість, грн]]*10%,0)</f>
        <v>0</v>
      </c>
    </row>
    <row r="87" spans="1:8" x14ac:dyDescent="0.25">
      <c r="A87" s="26" t="s">
        <v>83</v>
      </c>
      <c r="B87" s="26" t="s">
        <v>370</v>
      </c>
      <c r="C87" s="56">
        <v>98</v>
      </c>
      <c r="D87" s="55">
        <v>78.802083333333357</v>
      </c>
      <c r="E87" s="55">
        <f>Таблица4[[#This Row],[Факт]]-Таблица4[[#This Row],[План]]</f>
        <v>-19.197916666666643</v>
      </c>
      <c r="F87" s="26">
        <f>IF(Таблица4[[#This Row],[Факт - План]]&gt;10,1,0)</f>
        <v>0</v>
      </c>
      <c r="G87" s="55"/>
      <c r="H87" s="55">
        <f>IF(Таблица4[[#This Row],[Логическое]]=1,Таблица4[[#This Row],[Вартість, грн]]*10%,0)</f>
        <v>0</v>
      </c>
    </row>
    <row r="88" spans="1:8" x14ac:dyDescent="0.25">
      <c r="A88" s="26" t="s">
        <v>83</v>
      </c>
      <c r="B88" s="26" t="s">
        <v>367</v>
      </c>
      <c r="C88" s="56">
        <v>6</v>
      </c>
      <c r="D88" s="55">
        <v>11.000000000000002</v>
      </c>
      <c r="E88" s="55">
        <f>Таблица4[[#This Row],[Факт]]-Таблица4[[#This Row],[План]]</f>
        <v>5.0000000000000018</v>
      </c>
      <c r="F88" s="26">
        <f>IF(Таблица4[[#This Row],[Факт - План]]&gt;10,1,0)</f>
        <v>0</v>
      </c>
      <c r="G88" s="55"/>
      <c r="H88" s="55">
        <f>IF(Таблица4[[#This Row],[Логическое]]=1,Таблица4[[#This Row],[Вартість, грн]]*10%,0)</f>
        <v>0</v>
      </c>
    </row>
    <row r="89" spans="1:8" x14ac:dyDescent="0.25">
      <c r="A89" s="26" t="s">
        <v>83</v>
      </c>
      <c r="B89" s="26" t="s">
        <v>373</v>
      </c>
      <c r="C89" s="56">
        <v>57</v>
      </c>
      <c r="D89" s="55">
        <v>54.96875000000005</v>
      </c>
      <c r="E89" s="55">
        <f>Таблица4[[#This Row],[Факт]]-Таблица4[[#This Row],[План]]</f>
        <v>-2.0312499999999503</v>
      </c>
      <c r="F89" s="26">
        <f>IF(Таблица4[[#This Row],[Факт - План]]&gt;10,1,0)</f>
        <v>0</v>
      </c>
      <c r="G89" s="55"/>
      <c r="H89" s="55">
        <f>IF(Таблица4[[#This Row],[Логическое]]=1,Таблица4[[#This Row],[Вартість, грн]]*10%,0)</f>
        <v>0</v>
      </c>
    </row>
    <row r="90" spans="1:8" x14ac:dyDescent="0.25">
      <c r="A90" s="26" t="s">
        <v>22</v>
      </c>
      <c r="B90" s="26" t="s">
        <v>4</v>
      </c>
      <c r="C90" s="56">
        <v>70</v>
      </c>
      <c r="D90" s="55">
        <v>47.958333333333336</v>
      </c>
      <c r="E90" s="55">
        <f>Таблица4[[#This Row],[Факт]]-Таблица4[[#This Row],[План]]</f>
        <v>-22.041666666666664</v>
      </c>
      <c r="F90" s="26">
        <f>IF(Таблица4[[#This Row],[Факт - План]]&gt;10,1,0)</f>
        <v>0</v>
      </c>
      <c r="G90" s="55"/>
      <c r="H90" s="55">
        <f>IF(Таблица4[[#This Row],[Логическое]]=1,Таблица4[[#This Row],[Вартість, грн]]*10%,0)</f>
        <v>0</v>
      </c>
    </row>
    <row r="91" spans="1:8" x14ac:dyDescent="0.25">
      <c r="A91" s="26" t="s">
        <v>22</v>
      </c>
      <c r="B91" s="26" t="s">
        <v>397</v>
      </c>
      <c r="C91" s="56">
        <v>73</v>
      </c>
      <c r="D91" s="55">
        <v>72.166666666666728</v>
      </c>
      <c r="E91" s="55">
        <f>Таблица4[[#This Row],[Факт]]-Таблица4[[#This Row],[План]]</f>
        <v>-0.83333333333327175</v>
      </c>
      <c r="F91" s="26">
        <f>IF(Таблица4[[#This Row],[Факт - План]]&gt;10,1,0)</f>
        <v>0</v>
      </c>
      <c r="G91" s="55"/>
      <c r="H91" s="55">
        <f>IF(Таблица4[[#This Row],[Логическое]]=1,Таблица4[[#This Row],[Вартість, грн]]*10%,0)</f>
        <v>0</v>
      </c>
    </row>
    <row r="92" spans="1:8" x14ac:dyDescent="0.25">
      <c r="A92" s="26" t="s">
        <v>22</v>
      </c>
      <c r="B92" s="26" t="s">
        <v>401</v>
      </c>
      <c r="C92" s="56">
        <v>91</v>
      </c>
      <c r="D92" s="55">
        <v>138.76041666666674</v>
      </c>
      <c r="E92" s="55">
        <f>Таблица4[[#This Row],[Факт]]-Таблица4[[#This Row],[План]]</f>
        <v>47.760416666666742</v>
      </c>
      <c r="F92" s="26">
        <f>IF(Таблица4[[#This Row],[Факт - План]]&gt;10,1,0)</f>
        <v>1</v>
      </c>
      <c r="G92" s="55"/>
      <c r="H92" s="55">
        <f>IF(Таблица4[[#This Row],[Логическое]]=1,Таблица4[[#This Row],[Вартість, грн]]*10%,0)</f>
        <v>0</v>
      </c>
    </row>
    <row r="93" spans="1:8" x14ac:dyDescent="0.25">
      <c r="A93" s="26" t="s">
        <v>22</v>
      </c>
      <c r="B93" s="26" t="s">
        <v>370</v>
      </c>
      <c r="C93" s="56">
        <v>45</v>
      </c>
      <c r="D93" s="55">
        <v>68.791666666666686</v>
      </c>
      <c r="E93" s="55">
        <f>Таблица4[[#This Row],[Факт]]-Таблица4[[#This Row],[План]]</f>
        <v>23.791666666666686</v>
      </c>
      <c r="F93" s="26">
        <f>IF(Таблица4[[#This Row],[Факт - План]]&gt;10,1,0)</f>
        <v>1</v>
      </c>
      <c r="G93" s="55"/>
      <c r="H93" s="55">
        <f>IF(Таблица4[[#This Row],[Логическое]]=1,Таблица4[[#This Row],[Вартість, грн]]*10%,0)</f>
        <v>0</v>
      </c>
    </row>
    <row r="94" spans="1:8" x14ac:dyDescent="0.25">
      <c r="A94" s="26" t="s">
        <v>22</v>
      </c>
      <c r="B94" s="26" t="s">
        <v>367</v>
      </c>
      <c r="C94" s="56">
        <v>5</v>
      </c>
      <c r="D94" s="55">
        <v>9.6666666666666661</v>
      </c>
      <c r="E94" s="55">
        <f>Таблица4[[#This Row],[Факт]]-Таблица4[[#This Row],[План]]</f>
        <v>4.6666666666666661</v>
      </c>
      <c r="F94" s="26">
        <f>IF(Таблица4[[#This Row],[Факт - План]]&gt;10,1,0)</f>
        <v>0</v>
      </c>
      <c r="G94" s="55"/>
      <c r="H94" s="55">
        <f>IF(Таблица4[[#This Row],[Логическое]]=1,Таблица4[[#This Row],[Вартість, грн]]*10%,0)</f>
        <v>0</v>
      </c>
    </row>
    <row r="95" spans="1:8" x14ac:dyDescent="0.25">
      <c r="A95" s="26" t="s">
        <v>23</v>
      </c>
      <c r="B95" s="26" t="s">
        <v>4</v>
      </c>
      <c r="C95" s="56">
        <v>70</v>
      </c>
      <c r="D95" s="55">
        <v>68.354166666666657</v>
      </c>
      <c r="E95" s="55">
        <f>Таблица4[[#This Row],[Факт]]-Таблица4[[#This Row],[План]]</f>
        <v>-1.6458333333333428</v>
      </c>
      <c r="F95" s="26">
        <f>IF(Таблица4[[#This Row],[Факт - План]]&gt;10,1,0)</f>
        <v>0</v>
      </c>
      <c r="G95" s="55"/>
      <c r="H95" s="55">
        <f>IF(Таблица4[[#This Row],[Логическое]]=1,Таблица4[[#This Row],[Вартість, грн]]*10%,0)</f>
        <v>0</v>
      </c>
    </row>
    <row r="96" spans="1:8" x14ac:dyDescent="0.25">
      <c r="A96" s="26" t="s">
        <v>23</v>
      </c>
      <c r="B96" s="26" t="s">
        <v>401</v>
      </c>
      <c r="C96" s="56">
        <v>18</v>
      </c>
      <c r="D96" s="55">
        <v>16.249999999999993</v>
      </c>
      <c r="E96" s="55">
        <f>Таблица4[[#This Row],[Факт]]-Таблица4[[#This Row],[План]]</f>
        <v>-1.7500000000000071</v>
      </c>
      <c r="F96" s="26">
        <f>IF(Таблица4[[#This Row],[Факт - План]]&gt;10,1,0)</f>
        <v>0</v>
      </c>
      <c r="G96" s="55">
        <v>20061651.600000001</v>
      </c>
      <c r="H96" s="55">
        <f>IF(Таблица4[[#This Row],[Логическое]]=1,Таблица4[[#This Row],[Вартість, грн]]*10%,0)</f>
        <v>0</v>
      </c>
    </row>
    <row r="97" spans="1:8" x14ac:dyDescent="0.25">
      <c r="A97" s="26" t="s">
        <v>23</v>
      </c>
      <c r="B97" s="26" t="s">
        <v>376</v>
      </c>
      <c r="C97" s="56">
        <v>107</v>
      </c>
      <c r="D97" s="55">
        <v>93.906249999999929</v>
      </c>
      <c r="E97" s="55">
        <f>Таблица4[[#This Row],[Факт]]-Таблица4[[#This Row],[План]]</f>
        <v>-13.093750000000071</v>
      </c>
      <c r="F97" s="26">
        <f>IF(Таблица4[[#This Row],[Факт - План]]&gt;10,1,0)</f>
        <v>0</v>
      </c>
      <c r="G97" s="55">
        <v>72989604</v>
      </c>
      <c r="H97" s="55">
        <f>IF(Таблица4[[#This Row],[Логическое]]=1,Таблица4[[#This Row],[Вартість, грн]]*10%,0)</f>
        <v>0</v>
      </c>
    </row>
    <row r="98" spans="1:8" x14ac:dyDescent="0.25">
      <c r="A98" s="26" t="s">
        <v>23</v>
      </c>
      <c r="B98" s="26" t="s">
        <v>370</v>
      </c>
      <c r="C98" s="56">
        <v>79</v>
      </c>
      <c r="D98" s="55">
        <v>64.9166666666666</v>
      </c>
      <c r="E98" s="55">
        <f>Таблица4[[#This Row],[Факт]]-Таблица4[[#This Row],[План]]</f>
        <v>-14.0833333333334</v>
      </c>
      <c r="F98" s="26">
        <f>IF(Таблица4[[#This Row],[Факт - План]]&gt;10,1,0)</f>
        <v>0</v>
      </c>
      <c r="G98" s="55">
        <v>60645027.600000001</v>
      </c>
      <c r="H98" s="55">
        <f>IF(Таблица4[[#This Row],[Логическое]]=1,Таблица4[[#This Row],[Вартість, грн]]*10%,0)</f>
        <v>0</v>
      </c>
    </row>
    <row r="99" spans="1:8" x14ac:dyDescent="0.25">
      <c r="A99" s="26" t="s">
        <v>23</v>
      </c>
      <c r="B99" s="26" t="s">
        <v>367</v>
      </c>
      <c r="C99" s="56">
        <v>6</v>
      </c>
      <c r="D99" s="55">
        <v>8.9583333333333321</v>
      </c>
      <c r="E99" s="55">
        <f>Таблица4[[#This Row],[Факт]]-Таблица4[[#This Row],[План]]</f>
        <v>2.9583333333333321</v>
      </c>
      <c r="F99" s="26">
        <f>IF(Таблица4[[#This Row],[Факт - План]]&gt;10,1,0)</f>
        <v>0</v>
      </c>
      <c r="G99" s="55">
        <v>9305352</v>
      </c>
      <c r="H99" s="55">
        <f>IF(Таблица4[[#This Row],[Логическое]]=1,Таблица4[[#This Row],[Вартість, грн]]*10%,0)</f>
        <v>0</v>
      </c>
    </row>
    <row r="100" spans="1:8" x14ac:dyDescent="0.25">
      <c r="A100" s="26" t="s">
        <v>23</v>
      </c>
      <c r="B100" s="26" t="s">
        <v>373</v>
      </c>
      <c r="C100" s="56">
        <v>74</v>
      </c>
      <c r="D100" s="55">
        <v>179.90625000000011</v>
      </c>
      <c r="E100" s="55">
        <f>Таблица4[[#This Row],[Факт]]-Таблица4[[#This Row],[План]]</f>
        <v>105.90625000000011</v>
      </c>
      <c r="F100" s="26">
        <f>IF(Таблица4[[#This Row],[Факт - План]]&gt;10,1,0)</f>
        <v>1</v>
      </c>
      <c r="G100" s="55">
        <v>107204554.8</v>
      </c>
      <c r="H100" s="55">
        <f>IF(Таблица4[[#This Row],[Логическое]]=1,Таблица4[[#This Row],[Вартість, грн]]*10%,0)</f>
        <v>10720455.48</v>
      </c>
    </row>
    <row r="101" spans="1:8" x14ac:dyDescent="0.25">
      <c r="A101" s="26" t="s">
        <v>131</v>
      </c>
      <c r="B101" s="26" t="s">
        <v>4</v>
      </c>
      <c r="C101" s="56">
        <v>0</v>
      </c>
      <c r="D101" s="55">
        <v>181.66666666666669</v>
      </c>
      <c r="E101" s="55">
        <f>Таблица4[[#This Row],[Факт]]-Таблица4[[#This Row],[План]]</f>
        <v>181.66666666666669</v>
      </c>
      <c r="F101" s="26">
        <f>IF(Таблица4[[#This Row],[Факт - План]]&gt;10,1,0)</f>
        <v>1</v>
      </c>
      <c r="G101" s="55"/>
      <c r="H101" s="55">
        <f>IF(Таблица4[[#This Row],[Логическое]]=1,Таблица4[[#This Row],[Вартість, грн]]*10%,0)</f>
        <v>0</v>
      </c>
    </row>
    <row r="102" spans="1:8" x14ac:dyDescent="0.25">
      <c r="A102" s="26" t="s">
        <v>131</v>
      </c>
      <c r="B102" s="26" t="s">
        <v>397</v>
      </c>
      <c r="C102" s="56">
        <v>0</v>
      </c>
      <c r="D102" s="55">
        <v>113.49999999999996</v>
      </c>
      <c r="E102" s="55">
        <f>Таблица4[[#This Row],[Факт]]-Таблица4[[#This Row],[План]]</f>
        <v>113.49999999999996</v>
      </c>
      <c r="F102" s="26">
        <f>IF(Таблица4[[#This Row],[Факт - План]]&gt;10,1,0)</f>
        <v>1</v>
      </c>
      <c r="G102" s="55"/>
      <c r="H102" s="55">
        <f>IF(Таблица4[[#This Row],[Логическое]]=1,Таблица4[[#This Row],[Вартість, грн]]*10%,0)</f>
        <v>0</v>
      </c>
    </row>
    <row r="103" spans="1:8" x14ac:dyDescent="0.25">
      <c r="A103" s="26" t="s">
        <v>131</v>
      </c>
      <c r="B103" s="26" t="s">
        <v>401</v>
      </c>
      <c r="C103" s="56">
        <v>0</v>
      </c>
      <c r="D103" s="55">
        <v>0</v>
      </c>
      <c r="E103" s="55">
        <f>Таблица4[[#This Row],[Факт]]-Таблица4[[#This Row],[План]]</f>
        <v>0</v>
      </c>
      <c r="F103" s="26">
        <f>IF(Таблица4[[#This Row],[Факт - План]]&gt;10,1,0)</f>
        <v>0</v>
      </c>
      <c r="G103" s="55"/>
      <c r="H103" s="55">
        <f>IF(Таблица4[[#This Row],[Логическое]]=1,Таблица4[[#This Row],[Вартість, грн]]*10%,0)</f>
        <v>0</v>
      </c>
    </row>
    <row r="104" spans="1:8" x14ac:dyDescent="0.25">
      <c r="A104" s="26" t="s">
        <v>131</v>
      </c>
      <c r="B104" s="26" t="s">
        <v>376</v>
      </c>
      <c r="C104" s="56">
        <v>0</v>
      </c>
      <c r="D104" s="55">
        <v>235.08333333333343</v>
      </c>
      <c r="E104" s="55">
        <f>Таблица4[[#This Row],[Факт]]-Таблица4[[#This Row],[План]]</f>
        <v>235.08333333333343</v>
      </c>
      <c r="F104" s="26">
        <f>IF(Таблица4[[#This Row],[Факт - План]]&gt;10,1,0)</f>
        <v>1</v>
      </c>
      <c r="G104" s="55"/>
      <c r="H104" s="55">
        <f>IF(Таблица4[[#This Row],[Логическое]]=1,Таблица4[[#This Row],[Вартість, грн]]*10%,0)</f>
        <v>0</v>
      </c>
    </row>
    <row r="105" spans="1:8" x14ac:dyDescent="0.25">
      <c r="A105" s="26" t="s">
        <v>131</v>
      </c>
      <c r="B105" s="26" t="s">
        <v>370</v>
      </c>
      <c r="C105" s="56">
        <v>0</v>
      </c>
      <c r="D105" s="55">
        <v>50.958333333333357</v>
      </c>
      <c r="E105" s="55">
        <f>Таблица4[[#This Row],[Факт]]-Таблица4[[#This Row],[План]]</f>
        <v>50.958333333333357</v>
      </c>
      <c r="F105" s="26">
        <f>IF(Таблица4[[#This Row],[Факт - План]]&gt;10,1,0)</f>
        <v>1</v>
      </c>
      <c r="G105" s="55"/>
      <c r="H105" s="55">
        <f>IF(Таблица4[[#This Row],[Логическое]]=1,Таблица4[[#This Row],[Вартість, грн]]*10%,0)</f>
        <v>0</v>
      </c>
    </row>
    <row r="106" spans="1:8" x14ac:dyDescent="0.25">
      <c r="A106" s="26" t="s">
        <v>131</v>
      </c>
      <c r="B106" s="26" t="s">
        <v>367</v>
      </c>
      <c r="C106" s="56">
        <v>0</v>
      </c>
      <c r="D106" s="55">
        <v>14.958333333333329</v>
      </c>
      <c r="E106" s="55">
        <f>Таблица4[[#This Row],[Факт]]-Таблица4[[#This Row],[План]]</f>
        <v>14.958333333333329</v>
      </c>
      <c r="F106" s="26">
        <f>IF(Таблица4[[#This Row],[Факт - План]]&gt;10,1,0)</f>
        <v>1</v>
      </c>
      <c r="G106" s="55"/>
      <c r="H106" s="55">
        <f>IF(Таблица4[[#This Row],[Логическое]]=1,Таблица4[[#This Row],[Вартість, грн]]*10%,0)</f>
        <v>0</v>
      </c>
    </row>
    <row r="107" spans="1:8" x14ac:dyDescent="0.25">
      <c r="A107" s="26" t="s">
        <v>131</v>
      </c>
      <c r="B107" s="26" t="s">
        <v>373</v>
      </c>
      <c r="C107" s="56">
        <v>0</v>
      </c>
      <c r="D107" s="55">
        <v>48.125000000000007</v>
      </c>
      <c r="E107" s="55">
        <f>Таблица4[[#This Row],[Факт]]-Таблица4[[#This Row],[План]]</f>
        <v>48.125000000000007</v>
      </c>
      <c r="F107" s="26">
        <f>IF(Таблица4[[#This Row],[Факт - План]]&gt;10,1,0)</f>
        <v>1</v>
      </c>
      <c r="G107" s="55"/>
      <c r="H107" s="55">
        <f>IF(Таблица4[[#This Row],[Логическое]]=1,Таблица4[[#This Row],[Вартість, грн]]*10%,0)</f>
        <v>0</v>
      </c>
    </row>
    <row r="108" spans="1:8" ht="30" x14ac:dyDescent="0.25">
      <c r="A108" s="26" t="s">
        <v>85</v>
      </c>
      <c r="B108" s="26" t="s">
        <v>4</v>
      </c>
      <c r="C108" s="56">
        <v>0</v>
      </c>
      <c r="D108" s="55">
        <v>90.5</v>
      </c>
      <c r="E108" s="55">
        <f>Таблица4[[#This Row],[Факт]]-Таблица4[[#This Row],[План]]</f>
        <v>90.5</v>
      </c>
      <c r="F108" s="26">
        <f>IF(Таблица4[[#This Row],[Факт - План]]&gt;10,1,0)</f>
        <v>1</v>
      </c>
      <c r="G108" s="55"/>
      <c r="H108" s="55">
        <f>IF(Таблица4[[#This Row],[Логическое]]=1,Таблица4[[#This Row],[Вартість, грн]]*10%,0)</f>
        <v>0</v>
      </c>
    </row>
    <row r="109" spans="1:8" ht="30" x14ac:dyDescent="0.25">
      <c r="A109" s="26" t="s">
        <v>85</v>
      </c>
      <c r="B109" s="26" t="s">
        <v>397</v>
      </c>
      <c r="C109" s="56">
        <v>77</v>
      </c>
      <c r="D109" s="55">
        <v>56.791666666666643</v>
      </c>
      <c r="E109" s="55">
        <f>Таблица4[[#This Row],[Факт]]-Таблица4[[#This Row],[План]]</f>
        <v>-20.208333333333357</v>
      </c>
      <c r="F109" s="26">
        <f>IF(Таблица4[[#This Row],[Факт - План]]&gt;10,1,0)</f>
        <v>0</v>
      </c>
      <c r="G109" s="55">
        <v>79751952</v>
      </c>
      <c r="H109" s="55">
        <f>IF(Таблица4[[#This Row],[Логическое]]=1,Таблица4[[#This Row],[Вартість, грн]]*10%,0)</f>
        <v>0</v>
      </c>
    </row>
    <row r="110" spans="1:8" ht="30" x14ac:dyDescent="0.25">
      <c r="A110" s="26" t="s">
        <v>85</v>
      </c>
      <c r="B110" s="26" t="s">
        <v>401</v>
      </c>
      <c r="C110" s="56">
        <v>97</v>
      </c>
      <c r="D110" s="55">
        <v>431.71875000000011</v>
      </c>
      <c r="E110" s="55">
        <f>Таблица4[[#This Row],[Факт]]-Таблица4[[#This Row],[План]]</f>
        <v>334.71875000000011</v>
      </c>
      <c r="F110" s="26">
        <f>IF(Таблица4[[#This Row],[Факт - План]]&gt;10,1,0)</f>
        <v>1</v>
      </c>
      <c r="G110" s="55">
        <v>79750818</v>
      </c>
      <c r="H110" s="55">
        <f>IF(Таблица4[[#This Row],[Логическое]]=1,Таблица4[[#This Row],[Вартість, грн]]*10%,0)</f>
        <v>7975081.8000000007</v>
      </c>
    </row>
    <row r="111" spans="1:8" ht="30" x14ac:dyDescent="0.25">
      <c r="A111" s="26" t="s">
        <v>85</v>
      </c>
      <c r="B111" s="26" t="s">
        <v>370</v>
      </c>
      <c r="C111" s="56">
        <v>33</v>
      </c>
      <c r="D111" s="55">
        <v>30.750000000000007</v>
      </c>
      <c r="E111" s="55">
        <f>Таблица4[[#This Row],[Факт]]-Таблица4[[#This Row],[План]]</f>
        <v>-2.2499999999999929</v>
      </c>
      <c r="F111" s="26">
        <f>IF(Таблица4[[#This Row],[Факт - План]]&gt;10,1,0)</f>
        <v>0</v>
      </c>
      <c r="G111" s="55">
        <v>34059564</v>
      </c>
      <c r="H111" s="55">
        <f>IF(Таблица4[[#This Row],[Логическое]]=1,Таблица4[[#This Row],[Вартість, грн]]*10%,0)</f>
        <v>0</v>
      </c>
    </row>
    <row r="112" spans="1:8" ht="30" x14ac:dyDescent="0.25">
      <c r="A112" s="26" t="s">
        <v>85</v>
      </c>
      <c r="B112" s="26" t="s">
        <v>367</v>
      </c>
      <c r="C112" s="56">
        <v>4</v>
      </c>
      <c r="D112" s="55">
        <v>60</v>
      </c>
      <c r="E112" s="55">
        <f>Таблица4[[#This Row],[Факт]]-Таблица4[[#This Row],[План]]</f>
        <v>56</v>
      </c>
      <c r="F112" s="26">
        <f>IF(Таблица4[[#This Row],[Факт - План]]&gt;10,1,0)</f>
        <v>1</v>
      </c>
      <c r="G112" s="55">
        <v>6876828</v>
      </c>
      <c r="H112" s="55">
        <f>IF(Таблица4[[#This Row],[Логическое]]=1,Таблица4[[#This Row],[Вартість, грн]]*10%,0)</f>
        <v>687682.8</v>
      </c>
    </row>
    <row r="113" spans="1:8" ht="30" x14ac:dyDescent="0.25">
      <c r="A113" s="26" t="s">
        <v>85</v>
      </c>
      <c r="B113" s="26" t="s">
        <v>373</v>
      </c>
      <c r="C113" s="56">
        <v>40</v>
      </c>
      <c r="D113" s="55">
        <v>31.239583333333336</v>
      </c>
      <c r="E113" s="55">
        <f>Таблица4[[#This Row],[Факт]]-Таблица4[[#This Row],[План]]</f>
        <v>-8.7604166666666643</v>
      </c>
      <c r="F113" s="26">
        <f>IF(Таблица4[[#This Row],[Факт - План]]&gt;10,1,0)</f>
        <v>0</v>
      </c>
      <c r="G113" s="55">
        <v>30398634</v>
      </c>
      <c r="H113" s="55">
        <f>IF(Таблица4[[#This Row],[Логическое]]=1,Таблица4[[#This Row],[Вартість, грн]]*10%,0)</f>
        <v>0</v>
      </c>
    </row>
    <row r="114" spans="1:8" ht="30" x14ac:dyDescent="0.25">
      <c r="A114" s="26" t="s">
        <v>140</v>
      </c>
      <c r="B114" s="26" t="s">
        <v>4</v>
      </c>
      <c r="C114" s="56">
        <v>30</v>
      </c>
      <c r="D114" s="55">
        <v>0</v>
      </c>
      <c r="E114" s="55">
        <f>Таблица4[[#This Row],[Факт]]-Таблица4[[#This Row],[План]]</f>
        <v>-30</v>
      </c>
      <c r="F114" s="26">
        <f>IF(Таблица4[[#This Row],[Факт - План]]&gt;10,1,0)</f>
        <v>0</v>
      </c>
      <c r="G114" s="55"/>
      <c r="H114" s="55">
        <f>IF(Таблица4[[#This Row],[Логическое]]=1,Таблица4[[#This Row],[Вартість, грн]]*10%,0)</f>
        <v>0</v>
      </c>
    </row>
    <row r="115" spans="1:8" ht="30" x14ac:dyDescent="0.25">
      <c r="A115" s="26" t="s">
        <v>140</v>
      </c>
      <c r="B115" s="26" t="s">
        <v>397</v>
      </c>
      <c r="C115" s="56">
        <v>80</v>
      </c>
      <c r="D115" s="55">
        <v>0</v>
      </c>
      <c r="E115" s="55">
        <f>Таблица4[[#This Row],[Факт]]-Таблица4[[#This Row],[План]]</f>
        <v>-80</v>
      </c>
      <c r="F115" s="26">
        <f>IF(Таблица4[[#This Row],[Факт - План]]&gt;10,1,0)</f>
        <v>0</v>
      </c>
      <c r="G115" s="55"/>
      <c r="H115" s="55">
        <f>IF(Таблица4[[#This Row],[Логическое]]=1,Таблица4[[#This Row],[Вартість, грн]]*10%,0)</f>
        <v>0</v>
      </c>
    </row>
    <row r="116" spans="1:8" ht="30" x14ac:dyDescent="0.25">
      <c r="A116" s="26" t="s">
        <v>140</v>
      </c>
      <c r="B116" s="26" t="s">
        <v>401</v>
      </c>
      <c r="C116" s="56">
        <v>94</v>
      </c>
      <c r="D116" s="55">
        <v>0</v>
      </c>
      <c r="E116" s="55">
        <f>Таблица4[[#This Row],[Факт]]-Таблица4[[#This Row],[План]]</f>
        <v>-94</v>
      </c>
      <c r="F116" s="26">
        <f>IF(Таблица4[[#This Row],[Факт - План]]&gt;10,1,0)</f>
        <v>0</v>
      </c>
      <c r="G116" s="55"/>
      <c r="H116" s="55">
        <f>IF(Таблица4[[#This Row],[Логическое]]=1,Таблица4[[#This Row],[Вартість, грн]]*10%,0)</f>
        <v>0</v>
      </c>
    </row>
    <row r="117" spans="1:8" ht="30" x14ac:dyDescent="0.25">
      <c r="A117" s="26" t="s">
        <v>140</v>
      </c>
      <c r="B117" s="26" t="s">
        <v>370</v>
      </c>
      <c r="C117" s="56">
        <v>40</v>
      </c>
      <c r="D117" s="55">
        <v>0</v>
      </c>
      <c r="E117" s="55">
        <f>Таблица4[[#This Row],[Факт]]-Таблица4[[#This Row],[План]]</f>
        <v>-40</v>
      </c>
      <c r="F117" s="26">
        <f>IF(Таблица4[[#This Row],[Факт - План]]&gt;10,1,0)</f>
        <v>0</v>
      </c>
      <c r="G117" s="55"/>
      <c r="H117" s="55">
        <f>IF(Таблица4[[#This Row],[Логическое]]=1,Таблица4[[#This Row],[Вартість, грн]]*10%,0)</f>
        <v>0</v>
      </c>
    </row>
    <row r="118" spans="1:8" ht="30" x14ac:dyDescent="0.25">
      <c r="A118" s="26" t="s">
        <v>140</v>
      </c>
      <c r="B118" s="26" t="s">
        <v>367</v>
      </c>
      <c r="C118" s="56">
        <v>5</v>
      </c>
      <c r="D118" s="55">
        <v>0</v>
      </c>
      <c r="E118" s="55">
        <f>Таблица4[[#This Row],[Факт]]-Таблица4[[#This Row],[План]]</f>
        <v>-5</v>
      </c>
      <c r="F118" s="26">
        <f>IF(Таблица4[[#This Row],[Факт - План]]&gt;10,1,0)</f>
        <v>0</v>
      </c>
      <c r="G118" s="55"/>
      <c r="H118" s="55">
        <f>IF(Таблица4[[#This Row],[Логическое]]=1,Таблица4[[#This Row],[Вартість, грн]]*10%,0)</f>
        <v>0</v>
      </c>
    </row>
    <row r="119" spans="1:8" ht="30" x14ac:dyDescent="0.25">
      <c r="A119" s="26" t="s">
        <v>140</v>
      </c>
      <c r="B119" s="26" t="s">
        <v>373</v>
      </c>
      <c r="C119" s="56">
        <v>41</v>
      </c>
      <c r="D119" s="55">
        <v>0</v>
      </c>
      <c r="E119" s="55">
        <f>Таблица4[[#This Row],[Факт]]-Таблица4[[#This Row],[План]]</f>
        <v>-41</v>
      </c>
      <c r="F119" s="26">
        <f>IF(Таблица4[[#This Row],[Факт - План]]&gt;10,1,0)</f>
        <v>0</v>
      </c>
      <c r="G119" s="55"/>
      <c r="H119" s="55">
        <f>IF(Таблица4[[#This Row],[Логическое]]=1,Таблица4[[#This Row],[Вартість, грн]]*10%,0)</f>
        <v>0</v>
      </c>
    </row>
    <row r="120" spans="1:8" ht="30" x14ac:dyDescent="0.25">
      <c r="A120" s="26" t="s">
        <v>86</v>
      </c>
      <c r="B120" s="26" t="s">
        <v>4</v>
      </c>
      <c r="C120" s="56">
        <v>0</v>
      </c>
      <c r="D120" s="55">
        <v>125.85416666666666</v>
      </c>
      <c r="E120" s="55">
        <f>Таблица4[[#This Row],[Факт]]-Таблица4[[#This Row],[План]]</f>
        <v>125.85416666666666</v>
      </c>
      <c r="F120" s="26">
        <f>IF(Таблица4[[#This Row],[Факт - План]]&gt;10,1,0)</f>
        <v>1</v>
      </c>
      <c r="G120" s="55"/>
      <c r="H120" s="55">
        <f>IF(Таблица4[[#This Row],[Логическое]]=1,Таблица4[[#This Row],[Вартість, грн]]*10%,0)</f>
        <v>0</v>
      </c>
    </row>
    <row r="121" spans="1:8" ht="30" x14ac:dyDescent="0.25">
      <c r="A121" s="26" t="s">
        <v>86</v>
      </c>
      <c r="B121" s="26" t="s">
        <v>401</v>
      </c>
      <c r="C121" s="56">
        <v>91</v>
      </c>
      <c r="D121" s="55">
        <v>73.114583333333343</v>
      </c>
      <c r="E121" s="55">
        <f>Таблица4[[#This Row],[Факт]]-Таблица4[[#This Row],[План]]</f>
        <v>-17.885416666666657</v>
      </c>
      <c r="F121" s="26">
        <f>IF(Таблица4[[#This Row],[Факт - План]]&gt;10,1,0)</f>
        <v>0</v>
      </c>
      <c r="G121" s="55"/>
      <c r="H121" s="55">
        <f>IF(Таблица4[[#This Row],[Логическое]]=1,Таблица4[[#This Row],[Вартість, грн]]*10%,0)</f>
        <v>0</v>
      </c>
    </row>
    <row r="122" spans="1:8" ht="30" x14ac:dyDescent="0.25">
      <c r="A122" s="26" t="s">
        <v>86</v>
      </c>
      <c r="B122" s="26" t="s">
        <v>533</v>
      </c>
      <c r="C122" s="56">
        <v>67</v>
      </c>
      <c r="D122" s="55">
        <v>45.114583333333321</v>
      </c>
      <c r="E122" s="55">
        <f>Таблица4[[#This Row],[Факт]]-Таблица4[[#This Row],[План]]</f>
        <v>-21.885416666666679</v>
      </c>
      <c r="F122" s="26">
        <f>IF(Таблица4[[#This Row],[Факт - План]]&gt;10,1,0)</f>
        <v>0</v>
      </c>
      <c r="G122" s="55"/>
      <c r="H122" s="55">
        <f>IF(Таблица4[[#This Row],[Логическое]]=1,Таблица4[[#This Row],[Вартість, грн]]*10%,0)</f>
        <v>0</v>
      </c>
    </row>
    <row r="123" spans="1:8" ht="30" x14ac:dyDescent="0.25">
      <c r="A123" s="26" t="s">
        <v>86</v>
      </c>
      <c r="B123" s="26" t="s">
        <v>367</v>
      </c>
      <c r="C123" s="56">
        <v>5</v>
      </c>
      <c r="D123" s="55">
        <v>4.208333333333333</v>
      </c>
      <c r="E123" s="55">
        <f>Таблица4[[#This Row],[Факт]]-Таблица4[[#This Row],[План]]</f>
        <v>-0.79166666666666696</v>
      </c>
      <c r="F123" s="26">
        <f>IF(Таблица4[[#This Row],[Факт - План]]&gt;10,1,0)</f>
        <v>0</v>
      </c>
      <c r="G123" s="55"/>
      <c r="H123" s="55">
        <f>IF(Таблица4[[#This Row],[Логическое]]=1,Таблица4[[#This Row],[Вартість, грн]]*10%,0)</f>
        <v>0</v>
      </c>
    </row>
    <row r="124" spans="1:8" ht="30" x14ac:dyDescent="0.25">
      <c r="A124" s="26" t="s">
        <v>133</v>
      </c>
      <c r="B124" s="26" t="s">
        <v>4</v>
      </c>
      <c r="C124" s="56">
        <v>30</v>
      </c>
      <c r="D124" s="55">
        <v>174.58333333333334</v>
      </c>
      <c r="E124" s="55">
        <f>Таблица4[[#This Row],[Факт]]-Таблица4[[#This Row],[План]]</f>
        <v>144.58333333333334</v>
      </c>
      <c r="F124" s="26">
        <f>IF(Таблица4[[#This Row],[Факт - План]]&gt;10,1,0)</f>
        <v>1</v>
      </c>
      <c r="G124" s="55"/>
      <c r="H124" s="55">
        <f>IF(Таблица4[[#This Row],[Логическое]]=1,Таблица4[[#This Row],[Вартість, грн]]*10%,0)</f>
        <v>0</v>
      </c>
    </row>
    <row r="125" spans="1:8" ht="30" x14ac:dyDescent="0.25">
      <c r="A125" s="26" t="s">
        <v>133</v>
      </c>
      <c r="B125" s="26" t="s">
        <v>397</v>
      </c>
      <c r="C125" s="56">
        <v>82</v>
      </c>
      <c r="D125" s="55">
        <v>225.7708333333332</v>
      </c>
      <c r="E125" s="55">
        <f>Таблица4[[#This Row],[Факт]]-Таблица4[[#This Row],[План]]</f>
        <v>143.7708333333332</v>
      </c>
      <c r="F125" s="26">
        <f>IF(Таблица4[[#This Row],[Факт - План]]&gt;10,1,0)</f>
        <v>1</v>
      </c>
      <c r="G125" s="55">
        <v>142097760</v>
      </c>
      <c r="H125" s="55">
        <f>IF(Таблица4[[#This Row],[Логическое]]=1,Таблица4[[#This Row],[Вартість, грн]]*10%,0)</f>
        <v>14209776</v>
      </c>
    </row>
    <row r="126" spans="1:8" ht="30" x14ac:dyDescent="0.25">
      <c r="A126" s="26" t="s">
        <v>133</v>
      </c>
      <c r="B126" s="26" t="s">
        <v>401</v>
      </c>
      <c r="C126" s="56">
        <v>110</v>
      </c>
      <c r="D126" s="55">
        <v>0</v>
      </c>
      <c r="E126" s="55">
        <f>Таблица4[[#This Row],[Факт]]-Таблица4[[#This Row],[План]]</f>
        <v>-110</v>
      </c>
      <c r="F126" s="26">
        <f>IF(Таблица4[[#This Row],[Факт - План]]&gt;10,1,0)</f>
        <v>0</v>
      </c>
      <c r="G126" s="55">
        <v>149884632</v>
      </c>
      <c r="H126" s="55">
        <f>IF(Таблица4[[#This Row],[Логическое]]=1,Таблица4[[#This Row],[Вартість, грн]]*10%,0)</f>
        <v>0</v>
      </c>
    </row>
    <row r="127" spans="1:8" ht="30" x14ac:dyDescent="0.25">
      <c r="A127" s="26" t="s">
        <v>133</v>
      </c>
      <c r="B127" s="26" t="s">
        <v>370</v>
      </c>
      <c r="C127" s="56">
        <v>39</v>
      </c>
      <c r="D127" s="55">
        <v>68.010416666666714</v>
      </c>
      <c r="E127" s="55">
        <f>Таблица4[[#This Row],[Факт]]-Таблица4[[#This Row],[План]]</f>
        <v>29.010416666666714</v>
      </c>
      <c r="F127" s="26">
        <f>IF(Таблица4[[#This Row],[Факт - План]]&gt;10,1,0)</f>
        <v>1</v>
      </c>
      <c r="G127" s="55">
        <v>64029240</v>
      </c>
      <c r="H127" s="55">
        <f>IF(Таблица4[[#This Row],[Логическое]]=1,Таблица4[[#This Row],[Вартість, грн]]*10%,0)</f>
        <v>6402924</v>
      </c>
    </row>
    <row r="128" spans="1:8" ht="30" x14ac:dyDescent="0.25">
      <c r="A128" s="26" t="s">
        <v>133</v>
      </c>
      <c r="B128" s="26" t="s">
        <v>367</v>
      </c>
      <c r="C128" s="56">
        <v>5</v>
      </c>
      <c r="D128" s="55">
        <v>6.9270833333333339</v>
      </c>
      <c r="E128" s="55">
        <f>Таблица4[[#This Row],[Факт]]-Таблица4[[#This Row],[План]]</f>
        <v>1.9270833333333339</v>
      </c>
      <c r="F128" s="26">
        <f>IF(Таблица4[[#This Row],[Факт - План]]&gt;10,1,0)</f>
        <v>0</v>
      </c>
      <c r="G128" s="55">
        <v>10349640</v>
      </c>
      <c r="H128" s="55">
        <f>IF(Таблица4[[#This Row],[Логическое]]=1,Таблица4[[#This Row],[Вартість, грн]]*10%,0)</f>
        <v>0</v>
      </c>
    </row>
    <row r="129" spans="1:8" ht="30" x14ac:dyDescent="0.25">
      <c r="A129" s="26" t="s">
        <v>133</v>
      </c>
      <c r="B129" s="26" t="s">
        <v>373</v>
      </c>
      <c r="C129" s="56">
        <v>48</v>
      </c>
      <c r="D129" s="55">
        <v>0</v>
      </c>
      <c r="E129" s="55">
        <f>Таблица4[[#This Row],[Факт]]-Таблица4[[#This Row],[План]]</f>
        <v>-48</v>
      </c>
      <c r="F129" s="26">
        <f>IF(Таблица4[[#This Row],[Факт - План]]&gt;10,1,0)</f>
        <v>0</v>
      </c>
      <c r="G129" s="55">
        <v>69522408</v>
      </c>
      <c r="H129" s="55">
        <f>IF(Таблица4[[#This Row],[Логическое]]=1,Таблица4[[#This Row],[Вартість, грн]]*10%,0)</f>
        <v>0</v>
      </c>
    </row>
    <row r="130" spans="1:8" x14ac:dyDescent="0.25">
      <c r="A130" s="26" t="s">
        <v>26</v>
      </c>
      <c r="B130" s="26" t="s">
        <v>4</v>
      </c>
      <c r="C130" s="56">
        <v>0</v>
      </c>
      <c r="D130" s="55">
        <v>89.430555555555543</v>
      </c>
      <c r="E130" s="55">
        <f>Таблица4[[#This Row],[Факт]]-Таблица4[[#This Row],[План]]</f>
        <v>89.430555555555543</v>
      </c>
      <c r="F130" s="26">
        <f>IF(Таблица4[[#This Row],[Факт - План]]&gt;10,1,0)</f>
        <v>1</v>
      </c>
      <c r="G130" s="55"/>
      <c r="H130" s="55">
        <f>IF(Таблица4[[#This Row],[Логическое]]=1,Таблица4[[#This Row],[Вартість, грн]]*10%,0)</f>
        <v>0</v>
      </c>
    </row>
    <row r="131" spans="1:8" x14ac:dyDescent="0.25">
      <c r="A131" s="26" t="s">
        <v>26</v>
      </c>
      <c r="B131" s="26" t="s">
        <v>401</v>
      </c>
      <c r="C131" s="56">
        <v>0</v>
      </c>
      <c r="D131" s="55">
        <v>35.444444444444443</v>
      </c>
      <c r="E131" s="55">
        <f>Таблица4[[#This Row],[Факт]]-Таблица4[[#This Row],[План]]</f>
        <v>35.444444444444443</v>
      </c>
      <c r="F131" s="26">
        <f>IF(Таблица4[[#This Row],[Факт - План]]&gt;10,1,0)</f>
        <v>1</v>
      </c>
      <c r="G131" s="55"/>
      <c r="H131" s="55">
        <f>IF(Таблица4[[#This Row],[Логическое]]=1,Таблица4[[#This Row],[Вартість, грн]]*10%,0)</f>
        <v>0</v>
      </c>
    </row>
    <row r="132" spans="1:8" x14ac:dyDescent="0.25">
      <c r="A132" s="26" t="s">
        <v>26</v>
      </c>
      <c r="B132" s="26" t="s">
        <v>533</v>
      </c>
      <c r="C132" s="56">
        <v>0</v>
      </c>
      <c r="D132" s="55">
        <v>10.583333333333332</v>
      </c>
      <c r="E132" s="55">
        <f>Таблица4[[#This Row],[Факт]]-Таблица4[[#This Row],[План]]</f>
        <v>10.583333333333332</v>
      </c>
      <c r="F132" s="26">
        <f>IF(Таблица4[[#This Row],[Факт - План]]&gt;10,1,0)</f>
        <v>1</v>
      </c>
      <c r="G132" s="55"/>
      <c r="H132" s="55">
        <f>IF(Таблица4[[#This Row],[Логическое]]=1,Таблица4[[#This Row],[Вартість, грн]]*10%,0)</f>
        <v>0</v>
      </c>
    </row>
    <row r="133" spans="1:8" x14ac:dyDescent="0.25">
      <c r="A133" s="26" t="s">
        <v>26</v>
      </c>
      <c r="B133" s="26" t="s">
        <v>367</v>
      </c>
      <c r="C133" s="56">
        <v>0</v>
      </c>
      <c r="D133" s="55">
        <v>2.5416666666666665</v>
      </c>
      <c r="E133" s="55">
        <f>Таблица4[[#This Row],[Факт]]-Таблица4[[#This Row],[План]]</f>
        <v>2.5416666666666665</v>
      </c>
      <c r="F133" s="26">
        <f>IF(Таблица4[[#This Row],[Факт - План]]&gt;10,1,0)</f>
        <v>0</v>
      </c>
      <c r="G133" s="55"/>
      <c r="H133" s="55">
        <f>IF(Таблица4[[#This Row],[Логическое]]=1,Таблица4[[#This Row],[Вартість, грн]]*10%,0)</f>
        <v>0</v>
      </c>
    </row>
    <row r="134" spans="1:8" x14ac:dyDescent="0.25">
      <c r="A134" s="26" t="s">
        <v>27</v>
      </c>
      <c r="B134" s="26" t="s">
        <v>4</v>
      </c>
      <c r="C134" s="56">
        <v>30</v>
      </c>
      <c r="D134" s="55">
        <v>93.166666666666657</v>
      </c>
      <c r="E134" s="55">
        <f>Таблица4[[#This Row],[Факт]]-Таблица4[[#This Row],[План]]</f>
        <v>63.166666666666657</v>
      </c>
      <c r="F134" s="26">
        <f>IF(Таблица4[[#This Row],[Факт - План]]&gt;10,1,0)</f>
        <v>1</v>
      </c>
      <c r="G134" s="55"/>
      <c r="H134" s="55">
        <f>IF(Таблица4[[#This Row],[Логическое]]=1,Таблица4[[#This Row],[Вартість, грн]]*10%,0)</f>
        <v>0</v>
      </c>
    </row>
    <row r="135" spans="1:8" x14ac:dyDescent="0.25">
      <c r="A135" s="26" t="s">
        <v>27</v>
      </c>
      <c r="B135" s="26" t="s">
        <v>401</v>
      </c>
      <c r="C135" s="56">
        <v>0</v>
      </c>
      <c r="D135" s="55">
        <v>19.375</v>
      </c>
      <c r="E135" s="55">
        <f>Таблица4[[#This Row],[Факт]]-Таблица4[[#This Row],[План]]</f>
        <v>19.375</v>
      </c>
      <c r="F135" s="26">
        <f>IF(Таблица4[[#This Row],[Факт - План]]&gt;10,1,0)</f>
        <v>1</v>
      </c>
      <c r="G135" s="55"/>
      <c r="H135" s="55">
        <f>IF(Таблица4[[#This Row],[Логическое]]=1,Таблица4[[#This Row],[Вартість, грн]]*10%,0)</f>
        <v>0</v>
      </c>
    </row>
    <row r="136" spans="1:8" x14ac:dyDescent="0.25">
      <c r="A136" s="26" t="s">
        <v>27</v>
      </c>
      <c r="B136" s="26" t="s">
        <v>533</v>
      </c>
      <c r="C136" s="56">
        <v>0</v>
      </c>
      <c r="D136" s="55">
        <v>13.624999999999998</v>
      </c>
      <c r="E136" s="55">
        <f>Таблица4[[#This Row],[Факт]]-Таблица4[[#This Row],[План]]</f>
        <v>13.624999999999998</v>
      </c>
      <c r="F136" s="26">
        <f>IF(Таблица4[[#This Row],[Факт - План]]&gt;10,1,0)</f>
        <v>1</v>
      </c>
      <c r="G136" s="55"/>
      <c r="H136" s="55">
        <f>IF(Таблица4[[#This Row],[Логическое]]=1,Таблица4[[#This Row],[Вартість, грн]]*10%,0)</f>
        <v>0</v>
      </c>
    </row>
    <row r="137" spans="1:8" x14ac:dyDescent="0.25">
      <c r="A137" s="26" t="s">
        <v>27</v>
      </c>
      <c r="B137" s="26" t="s">
        <v>367</v>
      </c>
      <c r="C137" s="56">
        <v>3</v>
      </c>
      <c r="D137" s="55">
        <v>4.125</v>
      </c>
      <c r="E137" s="55">
        <f>Таблица4[[#This Row],[Факт]]-Таблица4[[#This Row],[План]]</f>
        <v>1.125</v>
      </c>
      <c r="F137" s="26">
        <f>IF(Таблица4[[#This Row],[Факт - План]]&gt;10,1,0)</f>
        <v>0</v>
      </c>
      <c r="G137" s="55"/>
      <c r="H137" s="55">
        <f>IF(Таблица4[[#This Row],[Логическое]]=1,Таблица4[[#This Row],[Вартість, грн]]*10%,0)</f>
        <v>0</v>
      </c>
    </row>
    <row r="138" spans="1:8" x14ac:dyDescent="0.25">
      <c r="A138" s="26" t="s">
        <v>95</v>
      </c>
      <c r="B138" s="26" t="s">
        <v>4</v>
      </c>
      <c r="C138" s="56">
        <v>50</v>
      </c>
      <c r="D138" s="55">
        <v>0</v>
      </c>
      <c r="E138" s="55">
        <f>Таблица4[[#This Row],[Факт]]-Таблица4[[#This Row],[План]]</f>
        <v>-50</v>
      </c>
      <c r="F138" s="26">
        <f>IF(Таблица4[[#This Row],[Факт - План]]&gt;10,1,0)</f>
        <v>0</v>
      </c>
      <c r="G138" s="55"/>
      <c r="H138" s="55">
        <f>IF(Таблица4[[#This Row],[Логическое]]=1,Таблица4[[#This Row],[Вартість, грн]]*10%,0)</f>
        <v>0</v>
      </c>
    </row>
    <row r="139" spans="1:8" x14ac:dyDescent="0.25">
      <c r="A139" s="26" t="s">
        <v>95</v>
      </c>
      <c r="B139" s="26" t="s">
        <v>401</v>
      </c>
      <c r="C139" s="56">
        <v>47.5</v>
      </c>
      <c r="D139" s="55">
        <v>0</v>
      </c>
      <c r="E139" s="55">
        <f>Таблица4[[#This Row],[Факт]]-Таблица4[[#This Row],[План]]</f>
        <v>-47.5</v>
      </c>
      <c r="F139" s="26">
        <f>IF(Таблица4[[#This Row],[Факт - План]]&gt;10,1,0)</f>
        <v>0</v>
      </c>
      <c r="G139" s="55"/>
      <c r="H139" s="55">
        <f>IF(Таблица4[[#This Row],[Логическое]]=1,Таблица4[[#This Row],[Вартість, грн]]*10%,0)</f>
        <v>0</v>
      </c>
    </row>
    <row r="140" spans="1:8" x14ac:dyDescent="0.25">
      <c r="A140" s="26" t="s">
        <v>95</v>
      </c>
      <c r="B140" s="26" t="s">
        <v>533</v>
      </c>
      <c r="C140" s="56">
        <v>13.5</v>
      </c>
      <c r="D140" s="55">
        <v>0</v>
      </c>
      <c r="E140" s="55">
        <f>Таблица4[[#This Row],[Факт]]-Таблица4[[#This Row],[План]]</f>
        <v>-13.5</v>
      </c>
      <c r="F140" s="26">
        <f>IF(Таблица4[[#This Row],[Факт - План]]&gt;10,1,0)</f>
        <v>0</v>
      </c>
      <c r="G140" s="55"/>
      <c r="H140" s="55">
        <f>IF(Таблица4[[#This Row],[Логическое]]=1,Таблица4[[#This Row],[Вартість, грн]]*10%,0)</f>
        <v>0</v>
      </c>
    </row>
    <row r="141" spans="1:8" x14ac:dyDescent="0.25">
      <c r="A141" s="26" t="s">
        <v>95</v>
      </c>
      <c r="B141" s="26" t="s">
        <v>367</v>
      </c>
      <c r="C141" s="56">
        <v>2.4</v>
      </c>
      <c r="D141" s="55">
        <v>0</v>
      </c>
      <c r="E141" s="55">
        <f>Таблица4[[#This Row],[Факт]]-Таблица4[[#This Row],[План]]</f>
        <v>-2.4</v>
      </c>
      <c r="F141" s="26">
        <f>IF(Таблица4[[#This Row],[Факт - План]]&gt;10,1,0)</f>
        <v>0</v>
      </c>
      <c r="G141" s="55"/>
      <c r="H141" s="55">
        <f>IF(Таблица4[[#This Row],[Логическое]]=1,Таблица4[[#This Row],[Вартість, грн]]*10%,0)</f>
        <v>0</v>
      </c>
    </row>
    <row r="142" spans="1:8" x14ac:dyDescent="0.25">
      <c r="A142" s="26" t="s">
        <v>36</v>
      </c>
      <c r="B142" s="26" t="s">
        <v>4</v>
      </c>
      <c r="C142" s="56">
        <v>0</v>
      </c>
      <c r="D142" s="55">
        <v>69.427083333333286</v>
      </c>
      <c r="E142" s="55">
        <f>Таблица4[[#This Row],[Факт]]-Таблица4[[#This Row],[План]]</f>
        <v>69.427083333333286</v>
      </c>
      <c r="F142" s="26">
        <f>IF(Таблица4[[#This Row],[Факт - План]]&gt;10,1,0)</f>
        <v>1</v>
      </c>
      <c r="G142" s="55"/>
      <c r="H142" s="55">
        <f>IF(Таблица4[[#This Row],[Логическое]]=1,Таблица4[[#This Row],[Вартість, грн]]*10%,0)</f>
        <v>0</v>
      </c>
    </row>
    <row r="143" spans="1:8" x14ac:dyDescent="0.25">
      <c r="A143" s="26" t="s">
        <v>36</v>
      </c>
      <c r="B143" s="26" t="s">
        <v>401</v>
      </c>
      <c r="C143" s="56">
        <v>0</v>
      </c>
      <c r="D143" s="55">
        <v>80.197916666666572</v>
      </c>
      <c r="E143" s="55">
        <f>Таблица4[[#This Row],[Факт]]-Таблица4[[#This Row],[План]]</f>
        <v>80.197916666666572</v>
      </c>
      <c r="F143" s="26">
        <f>IF(Таблица4[[#This Row],[Факт - План]]&gt;10,1,0)</f>
        <v>1</v>
      </c>
      <c r="G143" s="55"/>
      <c r="H143" s="55">
        <f>IF(Таблица4[[#This Row],[Логическое]]=1,Таблица4[[#This Row],[Вартість, грн]]*10%,0)</f>
        <v>0</v>
      </c>
    </row>
    <row r="144" spans="1:8" x14ac:dyDescent="0.25">
      <c r="A144" s="26" t="s">
        <v>36</v>
      </c>
      <c r="B144" s="26" t="s">
        <v>533</v>
      </c>
      <c r="C144" s="56">
        <v>0</v>
      </c>
      <c r="D144" s="55">
        <v>12.208333333333336</v>
      </c>
      <c r="E144" s="55">
        <f>Таблица4[[#This Row],[Факт]]-Таблица4[[#This Row],[План]]</f>
        <v>12.208333333333336</v>
      </c>
      <c r="F144" s="26">
        <f>IF(Таблица4[[#This Row],[Факт - План]]&gt;10,1,0)</f>
        <v>1</v>
      </c>
      <c r="G144" s="55"/>
      <c r="H144" s="55">
        <f>IF(Таблица4[[#This Row],[Логическое]]=1,Таблица4[[#This Row],[Вартість, грн]]*10%,0)</f>
        <v>0</v>
      </c>
    </row>
    <row r="145" spans="1:8" x14ac:dyDescent="0.25">
      <c r="A145" s="26" t="s">
        <v>36</v>
      </c>
      <c r="B145" s="26" t="s">
        <v>367</v>
      </c>
      <c r="C145" s="56">
        <v>0</v>
      </c>
      <c r="D145" s="55">
        <v>3.4166666666666665</v>
      </c>
      <c r="E145" s="55">
        <f>Таблица4[[#This Row],[Факт]]-Таблица4[[#This Row],[План]]</f>
        <v>3.4166666666666665</v>
      </c>
      <c r="F145" s="26">
        <f>IF(Таблица4[[#This Row],[Факт - План]]&gt;10,1,0)</f>
        <v>0</v>
      </c>
      <c r="G145" s="55"/>
      <c r="H145" s="55">
        <f>IF(Таблица4[[#This Row],[Логическое]]=1,Таблица4[[#This Row],[Вартість, грн]]*10%,0)</f>
        <v>0</v>
      </c>
    </row>
    <row r="146" spans="1:8" x14ac:dyDescent="0.25">
      <c r="A146" s="26" t="s">
        <v>46</v>
      </c>
      <c r="B146" s="26" t="s">
        <v>4</v>
      </c>
      <c r="C146" s="56">
        <v>20</v>
      </c>
      <c r="D146" s="55">
        <v>13.791666666666668</v>
      </c>
      <c r="E146" s="55">
        <f>Таблица4[[#This Row],[Факт]]-Таблица4[[#This Row],[План]]</f>
        <v>-6.2083333333333321</v>
      </c>
      <c r="F146" s="26">
        <f>IF(Таблица4[[#This Row],[Факт - План]]&gt;10,1,0)</f>
        <v>0</v>
      </c>
      <c r="G146" s="55"/>
      <c r="H146" s="55">
        <f>IF(Таблица4[[#This Row],[Логическое]]=1,Таблица4[[#This Row],[Вартість, грн]]*10%,0)</f>
        <v>0</v>
      </c>
    </row>
    <row r="147" spans="1:8" x14ac:dyDescent="0.25">
      <c r="A147" s="26" t="s">
        <v>46</v>
      </c>
      <c r="B147" s="26" t="s">
        <v>401</v>
      </c>
      <c r="C147" s="56">
        <v>21</v>
      </c>
      <c r="D147" s="55">
        <v>32.541666666666664</v>
      </c>
      <c r="E147" s="55">
        <f>Таблица4[[#This Row],[Факт]]-Таблица4[[#This Row],[План]]</f>
        <v>11.541666666666664</v>
      </c>
      <c r="F147" s="26">
        <f>IF(Таблица4[[#This Row],[Факт - План]]&gt;10,1,0)</f>
        <v>1</v>
      </c>
      <c r="G147" s="55"/>
      <c r="H147" s="55">
        <f>IF(Таблица4[[#This Row],[Логическое]]=1,Таблица4[[#This Row],[Вартість, грн]]*10%,0)</f>
        <v>0</v>
      </c>
    </row>
    <row r="148" spans="1:8" x14ac:dyDescent="0.25">
      <c r="A148" s="26" t="s">
        <v>46</v>
      </c>
      <c r="B148" s="26" t="s">
        <v>367</v>
      </c>
      <c r="C148" s="56">
        <v>10</v>
      </c>
      <c r="D148" s="55">
        <v>11.145833333333336</v>
      </c>
      <c r="E148" s="55">
        <f>Таблица4[[#This Row],[Факт]]-Таблица4[[#This Row],[План]]</f>
        <v>1.1458333333333357</v>
      </c>
      <c r="F148" s="26">
        <f>IF(Таблица4[[#This Row],[Факт - План]]&gt;10,1,0)</f>
        <v>0</v>
      </c>
      <c r="G148" s="55"/>
      <c r="H148" s="55">
        <f>IF(Таблица4[[#This Row],[Логическое]]=1,Таблица4[[#This Row],[Вартість, грн]]*10%,0)</f>
        <v>0</v>
      </c>
    </row>
    <row r="149" spans="1:8" x14ac:dyDescent="0.25">
      <c r="A149" s="26" t="s">
        <v>46</v>
      </c>
      <c r="B149" s="26" t="s">
        <v>373</v>
      </c>
      <c r="C149" s="56">
        <v>13</v>
      </c>
      <c r="D149" s="55">
        <v>21.770833333333325</v>
      </c>
      <c r="E149" s="55">
        <f>Таблица4[[#This Row],[Факт]]-Таблица4[[#This Row],[План]]</f>
        <v>8.770833333333325</v>
      </c>
      <c r="F149" s="26">
        <f>IF(Таблица4[[#This Row],[Факт - План]]&gt;10,1,0)</f>
        <v>0</v>
      </c>
      <c r="G149" s="55"/>
      <c r="H149" s="55">
        <f>IF(Таблица4[[#This Row],[Логическое]]=1,Таблица4[[#This Row],[Вартість, грн]]*10%,0)</f>
        <v>0</v>
      </c>
    </row>
    <row r="150" spans="1:8" x14ac:dyDescent="0.25">
      <c r="A150" s="26" t="s">
        <v>47</v>
      </c>
      <c r="B150" s="26" t="s">
        <v>4</v>
      </c>
      <c r="C150" s="56">
        <v>0</v>
      </c>
      <c r="D150" s="55">
        <v>63.875</v>
      </c>
      <c r="E150" s="55">
        <f>Таблица4[[#This Row],[Факт]]-Таблица4[[#This Row],[План]]</f>
        <v>63.875</v>
      </c>
      <c r="F150" s="26">
        <f>IF(Таблица4[[#This Row],[Факт - План]]&gt;10,1,0)</f>
        <v>1</v>
      </c>
      <c r="G150" s="55"/>
      <c r="H150" s="55">
        <f>IF(Таблица4[[#This Row],[Логическое]]=1,Таблица4[[#This Row],[Вартість, грн]]*10%,0)</f>
        <v>0</v>
      </c>
    </row>
    <row r="151" spans="1:8" x14ac:dyDescent="0.25">
      <c r="A151" s="26" t="s">
        <v>47</v>
      </c>
      <c r="B151" s="26" t="s">
        <v>401</v>
      </c>
      <c r="C151" s="56">
        <v>0</v>
      </c>
      <c r="D151" s="55">
        <v>29.708333333333336</v>
      </c>
      <c r="E151" s="55">
        <f>Таблица4[[#This Row],[Факт]]-Таблица4[[#This Row],[План]]</f>
        <v>29.708333333333336</v>
      </c>
      <c r="F151" s="26">
        <f>IF(Таблица4[[#This Row],[Факт - План]]&gt;10,1,0)</f>
        <v>1</v>
      </c>
      <c r="G151" s="55"/>
      <c r="H151" s="55">
        <f>IF(Таблица4[[#This Row],[Логическое]]=1,Таблица4[[#This Row],[Вартість, грн]]*10%,0)</f>
        <v>0</v>
      </c>
    </row>
    <row r="152" spans="1:8" x14ac:dyDescent="0.25">
      <c r="A152" s="26" t="s">
        <v>47</v>
      </c>
      <c r="B152" s="26" t="s">
        <v>367</v>
      </c>
      <c r="C152" s="56">
        <v>0</v>
      </c>
      <c r="D152" s="55">
        <v>13.208333333333336</v>
      </c>
      <c r="E152" s="55">
        <f>Таблица4[[#This Row],[Факт]]-Таблица4[[#This Row],[План]]</f>
        <v>13.208333333333336</v>
      </c>
      <c r="F152" s="26">
        <f>IF(Таблица4[[#This Row],[Факт - План]]&gt;10,1,0)</f>
        <v>1</v>
      </c>
      <c r="G152" s="55"/>
      <c r="H152" s="55">
        <f>IF(Таблица4[[#This Row],[Логическое]]=1,Таблица4[[#This Row],[Вартість, грн]]*10%,0)</f>
        <v>0</v>
      </c>
    </row>
    <row r="153" spans="1:8" x14ac:dyDescent="0.25">
      <c r="A153" s="26" t="s">
        <v>47</v>
      </c>
      <c r="B153" s="26" t="s">
        <v>373</v>
      </c>
      <c r="C153" s="56">
        <v>0</v>
      </c>
      <c r="D153" s="55">
        <v>20.500000000000007</v>
      </c>
      <c r="E153" s="55">
        <f>Таблица4[[#This Row],[Факт]]-Таблица4[[#This Row],[План]]</f>
        <v>20.500000000000007</v>
      </c>
      <c r="F153" s="26">
        <f>IF(Таблица4[[#This Row],[Факт - План]]&gt;10,1,0)</f>
        <v>1</v>
      </c>
      <c r="G153" s="55"/>
      <c r="H153" s="55">
        <f>IF(Таблица4[[#This Row],[Логическое]]=1,Таблица4[[#This Row],[Вартість, грн]]*10%,0)</f>
        <v>0</v>
      </c>
    </row>
    <row r="154" spans="1:8" x14ac:dyDescent="0.25">
      <c r="A154" s="26" t="s">
        <v>96</v>
      </c>
      <c r="B154" s="26" t="s">
        <v>4</v>
      </c>
      <c r="C154" s="56">
        <v>0</v>
      </c>
      <c r="D154" s="55">
        <v>134.04166666666666</v>
      </c>
      <c r="E154" s="55">
        <f>Таблица4[[#This Row],[Факт]]-Таблица4[[#This Row],[План]]</f>
        <v>134.04166666666666</v>
      </c>
      <c r="F154" s="26">
        <f>IF(Таблица4[[#This Row],[Факт - План]]&gt;10,1,0)</f>
        <v>1</v>
      </c>
      <c r="G154" s="55"/>
      <c r="H154" s="55">
        <f>IF(Таблица4[[#This Row],[Логическое]]=1,Таблица4[[#This Row],[Вартість, грн]]*10%,0)</f>
        <v>0</v>
      </c>
    </row>
    <row r="155" spans="1:8" x14ac:dyDescent="0.25">
      <c r="A155" s="26" t="s">
        <v>96</v>
      </c>
      <c r="B155" s="26" t="s">
        <v>401</v>
      </c>
      <c r="C155" s="56">
        <v>33</v>
      </c>
      <c r="D155" s="55">
        <v>178.73958333333314</v>
      </c>
      <c r="E155" s="55">
        <f>Таблица4[[#This Row],[Факт]]-Таблица4[[#This Row],[План]]</f>
        <v>145.73958333333314</v>
      </c>
      <c r="F155" s="26">
        <f>IF(Таблица4[[#This Row],[Факт - План]]&gt;10,1,0)</f>
        <v>1</v>
      </c>
      <c r="G155" s="55"/>
      <c r="H155" s="55">
        <f>IF(Таблица4[[#This Row],[Логическое]]=1,Таблица4[[#This Row],[Вартість, грн]]*10%,0)</f>
        <v>0</v>
      </c>
    </row>
    <row r="156" spans="1:8" x14ac:dyDescent="0.25">
      <c r="A156" s="26" t="s">
        <v>96</v>
      </c>
      <c r="B156" s="26" t="s">
        <v>533</v>
      </c>
      <c r="C156" s="56">
        <v>25</v>
      </c>
      <c r="D156" s="55">
        <v>49.093750000000014</v>
      </c>
      <c r="E156" s="55">
        <f>Таблица4[[#This Row],[Факт]]-Таблица4[[#This Row],[План]]</f>
        <v>24.093750000000014</v>
      </c>
      <c r="F156" s="26">
        <f>IF(Таблица4[[#This Row],[Факт - План]]&gt;10,1,0)</f>
        <v>1</v>
      </c>
      <c r="G156" s="55"/>
      <c r="H156" s="55">
        <f>IF(Таблица4[[#This Row],[Логическое]]=1,Таблица4[[#This Row],[Вартість, грн]]*10%,0)</f>
        <v>0</v>
      </c>
    </row>
    <row r="157" spans="1:8" x14ac:dyDescent="0.25">
      <c r="A157" s="26" t="s">
        <v>96</v>
      </c>
      <c r="B157" s="26" t="s">
        <v>367</v>
      </c>
      <c r="C157" s="56">
        <v>13</v>
      </c>
      <c r="D157" s="55">
        <v>13.416666666666661</v>
      </c>
      <c r="E157" s="55">
        <f>Таблица4[[#This Row],[Факт]]-Таблица4[[#This Row],[План]]</f>
        <v>0.41666666666666075</v>
      </c>
      <c r="F157" s="26">
        <f>IF(Таблица4[[#This Row],[Факт - План]]&gt;10,1,0)</f>
        <v>0</v>
      </c>
      <c r="G157" s="55"/>
      <c r="H157" s="55">
        <f>IF(Таблица4[[#This Row],[Логическое]]=1,Таблица4[[#This Row],[Вартість, грн]]*10%,0)</f>
        <v>0</v>
      </c>
    </row>
    <row r="158" spans="1:8" x14ac:dyDescent="0.25">
      <c r="A158" s="26" t="s">
        <v>52</v>
      </c>
      <c r="B158" s="26" t="s">
        <v>4</v>
      </c>
      <c r="C158" s="56">
        <v>0</v>
      </c>
      <c r="D158" s="55">
        <v>113.83333333333326</v>
      </c>
      <c r="E158" s="55">
        <f>Таблица4[[#This Row],[Факт]]-Таблица4[[#This Row],[План]]</f>
        <v>113.83333333333326</v>
      </c>
      <c r="F158" s="26">
        <f>IF(Таблица4[[#This Row],[Факт - План]]&gt;10,1,0)</f>
        <v>1</v>
      </c>
      <c r="G158" s="55"/>
      <c r="H158" s="55">
        <f>IF(Таблица4[[#This Row],[Логическое]]=1,Таблица4[[#This Row],[Вартість, грн]]*10%,0)</f>
        <v>0</v>
      </c>
    </row>
    <row r="159" spans="1:8" x14ac:dyDescent="0.25">
      <c r="A159" s="26" t="s">
        <v>52</v>
      </c>
      <c r="B159" s="26" t="s">
        <v>401</v>
      </c>
      <c r="C159" s="56">
        <v>0</v>
      </c>
      <c r="D159" s="55">
        <v>50.166666666666671</v>
      </c>
      <c r="E159" s="55">
        <f>Таблица4[[#This Row],[Факт]]-Таблица4[[#This Row],[План]]</f>
        <v>50.166666666666671</v>
      </c>
      <c r="F159" s="26">
        <f>IF(Таблица4[[#This Row],[Факт - План]]&gt;10,1,0)</f>
        <v>1</v>
      </c>
      <c r="G159" s="55"/>
      <c r="H159" s="55">
        <f>IF(Таблица4[[#This Row],[Логическое]]=1,Таблица4[[#This Row],[Вартість, грн]]*10%,0)</f>
        <v>0</v>
      </c>
    </row>
    <row r="160" spans="1:8" x14ac:dyDescent="0.25">
      <c r="A160" s="26" t="s">
        <v>52</v>
      </c>
      <c r="B160" s="26" t="s">
        <v>533</v>
      </c>
      <c r="C160" s="56">
        <v>0</v>
      </c>
      <c r="D160" s="55">
        <v>39.541666666666671</v>
      </c>
      <c r="E160" s="55">
        <f>Таблица4[[#This Row],[Факт]]-Таблица4[[#This Row],[План]]</f>
        <v>39.541666666666671</v>
      </c>
      <c r="F160" s="26">
        <f>IF(Таблица4[[#This Row],[Факт - План]]&gt;10,1,0)</f>
        <v>1</v>
      </c>
      <c r="G160" s="55"/>
      <c r="H160" s="55">
        <f>IF(Таблица4[[#This Row],[Логическое]]=1,Таблица4[[#This Row],[Вартість, грн]]*10%,0)</f>
        <v>0</v>
      </c>
    </row>
    <row r="161" spans="1:8" x14ac:dyDescent="0.25">
      <c r="A161" s="26" t="s">
        <v>52</v>
      </c>
      <c r="B161" s="26" t="s">
        <v>367</v>
      </c>
      <c r="C161" s="56">
        <v>0</v>
      </c>
      <c r="D161" s="55">
        <v>3.1666666666666674</v>
      </c>
      <c r="E161" s="55">
        <f>Таблица4[[#This Row],[Факт]]-Таблица4[[#This Row],[План]]</f>
        <v>3.1666666666666674</v>
      </c>
      <c r="F161" s="26">
        <f>IF(Таблица4[[#This Row],[Факт - План]]&gt;10,1,0)</f>
        <v>0</v>
      </c>
      <c r="G161" s="55"/>
      <c r="H161" s="55">
        <f>IF(Таблица4[[#This Row],[Логическое]]=1,Таблица4[[#This Row],[Вартість, грн]]*10%,0)</f>
        <v>0</v>
      </c>
    </row>
    <row r="162" spans="1:8" x14ac:dyDescent="0.25">
      <c r="A162" s="26" t="s">
        <v>53</v>
      </c>
      <c r="B162" s="26" t="s">
        <v>4</v>
      </c>
      <c r="C162" s="56">
        <v>60</v>
      </c>
      <c r="D162" s="55">
        <v>57.541666666666664</v>
      </c>
      <c r="E162" s="55">
        <f>Таблица4[[#This Row],[Факт]]-Таблица4[[#This Row],[План]]</f>
        <v>-2.4583333333333357</v>
      </c>
      <c r="F162" s="26">
        <f>IF(Таблица4[[#This Row],[Факт - План]]&gt;10,1,0)</f>
        <v>0</v>
      </c>
      <c r="G162" s="55"/>
      <c r="H162" s="55">
        <f>IF(Таблица4[[#This Row],[Логическое]]=1,Таблица4[[#This Row],[Вартість, грн]]*10%,0)</f>
        <v>0</v>
      </c>
    </row>
    <row r="163" spans="1:8" x14ac:dyDescent="0.25">
      <c r="A163" s="26" t="s">
        <v>53</v>
      </c>
      <c r="B163" s="26" t="s">
        <v>397</v>
      </c>
      <c r="C163" s="56">
        <v>41</v>
      </c>
      <c r="D163" s="55">
        <v>27.270833333333329</v>
      </c>
      <c r="E163" s="55">
        <f>Таблица4[[#This Row],[Факт]]-Таблица4[[#This Row],[План]]</f>
        <v>-13.729166666666671</v>
      </c>
      <c r="F163" s="26">
        <f>IF(Таблица4[[#This Row],[Факт - План]]&gt;10,1,0)</f>
        <v>0</v>
      </c>
      <c r="G163" s="55"/>
      <c r="H163" s="55">
        <f>IF(Таблица4[[#This Row],[Логическое]]=1,Таблица4[[#This Row],[Вартість, грн]]*10%,0)</f>
        <v>0</v>
      </c>
    </row>
    <row r="164" spans="1:8" x14ac:dyDescent="0.25">
      <c r="A164" s="26" t="s">
        <v>53</v>
      </c>
      <c r="B164" s="26" t="s">
        <v>401</v>
      </c>
      <c r="C164" s="56">
        <v>18</v>
      </c>
      <c r="D164" s="55">
        <v>16.145833333333332</v>
      </c>
      <c r="E164" s="55">
        <f>Таблица4[[#This Row],[Факт]]-Таблица4[[#This Row],[План]]</f>
        <v>-1.8541666666666679</v>
      </c>
      <c r="F164" s="26">
        <f>IF(Таблица4[[#This Row],[Факт - План]]&gt;10,1,0)</f>
        <v>0</v>
      </c>
      <c r="G164" s="55"/>
      <c r="H164" s="55">
        <f>IF(Таблица4[[#This Row],[Логическое]]=1,Таблица4[[#This Row],[Вартість, грн]]*10%,0)</f>
        <v>0</v>
      </c>
    </row>
    <row r="165" spans="1:8" x14ac:dyDescent="0.25">
      <c r="A165" s="26" t="s">
        <v>53</v>
      </c>
      <c r="B165" s="26" t="s">
        <v>376</v>
      </c>
      <c r="C165" s="56">
        <v>11</v>
      </c>
      <c r="D165" s="55">
        <v>25.416666666666664</v>
      </c>
      <c r="E165" s="55">
        <f>Таблица4[[#This Row],[Факт]]-Таблица4[[#This Row],[План]]</f>
        <v>14.416666666666664</v>
      </c>
      <c r="F165" s="26">
        <f>IF(Таблица4[[#This Row],[Факт - План]]&gt;10,1,0)</f>
        <v>1</v>
      </c>
      <c r="G165" s="55"/>
      <c r="H165" s="55">
        <f>IF(Таблица4[[#This Row],[Логическое]]=1,Таблица4[[#This Row],[Вартість, грн]]*10%,0)</f>
        <v>0</v>
      </c>
    </row>
    <row r="166" spans="1:8" x14ac:dyDescent="0.25">
      <c r="A166" s="26" t="s">
        <v>53</v>
      </c>
      <c r="B166" s="26" t="s">
        <v>370</v>
      </c>
      <c r="C166" s="56">
        <v>35</v>
      </c>
      <c r="D166" s="55">
        <v>25.552083333333343</v>
      </c>
      <c r="E166" s="55">
        <f>Таблица4[[#This Row],[Факт]]-Таблица4[[#This Row],[План]]</f>
        <v>-9.4479166666666572</v>
      </c>
      <c r="F166" s="26">
        <f>IF(Таблица4[[#This Row],[Факт - План]]&gt;10,1,0)</f>
        <v>0</v>
      </c>
      <c r="G166" s="55"/>
      <c r="H166" s="55">
        <f>IF(Таблица4[[#This Row],[Логическое]]=1,Таблица4[[#This Row],[Вартість, грн]]*10%,0)</f>
        <v>0</v>
      </c>
    </row>
    <row r="167" spans="1:8" x14ac:dyDescent="0.25">
      <c r="A167" s="26" t="s">
        <v>53</v>
      </c>
      <c r="B167" s="26" t="s">
        <v>367</v>
      </c>
      <c r="C167" s="56">
        <v>4</v>
      </c>
      <c r="D167" s="55">
        <v>4.3645833333333321</v>
      </c>
      <c r="E167" s="55">
        <f>Таблица4[[#This Row],[Факт]]-Таблица4[[#This Row],[План]]</f>
        <v>0.36458333333333215</v>
      </c>
      <c r="F167" s="26">
        <f>IF(Таблица4[[#This Row],[Факт - План]]&gt;10,1,0)</f>
        <v>0</v>
      </c>
      <c r="G167" s="55"/>
      <c r="H167" s="55">
        <f>IF(Таблица4[[#This Row],[Логическое]]=1,Таблица4[[#This Row],[Вартість, грн]]*10%,0)</f>
        <v>0</v>
      </c>
    </row>
    <row r="168" spans="1:8" x14ac:dyDescent="0.25">
      <c r="A168" s="26" t="s">
        <v>872</v>
      </c>
      <c r="B168" s="26" t="s">
        <v>4</v>
      </c>
      <c r="C168" s="56">
        <v>0</v>
      </c>
      <c r="D168" s="55">
        <v>0</v>
      </c>
      <c r="E168" s="55">
        <f>Таблица4[[#This Row],[Факт]]-Таблица4[[#This Row],[План]]</f>
        <v>0</v>
      </c>
      <c r="F168" s="26">
        <f>IF(Таблица4[[#This Row],[Факт - План]]&gt;10,1,0)</f>
        <v>0</v>
      </c>
      <c r="G168" s="55"/>
      <c r="H168" s="55">
        <f>IF(Таблица4[[#This Row],[Логическое]]=1,Таблица4[[#This Row],[Вартість, грн]]*10%,0)</f>
        <v>0</v>
      </c>
    </row>
    <row r="169" spans="1:8" x14ac:dyDescent="0.25">
      <c r="A169" s="26" t="s">
        <v>872</v>
      </c>
      <c r="B169" s="26" t="s">
        <v>401</v>
      </c>
      <c r="C169" s="56"/>
      <c r="D169" s="55">
        <v>0</v>
      </c>
      <c r="E169" s="55">
        <f>Таблица4[[#This Row],[Факт]]-Таблица4[[#This Row],[План]]</f>
        <v>0</v>
      </c>
      <c r="F169" s="26">
        <f>IF(Таблица4[[#This Row],[Факт - План]]&gt;10,1,0)</f>
        <v>0</v>
      </c>
      <c r="G169" s="55"/>
      <c r="H169" s="55">
        <f>IF(Таблица4[[#This Row],[Логическое]]=1,Таблица4[[#This Row],[Вартість, грн]]*10%,0)</f>
        <v>0</v>
      </c>
    </row>
    <row r="170" spans="1:8" x14ac:dyDescent="0.25">
      <c r="A170" s="26" t="s">
        <v>872</v>
      </c>
      <c r="B170" s="26" t="s">
        <v>533</v>
      </c>
      <c r="C170" s="56"/>
      <c r="D170" s="55">
        <v>0</v>
      </c>
      <c r="E170" s="55">
        <f>Таблица4[[#This Row],[Факт]]-Таблица4[[#This Row],[План]]</f>
        <v>0</v>
      </c>
      <c r="F170" s="26">
        <f>IF(Таблица4[[#This Row],[Факт - План]]&gt;10,1,0)</f>
        <v>0</v>
      </c>
      <c r="G170" s="55"/>
      <c r="H170" s="55">
        <f>IF(Таблица4[[#This Row],[Логическое]]=1,Таблица4[[#This Row],[Вартість, грн]]*10%,0)</f>
        <v>0</v>
      </c>
    </row>
    <row r="171" spans="1:8" x14ac:dyDescent="0.25">
      <c r="A171" s="26" t="s">
        <v>872</v>
      </c>
      <c r="B171" s="26" t="s">
        <v>367</v>
      </c>
      <c r="C171" s="56"/>
      <c r="D171" s="55">
        <v>0</v>
      </c>
      <c r="E171" s="55">
        <f>Таблица4[[#This Row],[Факт]]-Таблица4[[#This Row],[План]]</f>
        <v>0</v>
      </c>
      <c r="F171" s="26">
        <f>IF(Таблица4[[#This Row],[Факт - План]]&gt;10,1,0)</f>
        <v>0</v>
      </c>
      <c r="G171" s="55"/>
      <c r="H171" s="55">
        <f>IF(Таблица4[[#This Row],[Логическое]]=1,Таблица4[[#This Row],[Вартість, грн]]*10%,0)</f>
        <v>0</v>
      </c>
    </row>
    <row r="172" spans="1:8" x14ac:dyDescent="0.25">
      <c r="A172" s="26" t="s">
        <v>93</v>
      </c>
      <c r="B172" s="26" t="s">
        <v>4</v>
      </c>
      <c r="C172" s="56">
        <v>20</v>
      </c>
      <c r="D172" s="55">
        <v>27.291666666666664</v>
      </c>
      <c r="E172" s="55">
        <f>Таблица4[[#This Row],[Факт]]-Таблица4[[#This Row],[План]]</f>
        <v>7.2916666666666643</v>
      </c>
      <c r="F172" s="26">
        <f>IF(Таблица4[[#This Row],[Факт - План]]&gt;10,1,0)</f>
        <v>0</v>
      </c>
      <c r="G172" s="55"/>
      <c r="H172" s="55">
        <f>IF(Таблица4[[#This Row],[Логическое]]=1,Таблица4[[#This Row],[Вартість, грн]]*10%,0)</f>
        <v>0</v>
      </c>
    </row>
    <row r="173" spans="1:8" x14ac:dyDescent="0.25">
      <c r="A173" s="26" t="s">
        <v>93</v>
      </c>
      <c r="B173" s="26" t="s">
        <v>401</v>
      </c>
      <c r="C173" s="56">
        <v>42</v>
      </c>
      <c r="D173" s="55">
        <v>61.479166666666686</v>
      </c>
      <c r="E173" s="55">
        <f>Таблица4[[#This Row],[Факт]]-Таблица4[[#This Row],[План]]</f>
        <v>19.479166666666686</v>
      </c>
      <c r="F173" s="26">
        <f>IF(Таблица4[[#This Row],[Факт - План]]&gt;10,1,0)</f>
        <v>1</v>
      </c>
      <c r="G173" s="55"/>
      <c r="H173" s="55">
        <f>IF(Таблица4[[#This Row],[Логическое]]=1,Таблица4[[#This Row],[Вартість, грн]]*10%,0)</f>
        <v>0</v>
      </c>
    </row>
    <row r="174" spans="1:8" x14ac:dyDescent="0.25">
      <c r="A174" s="26" t="s">
        <v>93</v>
      </c>
      <c r="B174" s="26" t="s">
        <v>367</v>
      </c>
      <c r="C174" s="56">
        <v>3</v>
      </c>
      <c r="D174" s="55">
        <v>5.104166666666667</v>
      </c>
      <c r="E174" s="55">
        <f>Таблица4[[#This Row],[Факт]]-Таблица4[[#This Row],[План]]</f>
        <v>2.104166666666667</v>
      </c>
      <c r="F174" s="26">
        <f>IF(Таблица4[[#This Row],[Факт - План]]&gt;10,1,0)</f>
        <v>0</v>
      </c>
      <c r="G174" s="55"/>
      <c r="H174" s="55">
        <f>IF(Таблица4[[#This Row],[Логическое]]=1,Таблица4[[#This Row],[Вартість, грн]]*10%,0)</f>
        <v>0</v>
      </c>
    </row>
    <row r="175" spans="1:8" x14ac:dyDescent="0.25">
      <c r="A175" s="26" t="s">
        <v>93</v>
      </c>
      <c r="B175" s="26" t="s">
        <v>373</v>
      </c>
      <c r="C175" s="56">
        <v>15</v>
      </c>
      <c r="D175" s="55">
        <v>23.125</v>
      </c>
      <c r="E175" s="55">
        <f>Таблица4[[#This Row],[Факт]]-Таблица4[[#This Row],[План]]</f>
        <v>8.125</v>
      </c>
      <c r="F175" s="26">
        <f>IF(Таблица4[[#This Row],[Факт - План]]&gt;10,1,0)</f>
        <v>0</v>
      </c>
      <c r="G175" s="55"/>
      <c r="H175" s="55">
        <f>IF(Таблица4[[#This Row],[Логическое]]=1,Таблица4[[#This Row],[Вартість, грн]]*10%,0)</f>
        <v>0</v>
      </c>
    </row>
    <row r="176" spans="1:8" ht="30" x14ac:dyDescent="0.25">
      <c r="A176" s="26" t="s">
        <v>57</v>
      </c>
      <c r="B176" s="26" t="s">
        <v>4</v>
      </c>
      <c r="C176" s="56">
        <v>0</v>
      </c>
      <c r="D176" s="55">
        <v>108.47916666666666</v>
      </c>
      <c r="E176" s="55">
        <f>Таблица4[[#This Row],[Факт]]-Таблица4[[#This Row],[План]]</f>
        <v>108.47916666666666</v>
      </c>
      <c r="F176" s="26">
        <f>IF(Таблица4[[#This Row],[Факт - План]]&gt;10,1,0)</f>
        <v>1</v>
      </c>
      <c r="G176" s="55"/>
      <c r="H176" s="55">
        <f>IF(Таблица4[[#This Row],[Логическое]]=1,Таблица4[[#This Row],[Вартість, грн]]*10%,0)</f>
        <v>0</v>
      </c>
    </row>
    <row r="177" spans="1:8" ht="30" x14ac:dyDescent="0.25">
      <c r="A177" s="26" t="s">
        <v>57</v>
      </c>
      <c r="B177" s="26" t="s">
        <v>401</v>
      </c>
      <c r="C177" s="56">
        <v>73</v>
      </c>
      <c r="D177" s="55">
        <v>45.562499999999993</v>
      </c>
      <c r="E177" s="55">
        <f>Таблица4[[#This Row],[Факт]]-Таблица4[[#This Row],[План]]</f>
        <v>-27.437500000000007</v>
      </c>
      <c r="F177" s="26">
        <f>IF(Таблица4[[#This Row],[Факт - План]]&gt;10,1,0)</f>
        <v>0</v>
      </c>
      <c r="G177" s="55"/>
      <c r="H177" s="55">
        <f>IF(Таблица4[[#This Row],[Логическое]]=1,Таблица4[[#This Row],[Вартість, грн]]*10%,0)</f>
        <v>0</v>
      </c>
    </row>
    <row r="178" spans="1:8" ht="30" x14ac:dyDescent="0.25">
      <c r="A178" s="26" t="s">
        <v>57</v>
      </c>
      <c r="B178" s="26" t="s">
        <v>533</v>
      </c>
      <c r="C178" s="56">
        <v>33</v>
      </c>
      <c r="D178" s="55">
        <v>26.708333333333321</v>
      </c>
      <c r="E178" s="55">
        <f>Таблица4[[#This Row],[Факт]]-Таблица4[[#This Row],[План]]</f>
        <v>-6.2916666666666785</v>
      </c>
      <c r="F178" s="26">
        <f>IF(Таблица4[[#This Row],[Факт - План]]&gt;10,1,0)</f>
        <v>0</v>
      </c>
      <c r="G178" s="55"/>
      <c r="H178" s="55">
        <f>IF(Таблица4[[#This Row],[Логическое]]=1,Таблица4[[#This Row],[Вартість, грн]]*10%,0)</f>
        <v>0</v>
      </c>
    </row>
    <row r="179" spans="1:8" ht="30" x14ac:dyDescent="0.25">
      <c r="A179" s="26" t="s">
        <v>57</v>
      </c>
      <c r="B179" s="26" t="s">
        <v>367</v>
      </c>
      <c r="C179" s="56">
        <v>4</v>
      </c>
      <c r="D179" s="55">
        <v>4.25</v>
      </c>
      <c r="E179" s="55">
        <f>Таблица4[[#This Row],[Факт]]-Таблица4[[#This Row],[План]]</f>
        <v>0.25</v>
      </c>
      <c r="F179" s="26">
        <f>IF(Таблица4[[#This Row],[Факт - План]]&gt;10,1,0)</f>
        <v>0</v>
      </c>
      <c r="G179" s="55"/>
      <c r="H179" s="55">
        <f>IF(Таблица4[[#This Row],[Логическое]]=1,Таблица4[[#This Row],[Вартість, грн]]*10%,0)</f>
        <v>0</v>
      </c>
    </row>
    <row r="180" spans="1:8" x14ac:dyDescent="0.25">
      <c r="A180" s="26" t="s">
        <v>344</v>
      </c>
      <c r="B180" s="26"/>
      <c r="C180" s="26"/>
      <c r="D180" s="26"/>
      <c r="E180" s="26"/>
      <c r="F180" s="26">
        <f>SUBTOTAL(109,Таблица4[Логическое])</f>
        <v>67</v>
      </c>
      <c r="G180" s="26"/>
      <c r="H180" s="55">
        <f>SUBTOTAL(109,Таблица4[Штраф, грн])</f>
        <v>52628675.280000001</v>
      </c>
    </row>
  </sheetData>
  <pageMargins left="0.7" right="0.7" top="0.75" bottom="0.75" header="0.3" footer="0.3"/>
  <pageSetup paperSize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5" x14ac:dyDescent="0.25"/>
  <cols>
    <col min="1" max="1" width="31.42578125" bestFit="1" customWidth="1"/>
    <col min="2" max="2" width="15.42578125" bestFit="1" customWidth="1"/>
    <col min="3" max="3" width="18.42578125" bestFit="1" customWidth="1"/>
    <col min="4" max="4" width="14.42578125" bestFit="1" customWidth="1"/>
    <col min="5" max="36" width="4.85546875" bestFit="1" customWidth="1"/>
    <col min="37" max="37" width="2.7109375" bestFit="1" customWidth="1"/>
    <col min="38" max="38" width="11.140625" bestFit="1" customWidth="1"/>
  </cols>
  <sheetData>
    <row r="2" spans="1:4" x14ac:dyDescent="0.25">
      <c r="A2" s="19" t="s">
        <v>135</v>
      </c>
      <c r="B2" t="s">
        <v>348</v>
      </c>
    </row>
    <row r="3" spans="1:4" ht="30" x14ac:dyDescent="0.25">
      <c r="A3" s="19" t="s">
        <v>137</v>
      </c>
      <c r="B3" s="26" t="s">
        <v>100</v>
      </c>
    </row>
    <row r="5" spans="1:4" ht="60" x14ac:dyDescent="0.25">
      <c r="A5" s="29" t="s">
        <v>346</v>
      </c>
      <c r="B5" s="28" t="s">
        <v>349</v>
      </c>
      <c r="C5" s="28" t="s">
        <v>350</v>
      </c>
      <c r="D5" s="28" t="s">
        <v>352</v>
      </c>
    </row>
    <row r="6" spans="1:4" x14ac:dyDescent="0.25">
      <c r="A6" s="20" t="s">
        <v>92</v>
      </c>
      <c r="B6" s="21">
        <v>29231</v>
      </c>
      <c r="C6" s="21">
        <v>1024.6354166666665</v>
      </c>
      <c r="D6" s="30">
        <v>21.5187724335862</v>
      </c>
    </row>
    <row r="7" spans="1:4" x14ac:dyDescent="0.25">
      <c r="A7" s="20" t="s">
        <v>72</v>
      </c>
      <c r="B7" s="21">
        <v>6487</v>
      </c>
      <c r="C7" s="21">
        <v>502.58333333333314</v>
      </c>
      <c r="D7" s="30">
        <v>16.237599670160154</v>
      </c>
    </row>
    <row r="8" spans="1:4" x14ac:dyDescent="0.25">
      <c r="A8" s="20" t="s">
        <v>97</v>
      </c>
      <c r="B8" s="21">
        <v>16818</v>
      </c>
      <c r="C8" s="21">
        <v>1902.2916666666661</v>
      </c>
      <c r="D8" s="30">
        <v>9.0087064288274306</v>
      </c>
    </row>
    <row r="9" spans="1:4" x14ac:dyDescent="0.25">
      <c r="A9" s="20" t="s">
        <v>99</v>
      </c>
      <c r="B9" s="21">
        <v>13610</v>
      </c>
      <c r="C9" s="21">
        <v>0</v>
      </c>
      <c r="D9" s="30" t="e">
        <v>#DIV/0!</v>
      </c>
    </row>
    <row r="10" spans="1:4" x14ac:dyDescent="0.25">
      <c r="A10" s="20" t="s">
        <v>98</v>
      </c>
      <c r="B10" s="21">
        <v>5375</v>
      </c>
      <c r="C10" s="21">
        <v>254.99999999999983</v>
      </c>
      <c r="D10" s="30">
        <v>15.485878855444085</v>
      </c>
    </row>
    <row r="11" spans="1:4" x14ac:dyDescent="0.25">
      <c r="A11" s="20" t="s">
        <v>75</v>
      </c>
      <c r="B11" s="21">
        <v>32815</v>
      </c>
      <c r="C11" s="21">
        <v>793.37499999999989</v>
      </c>
      <c r="D11" s="30">
        <v>22.453464107928031</v>
      </c>
    </row>
    <row r="12" spans="1:4" x14ac:dyDescent="0.25">
      <c r="A12" s="20" t="s">
        <v>70</v>
      </c>
      <c r="B12" s="21">
        <v>23389</v>
      </c>
      <c r="C12" s="21">
        <v>1975.1041666666706</v>
      </c>
      <c r="D12" s="30">
        <v>12.148040820535616</v>
      </c>
    </row>
    <row r="13" spans="1:4" x14ac:dyDescent="0.25">
      <c r="A13" s="20" t="s">
        <v>74</v>
      </c>
      <c r="B13" s="21">
        <v>24492</v>
      </c>
      <c r="C13" s="21">
        <v>1396.5763888888901</v>
      </c>
      <c r="D13" s="30">
        <v>18.970486766701367</v>
      </c>
    </row>
    <row r="14" spans="1:4" x14ac:dyDescent="0.25">
      <c r="A14" s="20" t="s">
        <v>78</v>
      </c>
      <c r="B14" s="21">
        <v>52864</v>
      </c>
      <c r="C14" s="21">
        <v>1001.5833333333333</v>
      </c>
      <c r="D14" s="30">
        <v>19.729181823647654</v>
      </c>
    </row>
    <row r="15" spans="1:4" x14ac:dyDescent="0.25">
      <c r="A15" s="20" t="s">
        <v>84</v>
      </c>
      <c r="B15" s="21">
        <v>36378</v>
      </c>
      <c r="C15" s="21">
        <v>1351.7500000000005</v>
      </c>
      <c r="D15" s="30">
        <v>16.01257142372674</v>
      </c>
    </row>
    <row r="16" spans="1:4" x14ac:dyDescent="0.25">
      <c r="A16" s="20" t="s">
        <v>347</v>
      </c>
      <c r="B16" s="21">
        <v>241459</v>
      </c>
      <c r="C16" s="21">
        <v>10202.89930555556</v>
      </c>
      <c r="D16" s="30">
        <v>17.653789602695163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Станки</vt:lpstr>
      <vt:lpstr>Список</vt:lpstr>
      <vt:lpstr>Скорость</vt:lpstr>
      <vt:lpstr>Лист1</vt:lpstr>
      <vt:lpstr>Лист2</vt:lpstr>
      <vt:lpstr>Лист2 (2)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2022-12-14T15:15:14Z</dcterms:modified>
</cp:coreProperties>
</file>