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MDB\reporting\Ставки\"/>
    </mc:Choice>
  </mc:AlternateContent>
  <xr:revisionPtr revIDLastSave="0" documentId="13_ncr:1_{5C048BEB-EDA1-433D-AECE-F6F4336FC6C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UPA60" sheetId="1" r:id="rId1"/>
    <sheet name="WM42" sheetId="2" r:id="rId2"/>
    <sheet name="K200" sheetId="3" r:id="rId3"/>
    <sheet name="GD1100" sheetId="4" r:id="rId4"/>
    <sheet name="SK1000SS" sheetId="5" r:id="rId5"/>
    <sheet name="SK1000T" sheetId="6" r:id="rId6"/>
    <sheet name="SK2000" sheetId="8" r:id="rId7"/>
    <sheet name="LR3000" sheetId="7" r:id="rId8"/>
  </sheets>
  <externalReferences>
    <externalReference r:id="rId9"/>
  </externalReferences>
  <definedNames>
    <definedName name="Currency">[1]Banner!$E$66</definedName>
    <definedName name="_xlnm.Print_Area" localSheetId="0">'UPA60'!$A$1:$D$27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D16" i="8" s="1"/>
  <c r="D15" i="8" l="1"/>
  <c r="D17" i="8" s="1"/>
  <c r="D18" i="8" l="1"/>
  <c r="D19" i="8" s="1"/>
  <c r="D14" i="7"/>
  <c r="D15" i="7" l="1"/>
  <c r="D16" i="7"/>
  <c r="D15" i="6"/>
  <c r="D16" i="6" s="1"/>
  <c r="D17" i="6" s="1"/>
  <c r="D17" i="7" l="1"/>
  <c r="D18" i="7" s="1"/>
  <c r="D19" i="7" s="1"/>
  <c r="D18" i="6"/>
  <c r="D19" i="6"/>
  <c r="D14" i="5" l="1"/>
  <c r="D16" i="5" s="1"/>
  <c r="D15" i="5" l="1"/>
  <c r="D17" i="5" s="1"/>
  <c r="D18" i="5"/>
  <c r="D14" i="4"/>
  <c r="D16" i="4" s="1"/>
  <c r="D19" i="5" l="1"/>
  <c r="D15" i="4"/>
  <c r="D17" i="4" s="1"/>
  <c r="D18" i="4" s="1"/>
  <c r="D19" i="4" s="1"/>
  <c r="D14" i="3"/>
  <c r="D15" i="3" l="1"/>
  <c r="D16" i="3" s="1"/>
  <c r="D17" i="3" l="1"/>
  <c r="D18" i="3" s="1"/>
  <c r="E14" i="3" l="1"/>
  <c r="E15" i="3" s="1"/>
  <c r="E16" i="3" l="1"/>
  <c r="E17" i="3" s="1"/>
  <c r="E18" i="3" l="1"/>
  <c r="E17" i="2" l="1"/>
  <c r="D14" i="2"/>
  <c r="E14" i="2"/>
  <c r="E15" i="2" s="1"/>
  <c r="D15" i="2" l="1"/>
  <c r="D16" i="2" s="1"/>
  <c r="D17" i="2" s="1"/>
  <c r="E16" i="2"/>
  <c r="E15" i="1"/>
  <c r="D18" i="2" l="1"/>
  <c r="E18" i="2"/>
  <c r="D15" i="1"/>
  <c r="E14" i="1"/>
  <c r="E16" i="1" l="1"/>
  <c r="E17" i="1" s="1"/>
  <c r="D14" i="1" l="1"/>
  <c r="D16" i="1" s="1"/>
  <c r="D17" i="1" l="1"/>
  <c r="D18" i="1" s="1"/>
  <c r="E18" i="1"/>
</calcChain>
</file>

<file path=xl/sharedStrings.xml><?xml version="1.0" encoding="utf-8"?>
<sst xmlns="http://schemas.openxmlformats.org/spreadsheetml/2006/main" count="252" uniqueCount="80">
  <si>
    <t>№ п/п</t>
  </si>
  <si>
    <t>Найменування робіт та витрат</t>
  </si>
  <si>
    <t>Од. вимір.</t>
  </si>
  <si>
    <t>Вартість/од., 
грн без ПДВ</t>
  </si>
  <si>
    <t>Всього витрати</t>
  </si>
  <si>
    <t>Накладні витрати</t>
  </si>
  <si>
    <t>Всього з накладними</t>
  </si>
  <si>
    <t>ПДВ</t>
  </si>
  <si>
    <t>Всього добова вартість</t>
  </si>
  <si>
    <t>До добової вартості не включено:</t>
  </si>
  <si>
    <t>-</t>
  </si>
  <si>
    <t>Замовник:</t>
  </si>
  <si>
    <t>Підрядник:</t>
  </si>
  <si>
    <t>36014, м. Полтава, вул. Харчовиків, 27</t>
  </si>
  <si>
    <t>Директор</t>
  </si>
  <si>
    <t>Товариство з обмеженою відповідальністю</t>
  </si>
  <si>
    <t>«ПОЛТАВСЬКА БУРОВА КОМПАНІЯ»</t>
  </si>
  <si>
    <t>вартість використання аварійного інструменту</t>
  </si>
  <si>
    <t>Оплата праці персоналу</t>
  </si>
  <si>
    <t xml:space="preserve">Ремонт та виготовлення елементів бурового обладнання </t>
  </si>
  <si>
    <t>Використання транспортної та будівельної техніки</t>
  </si>
  <si>
    <t>Послуги охорони</t>
  </si>
  <si>
    <t>Паливо-мастильні матеріали</t>
  </si>
  <si>
    <t>грн/доб.</t>
  </si>
  <si>
    <t>Кошторис</t>
  </si>
  <si>
    <t>Швидкозношуючі матеріали та утримання бурового устаткування</t>
  </si>
  <si>
    <t>вартість хім. реагентів</t>
  </si>
  <si>
    <t>вартість послуг ГДС</t>
  </si>
  <si>
    <t>вартість пакерів та їх інженерно-технологічного супроводу</t>
  </si>
  <si>
    <t>підіймачем для буріння і ремонту нафтових і газових свердловин УПА 60-01</t>
  </si>
  <si>
    <t>код ЄДРПОУ 39117280, ІПН 391172816014</t>
  </si>
  <si>
    <t>IBAN UA 35 320371 0000000 260030802000</t>
  </si>
  <si>
    <t>в ПАТ «Банк «Український капітал»</t>
  </si>
  <si>
    <t>Витяг з реєстру платників ПДВ №1416014500065</t>
  </si>
  <si>
    <t>тел./факс: (0532)67-81-41</t>
  </si>
  <si>
    <t>E-mail: pdc@pdc.net.ua</t>
  </si>
  <si>
    <t>___________________ С.Г. Жеребко</t>
  </si>
  <si>
    <t>вартість оренди бурильних труб, іншого бурового обладнання та їх дефектоскопія</t>
  </si>
  <si>
    <t>«ЕНЕРГО-СЕРВІСНА КОМПАНІЯ «ЕСКО-ПІВНІЧ»</t>
  </si>
  <si>
    <t>04073, м. Київ, вул. Рилєєва, 10-А, оф. 518,</t>
  </si>
  <si>
    <t xml:space="preserve">код ЄДРПОУ 30732144, ІПН 307321426564 </t>
  </si>
  <si>
    <t>IBAN UA 88 320371 0000000 260040722400</t>
  </si>
  <si>
    <t>в ПАТ «Банк «Український капітал», м.Київ</t>
  </si>
  <si>
    <t>Витяг з реєстру платників ПДВ 1628104500613</t>
  </si>
  <si>
    <t>Генеральний директор</t>
  </si>
  <si>
    <t>___________________ Т.О. Бурдейний</t>
  </si>
  <si>
    <t xml:space="preserve">вартість послуг спеціальної техніки (ЦА-320, АН-700, ППУ та ін.) субпідрядних організацій </t>
  </si>
  <si>
    <t>добової вартості робіт</t>
  </si>
  <si>
    <t>буровим верстатом  «Wilson Mogul 42»</t>
  </si>
  <si>
    <t>Енергоносії</t>
  </si>
  <si>
    <t>вартість хім. реагентів та матеріалів для приготування бурового розчину</t>
  </si>
  <si>
    <t>вартість послуг геофізичної партії</t>
  </si>
  <si>
    <t>Добова (операційна) ставка</t>
  </si>
  <si>
    <t>Швидкозношуючі матеріали</t>
  </si>
  <si>
    <t>Планово-попереджувальний та поточний ремонт бурового устаткування</t>
  </si>
  <si>
    <t>Накладні та непередбачувані витрати</t>
  </si>
  <si>
    <t>вартість тампонажних сумішей</t>
  </si>
  <si>
    <t>послуги спецтехніки для освоєння та цементування</t>
  </si>
  <si>
    <t>вартість оренди  бурового обладнання</t>
  </si>
  <si>
    <t>вартість зарядів для перфорації</t>
  </si>
  <si>
    <t>державної служби з надзвичайних ситуацій</t>
  </si>
  <si>
    <t>тел./факс: (044) 537-72-93.</t>
  </si>
  <si>
    <t>буровим верстатом  «K200»</t>
  </si>
  <si>
    <t>Найменування робіт і затрат</t>
  </si>
  <si>
    <t>Вартість, грн без ПДВ</t>
  </si>
  <si>
    <t>Оплата праці та утримання персоналу</t>
  </si>
  <si>
    <t>Швидкозношувальні матеріали</t>
  </si>
  <si>
    <t>Паливо-мастильні матеріали і ТО двигунів</t>
  </si>
  <si>
    <t>Утримання, ремонт та ТО обладнання</t>
  </si>
  <si>
    <t>Всього добова вартість простою</t>
  </si>
  <si>
    <t>Накладні витрати (5%)</t>
  </si>
  <si>
    <t>Непередбачені витрати (1%)</t>
  </si>
  <si>
    <t>Всього вартість доби простою, грн без ПДВ</t>
  </si>
  <si>
    <t>ВСЬОГО ЗА ДОБУ</t>
  </si>
  <si>
    <t>буровим верстатом  «GARDNER DENVER 1100 (GD-1100)»</t>
  </si>
  <si>
    <t>Накладні витрати (10%)</t>
  </si>
  <si>
    <t>буровим верстатом  «SK-1000 SUPER SINGLE»</t>
  </si>
  <si>
    <t>буровим верстатом  «SK-1000T»</t>
  </si>
  <si>
    <t>буровим верстатом  «LAND RIG 3000 HP-021A»</t>
  </si>
  <si>
    <t>буровим верстатом  «SK2000»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</si>
</sst>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Franklin Gothic Book"/>
      <family val="2"/>
      <charset val="204"/>
    </font>
    <font>
      <sz val="11"/>
      <color theme="1"/>
      <name val="Calibri"/>
      <family val="2"/>
      <scheme val="minor"/>
    </font>
    <font>
      <sz val="10"/>
      <color theme="4" tint="-0.499984740745262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theme="4" tint="-0.499984740745262"/>
      <name val="Arial"/>
      <family val="2"/>
      <charset val="204"/>
    </font>
    <font>
      <b/>
      <sz val="12"/>
      <color rgb="FFC0504D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C0504D"/>
      <name val="Arial"/>
      <family val="2"/>
      <charset val="204"/>
    </font>
    <font>
      <b/>
      <sz val="10"/>
      <color theme="4" tint="-0.499984740745262"/>
      <name val="Franklin Gothic Book"/>
      <family val="2"/>
      <charset val="204"/>
    </font>
    <font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4" tint="-0.249977111117893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0"/>
      <color rgb="FF244062"/>
      <name val="Franklin Gothic Book"/>
      <family val="2"/>
      <charset val="204"/>
    </font>
    <font>
      <b/>
      <sz val="10"/>
      <color theme="0"/>
      <name val="Franklin Gothic Book"/>
      <family val="2"/>
      <charset val="204"/>
    </font>
    <font>
      <sz val="10"/>
      <color theme="4" tint="-0.499984740745262"/>
      <name val="Franklin Gothic Book"/>
      <family val="2"/>
      <charset val="204"/>
    </font>
    <font>
      <b/>
      <sz val="13"/>
      <color theme="0"/>
      <name val="Calibri"/>
      <family val="2"/>
      <charset val="204"/>
      <scheme val="minor"/>
    </font>
    <font>
      <sz val="10"/>
      <color theme="0"/>
      <name val="Franklin Gothic Book"/>
      <family val="2"/>
      <charset val="204"/>
    </font>
    <font>
      <b/>
      <sz val="13"/>
      <color theme="4" tint="-0.499984740745262"/>
      <name val="Calibri"/>
      <family val="2"/>
      <charset val="204"/>
      <scheme val="minor"/>
    </font>
    <font>
      <sz val="14"/>
      <color theme="0"/>
      <name val="Franklin Gothic Book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color theme="3"/>
      <name val="Franklin Gothic Book"/>
      <family val="2"/>
      <charset val="204"/>
    </font>
    <font>
      <sz val="10"/>
      <color rgb="FF366092"/>
      <name val="Franklin Gothic Book"/>
      <family val="2"/>
      <charset val="204"/>
    </font>
    <font>
      <sz val="11"/>
      <color rgb="FF000000"/>
      <name val="Calibri"/>
      <family val="2"/>
      <scheme val="minor"/>
    </font>
    <font>
      <b/>
      <sz val="10"/>
      <color rgb="FFFFFFFF"/>
      <name val="Franklin Gothic Book"/>
      <family val="2"/>
      <charset val="204"/>
    </font>
    <font>
      <b/>
      <sz val="13"/>
      <color rgb="FFFFFFFF"/>
      <name val="Calibri"/>
      <family val="2"/>
      <charset val="204"/>
    </font>
    <font>
      <b/>
      <sz val="13"/>
      <color rgb="FF244062"/>
      <name val="Calibri"/>
      <family val="2"/>
      <charset val="204"/>
    </font>
    <font>
      <sz val="14"/>
      <color rgb="FFFFFFFF"/>
      <name val="Franklin Gothic Book"/>
      <family val="2"/>
      <charset val="204"/>
    </font>
    <font>
      <b/>
      <sz val="14"/>
      <color rgb="FFFFFFFF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</fills>
  <borders count="10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rgb="FFDCE6F1"/>
      </left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rgb="FFDCE6F1"/>
      </left>
      <right/>
      <top style="thin">
        <color rgb="FFDCE6F1"/>
      </top>
      <bottom style="thin">
        <color rgb="FFDCE6F1"/>
      </bottom>
      <diagonal/>
    </border>
    <border>
      <left/>
      <right style="thin">
        <color rgb="FFDCE6F1"/>
      </right>
      <top style="thin">
        <color rgb="FFDCE6F1"/>
      </top>
      <bottom style="thin">
        <color rgb="FFDCE6F1"/>
      </bottom>
      <diagonal/>
    </border>
    <border>
      <left/>
      <right/>
      <top style="thin">
        <color rgb="FFDCE6F1"/>
      </top>
      <bottom style="thin">
        <color rgb="FFDCE6F1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4" fillId="0" borderId="0"/>
    <xf numFmtId="9" fontId="1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26" fillId="0" borderId="0"/>
    <xf numFmtId="0" fontId="13" fillId="0" borderId="0" applyNumberFormat="0" applyFont="0" applyFill="0" applyBorder="0" applyAlignment="0" applyProtection="0"/>
  </cellStyleXfs>
  <cellXfs count="129">
    <xf numFmtId="0" fontId="0" fillId="0" borderId="0" xfId="0"/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Border="1"/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7" fillId="0" borderId="0" xfId="3" applyFont="1" applyProtection="1">
      <protection hidden="1"/>
    </xf>
    <xf numFmtId="0" fontId="5" fillId="0" borderId="0" xfId="3" applyFont="1" applyAlignment="1" applyProtection="1">
      <alignment horizontal="right" vertical="center"/>
      <protection locked="0"/>
    </xf>
    <xf numFmtId="0" fontId="5" fillId="0" borderId="0" xfId="3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 applyProtection="1">
      <alignment horizontal="left" vertical="center" wrapText="1"/>
      <protection hidden="1"/>
    </xf>
    <xf numFmtId="0" fontId="5" fillId="0" borderId="1" xfId="3" applyFont="1" applyFill="1" applyBorder="1" applyAlignment="1" applyProtection="1">
      <alignment horizontal="center" vertical="center" wrapText="1"/>
      <protection hidden="1"/>
    </xf>
    <xf numFmtId="0" fontId="8" fillId="5" borderId="0" xfId="3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>
      <alignment horizontal="center" vertical="center" wrapText="1"/>
    </xf>
    <xf numFmtId="0" fontId="9" fillId="0" borderId="0" xfId="1" applyFont="1" applyAlignment="1"/>
    <xf numFmtId="0" fontId="9" fillId="0" borderId="0" xfId="1" applyFont="1" applyBorder="1" applyAlignment="1"/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left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wrapText="1"/>
    </xf>
    <xf numFmtId="4" fontId="2" fillId="0" borderId="0" xfId="1" applyNumberFormat="1" applyFont="1" applyAlignment="1">
      <alignment horizontal="center"/>
    </xf>
    <xf numFmtId="0" fontId="6" fillId="3" borderId="1" xfId="3" applyFont="1" applyFill="1" applyBorder="1" applyAlignment="1" applyProtection="1">
      <alignment horizontal="left" vertical="center"/>
      <protection hidden="1"/>
    </xf>
    <xf numFmtId="0" fontId="7" fillId="4" borderId="1" xfId="3" applyFont="1" applyFill="1" applyBorder="1" applyAlignment="1" applyProtection="1">
      <alignment horizontal="center" vertical="center" wrapText="1"/>
      <protection hidden="1"/>
    </xf>
    <xf numFmtId="0" fontId="7" fillId="4" borderId="1" xfId="3" applyFont="1" applyFill="1" applyBorder="1" applyAlignment="1" applyProtection="1">
      <alignment horizontal="left" vertical="center" wrapText="1"/>
      <protection hidden="1"/>
    </xf>
    <xf numFmtId="9" fontId="7" fillId="4" borderId="1" xfId="4" applyFont="1" applyFill="1" applyBorder="1" applyAlignment="1" applyProtection="1">
      <alignment horizontal="center" vertical="center" wrapText="1"/>
      <protection hidden="1"/>
    </xf>
    <xf numFmtId="0" fontId="6" fillId="2" borderId="1" xfId="3" applyFont="1" applyFill="1" applyBorder="1" applyAlignment="1" applyProtection="1">
      <alignment vertical="center"/>
      <protection hidden="1"/>
    </xf>
    <xf numFmtId="0" fontId="6" fillId="2" borderId="1" xfId="3" applyFont="1" applyFill="1" applyBorder="1" applyAlignment="1" applyProtection="1">
      <alignment horizontal="left" vertical="center"/>
      <protection hidden="1"/>
    </xf>
    <xf numFmtId="9" fontId="6" fillId="2" borderId="1" xfId="4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0" fillId="5" borderId="0" xfId="3" applyFont="1" applyFill="1" applyBorder="1" applyAlignment="1" applyProtection="1">
      <alignment vertical="center"/>
      <protection hidden="1"/>
    </xf>
    <xf numFmtId="4" fontId="5" fillId="0" borderId="1" xfId="0" applyNumberFormat="1" applyFont="1" applyFill="1" applyBorder="1" applyAlignment="1" applyProtection="1">
      <alignment vertical="center" wrapText="1"/>
      <protection hidden="1"/>
    </xf>
    <xf numFmtId="4" fontId="6" fillId="2" borderId="1" xfId="3" applyNumberFormat="1" applyFont="1" applyFill="1" applyBorder="1" applyAlignment="1" applyProtection="1">
      <alignment vertical="center"/>
      <protection hidden="1"/>
    </xf>
    <xf numFmtId="4" fontId="6" fillId="3" borderId="1" xfId="3" applyNumberFormat="1" applyFont="1" applyFill="1" applyBorder="1" applyAlignment="1" applyProtection="1">
      <alignment vertical="center"/>
      <protection hidden="1"/>
    </xf>
    <xf numFmtId="4" fontId="5" fillId="0" borderId="1" xfId="4" applyNumberFormat="1" applyFont="1" applyFill="1" applyBorder="1" applyAlignment="1" applyProtection="1">
      <alignment vertical="center" wrapText="1"/>
      <protection hidden="1"/>
    </xf>
    <xf numFmtId="4" fontId="7" fillId="4" borderId="1" xfId="4" applyNumberFormat="1" applyFont="1" applyFill="1" applyBorder="1" applyAlignment="1" applyProtection="1">
      <alignment vertical="center" wrapText="1"/>
      <protection hidden="1"/>
    </xf>
    <xf numFmtId="4" fontId="5" fillId="0" borderId="1" xfId="0" applyNumberFormat="1" applyFont="1" applyBorder="1" applyAlignment="1" applyProtection="1">
      <alignment vertical="center" wrapText="1"/>
      <protection hidden="1"/>
    </xf>
    <xf numFmtId="10" fontId="12" fillId="0" borderId="1" xfId="4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1" applyFont="1"/>
    <xf numFmtId="9" fontId="6" fillId="2" borderId="2" xfId="4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hidden="1"/>
    </xf>
    <xf numFmtId="4" fontId="5" fillId="0" borderId="3" xfId="0" applyNumberFormat="1" applyFont="1" applyBorder="1" applyAlignment="1" applyProtection="1">
      <alignment horizontal="right" vertical="center" wrapText="1"/>
      <protection hidden="1"/>
    </xf>
    <xf numFmtId="4" fontId="6" fillId="3" borderId="4" xfId="0" applyNumberFormat="1" applyFont="1" applyFill="1" applyBorder="1" applyAlignment="1" applyProtection="1">
      <alignment horizontal="right" vertical="center"/>
      <protection hidden="1"/>
    </xf>
    <xf numFmtId="0" fontId="5" fillId="0" borderId="1" xfId="3" applyFont="1" applyBorder="1" applyAlignment="1" applyProtection="1">
      <alignment horizontal="center" vertical="center" wrapText="1"/>
      <protection hidden="1"/>
    </xf>
    <xf numFmtId="0" fontId="5" fillId="0" borderId="1" xfId="3" applyFont="1" applyBorder="1" applyAlignment="1" applyProtection="1">
      <alignment horizontal="left" vertical="center" wrapText="1"/>
      <protection hidden="1"/>
    </xf>
    <xf numFmtId="10" fontId="12" fillId="0" borderId="1" xfId="4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right" vertical="center" wrapText="1"/>
      <protection hidden="1"/>
    </xf>
    <xf numFmtId="4" fontId="7" fillId="4" borderId="4" xfId="4" applyNumberFormat="1" applyFont="1" applyFill="1" applyBorder="1" applyAlignment="1" applyProtection="1">
      <alignment horizontal="right" vertical="center" wrapText="1"/>
      <protection hidden="1"/>
    </xf>
    <xf numFmtId="4" fontId="6" fillId="2" borderId="4" xfId="0" applyNumberFormat="1" applyFont="1" applyFill="1" applyBorder="1" applyAlignment="1" applyProtection="1">
      <alignment horizontal="right" vertical="center"/>
      <protection hidden="1"/>
    </xf>
    <xf numFmtId="0" fontId="8" fillId="5" borderId="0" xfId="3" applyFont="1" applyFill="1" applyBorder="1" applyAlignment="1" applyProtection="1">
      <alignment horizontal="center" vertical="center"/>
      <protection hidden="1"/>
    </xf>
    <xf numFmtId="0" fontId="8" fillId="5" borderId="0" xfId="3" applyFont="1" applyFill="1" applyAlignment="1" applyProtection="1">
      <alignment horizontal="center" vertical="center"/>
      <protection hidden="1"/>
    </xf>
    <xf numFmtId="0" fontId="14" fillId="0" borderId="0" xfId="1" applyFont="1" applyAlignment="1">
      <alignment horizontal="left"/>
    </xf>
    <xf numFmtId="0" fontId="15" fillId="0" borderId="0" xfId="1" applyFont="1"/>
    <xf numFmtId="0" fontId="16" fillId="0" borderId="0" xfId="3" applyFont="1" applyAlignment="1" applyProtection="1">
      <alignment horizontal="right"/>
      <protection hidden="1"/>
    </xf>
    <xf numFmtId="0" fontId="17" fillId="2" borderId="5" xfId="1" applyFont="1" applyFill="1" applyBorder="1" applyAlignment="1">
      <alignment horizontal="center" vertical="center" wrapText="1"/>
    </xf>
    <xf numFmtId="9" fontId="17" fillId="2" borderId="5" xfId="4" applyFont="1" applyFill="1" applyBorder="1" applyAlignment="1">
      <alignment horizontal="center" vertical="center" wrapText="1"/>
    </xf>
    <xf numFmtId="0" fontId="17" fillId="3" borderId="5" xfId="1" applyFont="1" applyFill="1" applyBorder="1" applyAlignment="1">
      <alignment horizontal="center" vertical="center" wrapText="1"/>
    </xf>
    <xf numFmtId="0" fontId="18" fillId="0" borderId="5" xfId="3" applyFont="1" applyBorder="1" applyAlignment="1" applyProtection="1">
      <alignment horizontal="center" vertical="center" wrapText="1"/>
      <protection hidden="1"/>
    </xf>
    <xf numFmtId="0" fontId="18" fillId="0" borderId="5" xfId="3" applyFont="1" applyBorder="1" applyAlignment="1" applyProtection="1">
      <alignment horizontal="left" vertical="center" wrapText="1"/>
      <protection hidden="1"/>
    </xf>
    <xf numFmtId="4" fontId="18" fillId="0" borderId="5" xfId="3" applyNumberFormat="1" applyFont="1" applyBorder="1" applyAlignment="1" applyProtection="1">
      <alignment vertical="center" wrapText="1"/>
      <protection hidden="1"/>
    </xf>
    <xf numFmtId="0" fontId="19" fillId="3" borderId="5" xfId="3" applyFont="1" applyFill="1" applyBorder="1" applyAlignment="1" applyProtection="1">
      <alignment horizontal="left" vertical="center"/>
      <protection hidden="1"/>
    </xf>
    <xf numFmtId="4" fontId="19" fillId="3" borderId="5" xfId="3" applyNumberFormat="1" applyFont="1" applyFill="1" applyBorder="1" applyAlignment="1" applyProtection="1">
      <alignment vertical="center"/>
      <protection hidden="1"/>
    </xf>
    <xf numFmtId="10" fontId="20" fillId="0" borderId="5" xfId="4" applyNumberFormat="1" applyFont="1" applyBorder="1" applyAlignment="1" applyProtection="1">
      <alignment horizontal="center" vertical="center" wrapText="1"/>
      <protection hidden="1"/>
    </xf>
    <xf numFmtId="0" fontId="21" fillId="4" borderId="5" xfId="3" applyFont="1" applyFill="1" applyBorder="1" applyAlignment="1" applyProtection="1">
      <alignment horizontal="center" vertical="center" wrapText="1"/>
      <protection hidden="1"/>
    </xf>
    <xf numFmtId="0" fontId="21" fillId="4" borderId="5" xfId="3" applyFont="1" applyFill="1" applyBorder="1" applyAlignment="1" applyProtection="1">
      <alignment horizontal="left" vertical="center" wrapText="1"/>
      <protection hidden="1"/>
    </xf>
    <xf numFmtId="9" fontId="21" fillId="4" borderId="5" xfId="4" applyFont="1" applyFill="1" applyBorder="1" applyAlignment="1" applyProtection="1">
      <alignment horizontal="center" vertical="center" wrapText="1"/>
      <protection hidden="1"/>
    </xf>
    <xf numFmtId="4" fontId="21" fillId="4" borderId="5" xfId="4" applyNumberFormat="1" applyFont="1" applyFill="1" applyBorder="1" applyAlignment="1" applyProtection="1">
      <alignment vertical="center" wrapText="1"/>
      <protection hidden="1"/>
    </xf>
    <xf numFmtId="0" fontId="22" fillId="2" borderId="5" xfId="3" applyFont="1" applyFill="1" applyBorder="1" applyAlignment="1" applyProtection="1">
      <alignment horizontal="left" vertical="center"/>
      <protection hidden="1"/>
    </xf>
    <xf numFmtId="0" fontId="23" fillId="2" borderId="5" xfId="3" applyFont="1" applyFill="1" applyBorder="1" applyAlignment="1" applyProtection="1">
      <alignment vertical="center"/>
      <protection hidden="1"/>
    </xf>
    <xf numFmtId="4" fontId="23" fillId="2" borderId="5" xfId="3" applyNumberFormat="1" applyFont="1" applyFill="1" applyBorder="1" applyAlignment="1" applyProtection="1">
      <alignment vertical="center"/>
      <protection hidden="1"/>
    </xf>
    <xf numFmtId="0" fontId="15" fillId="0" borderId="0" xfId="1" applyFont="1" applyAlignment="1">
      <alignment wrapText="1"/>
    </xf>
    <xf numFmtId="4" fontId="3" fillId="0" borderId="0" xfId="1" applyNumberFormat="1" applyFont="1" applyAlignment="1">
      <alignment horizontal="center"/>
    </xf>
    <xf numFmtId="0" fontId="11" fillId="0" borderId="0" xfId="3" applyFont="1" applyProtection="1">
      <protection hidden="1"/>
    </xf>
    <xf numFmtId="0" fontId="18" fillId="0" borderId="0" xfId="3" applyFont="1" applyAlignment="1" applyProtection="1">
      <alignment horizontal="right" vertical="center"/>
      <protection locked="0"/>
    </xf>
    <xf numFmtId="0" fontId="24" fillId="0" borderId="0" xfId="3" applyFont="1" applyAlignment="1" applyProtection="1">
      <alignment vertical="center"/>
      <protection locked="0"/>
    </xf>
    <xf numFmtId="4" fontId="18" fillId="0" borderId="0" xfId="3" applyNumberFormat="1" applyFont="1" applyAlignment="1" applyProtection="1">
      <alignment vertical="center"/>
      <protection locked="0"/>
    </xf>
    <xf numFmtId="0" fontId="18" fillId="0" borderId="0" xfId="3" applyFont="1" applyAlignment="1" applyProtection="1">
      <alignment vertical="center"/>
      <protection locked="0"/>
    </xf>
    <xf numFmtId="0" fontId="3" fillId="0" borderId="0" xfId="1" applyFont="1" applyAlignment="1">
      <alignment horizontal="right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3" applyFont="1" applyAlignment="1">
      <alignment horizontal="left" vertical="center"/>
    </xf>
    <xf numFmtId="0" fontId="2" fillId="0" borderId="0" xfId="3" applyFont="1"/>
    <xf numFmtId="0" fontId="7" fillId="0" borderId="0" xfId="3" applyFont="1" applyAlignment="1">
      <alignment horizontal="left" vertical="center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1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4" fontId="3" fillId="0" borderId="0" xfId="1" applyNumberFormat="1" applyFont="1"/>
    <xf numFmtId="0" fontId="25" fillId="0" borderId="0" xfId="5" applyFont="1" applyFill="1" applyBorder="1" applyAlignment="1" applyProtection="1">
      <alignment horizontal="left"/>
      <protection hidden="1"/>
    </xf>
    <xf numFmtId="0" fontId="15" fillId="0" borderId="0" xfId="5" applyFont="1" applyFill="1" applyBorder="1" applyAlignment="1" applyProtection="1">
      <protection hidden="1"/>
    </xf>
    <xf numFmtId="0" fontId="16" fillId="0" borderId="0" xfId="5" applyFont="1" applyFill="1" applyBorder="1" applyAlignment="1" applyProtection="1">
      <alignment horizontal="right"/>
      <protection hidden="1"/>
    </xf>
    <xf numFmtId="0" fontId="1" fillId="0" borderId="0" xfId="5" applyFont="1" applyFill="1" applyBorder="1"/>
    <xf numFmtId="0" fontId="27" fillId="6" borderId="6" xfId="5" applyFont="1" applyFill="1" applyBorder="1" applyAlignment="1" applyProtection="1">
      <alignment horizontal="center" vertical="center" wrapText="1"/>
      <protection hidden="1"/>
    </xf>
    <xf numFmtId="0" fontId="27" fillId="6" borderId="7" xfId="5" applyFont="1" applyFill="1" applyBorder="1" applyAlignment="1" applyProtection="1">
      <alignment horizontal="center" vertical="center" wrapText="1"/>
      <protection hidden="1"/>
    </xf>
    <xf numFmtId="0" fontId="27" fillId="6" borderId="8" xfId="5" applyFont="1" applyFill="1" applyBorder="1" applyAlignment="1" applyProtection="1">
      <alignment horizontal="center" vertical="center" wrapText="1"/>
      <protection hidden="1"/>
    </xf>
    <xf numFmtId="9" fontId="27" fillId="6" borderId="6" xfId="4" applyFont="1" applyFill="1" applyBorder="1" applyAlignment="1" applyProtection="1">
      <alignment horizontal="center" vertical="center" wrapText="1"/>
      <protection hidden="1"/>
    </xf>
    <xf numFmtId="0" fontId="27" fillId="7" borderId="6" xfId="5" applyFont="1" applyFill="1" applyBorder="1" applyAlignment="1" applyProtection="1">
      <alignment horizontal="center" vertical="center" wrapText="1"/>
      <protection hidden="1"/>
    </xf>
    <xf numFmtId="0" fontId="27" fillId="7" borderId="7" xfId="5" applyFont="1" applyFill="1" applyBorder="1" applyAlignment="1" applyProtection="1">
      <alignment horizontal="center" vertical="center" wrapText="1"/>
      <protection hidden="1"/>
    </xf>
    <xf numFmtId="0" fontId="27" fillId="7" borderId="8" xfId="5" applyFont="1" applyFill="1" applyBorder="1" applyAlignment="1" applyProtection="1">
      <alignment horizontal="center" vertical="center" wrapText="1"/>
      <protection hidden="1"/>
    </xf>
    <xf numFmtId="0" fontId="16" fillId="0" borderId="6" xfId="5" applyFont="1" applyFill="1" applyBorder="1" applyAlignment="1" applyProtection="1">
      <alignment horizontal="center" vertical="center" wrapText="1"/>
      <protection hidden="1"/>
    </xf>
    <xf numFmtId="0" fontId="16" fillId="0" borderId="7" xfId="5" applyFont="1" applyFill="1" applyBorder="1" applyAlignment="1" applyProtection="1">
      <alignment vertical="center" wrapText="1"/>
      <protection hidden="1"/>
    </xf>
    <xf numFmtId="0" fontId="16" fillId="0" borderId="8" xfId="5" applyFont="1" applyFill="1" applyBorder="1" applyAlignment="1" applyProtection="1">
      <alignment vertical="center" wrapText="1"/>
      <protection hidden="1"/>
    </xf>
    <xf numFmtId="4" fontId="16" fillId="0" borderId="6" xfId="5" applyNumberFormat="1" applyFont="1" applyFill="1" applyBorder="1" applyAlignment="1" applyProtection="1">
      <alignment horizontal="right" vertical="center"/>
      <protection hidden="1"/>
    </xf>
    <xf numFmtId="4" fontId="18" fillId="0" borderId="5" xfId="5" applyNumberFormat="1" applyFont="1" applyFill="1" applyBorder="1" applyAlignment="1" applyProtection="1">
      <alignment horizontal="right" vertical="center" wrapText="1"/>
      <protection hidden="1"/>
    </xf>
    <xf numFmtId="0" fontId="28" fillId="7" borderId="7" xfId="5" applyFont="1" applyFill="1" applyBorder="1" applyAlignment="1" applyProtection="1">
      <alignment horizontal="left" vertical="center"/>
      <protection hidden="1"/>
    </xf>
    <xf numFmtId="0" fontId="28" fillId="7" borderId="7" xfId="5" applyFont="1" applyFill="1" applyBorder="1" applyAlignment="1" applyProtection="1">
      <alignment vertical="center"/>
      <protection hidden="1"/>
    </xf>
    <xf numFmtId="0" fontId="28" fillId="7" borderId="8" xfId="5" applyFont="1" applyFill="1" applyBorder="1" applyAlignment="1" applyProtection="1">
      <alignment vertical="center"/>
      <protection hidden="1"/>
    </xf>
    <xf numFmtId="4" fontId="28" fillId="7" borderId="6" xfId="5" applyNumberFormat="1" applyFont="1" applyFill="1" applyBorder="1" applyAlignment="1" applyProtection="1">
      <alignment horizontal="right" vertical="center" indent="1"/>
      <protection hidden="1"/>
    </xf>
    <xf numFmtId="0" fontId="16" fillId="0" borderId="7" xfId="5" applyFont="1" applyFill="1" applyBorder="1" applyAlignment="1" applyProtection="1">
      <alignment horizontal="center" vertical="center" wrapText="1"/>
      <protection hidden="1"/>
    </xf>
    <xf numFmtId="0" fontId="16" fillId="0" borderId="9" xfId="5" applyFont="1" applyFill="1" applyBorder="1" applyAlignment="1" applyProtection="1">
      <alignment vertical="center" wrapText="1"/>
      <protection hidden="1"/>
    </xf>
    <xf numFmtId="4" fontId="16" fillId="0" borderId="6" xfId="5" applyNumberFormat="1" applyFont="1" applyFill="1" applyBorder="1" applyAlignment="1" applyProtection="1">
      <alignment horizontal="right" vertical="center" indent="1"/>
      <protection hidden="1"/>
    </xf>
    <xf numFmtId="0" fontId="16" fillId="0" borderId="7" xfId="5" applyFont="1" applyFill="1" applyBorder="1" applyAlignment="1" applyProtection="1">
      <alignment vertical="center" wrapText="1"/>
      <protection hidden="1"/>
    </xf>
    <xf numFmtId="0" fontId="16" fillId="0" borderId="9" xfId="5" applyFont="1" applyFill="1" applyBorder="1" applyAlignment="1" applyProtection="1">
      <alignment vertical="center" wrapText="1"/>
      <protection hidden="1"/>
    </xf>
    <xf numFmtId="0" fontId="29" fillId="8" borderId="7" xfId="5" applyFont="1" applyFill="1" applyBorder="1" applyAlignment="1" applyProtection="1">
      <alignment horizontal="center" vertical="center" wrapText="1"/>
      <protection hidden="1"/>
    </xf>
    <xf numFmtId="0" fontId="29" fillId="8" borderId="7" xfId="5" applyFont="1" applyFill="1" applyBorder="1" applyAlignment="1" applyProtection="1">
      <alignment vertical="center"/>
      <protection hidden="1"/>
    </xf>
    <xf numFmtId="9" fontId="29" fillId="8" borderId="9" xfId="5" applyNumberFormat="1" applyFont="1" applyFill="1" applyBorder="1" applyAlignment="1" applyProtection="1">
      <alignment horizontal="center" vertical="center"/>
      <protection hidden="1"/>
    </xf>
    <xf numFmtId="4" fontId="29" fillId="8" borderId="6" xfId="5" applyNumberFormat="1" applyFont="1" applyFill="1" applyBorder="1" applyAlignment="1" applyProtection="1">
      <alignment horizontal="right" vertical="center" wrapText="1" indent="1"/>
      <protection hidden="1"/>
    </xf>
    <xf numFmtId="0" fontId="30" fillId="6" borderId="7" xfId="5" applyFont="1" applyFill="1" applyBorder="1" applyAlignment="1" applyProtection="1">
      <alignment horizontal="left" vertical="center"/>
      <protection hidden="1"/>
    </xf>
    <xf numFmtId="0" fontId="31" fillId="6" borderId="7" xfId="5" applyFont="1" applyFill="1" applyBorder="1" applyAlignment="1" applyProtection="1">
      <alignment vertical="center"/>
      <protection hidden="1"/>
    </xf>
    <xf numFmtId="0" fontId="31" fillId="6" borderId="8" xfId="5" applyFont="1" applyFill="1" applyBorder="1" applyAlignment="1" applyProtection="1">
      <alignment vertical="center"/>
      <protection hidden="1"/>
    </xf>
    <xf numFmtId="4" fontId="31" fillId="6" borderId="6" xfId="5" applyNumberFormat="1" applyFont="1" applyFill="1" applyBorder="1" applyAlignment="1" applyProtection="1">
      <alignment horizontal="right" vertical="center" indent="1"/>
      <protection hidden="1"/>
    </xf>
    <xf numFmtId="0" fontId="8" fillId="5" borderId="0" xfId="3" applyFont="1" applyFill="1" applyAlignment="1" applyProtection="1">
      <alignment vertical="center"/>
      <protection hidden="1"/>
    </xf>
    <xf numFmtId="0" fontId="10" fillId="5" borderId="0" xfId="3" applyFont="1" applyFill="1" applyAlignment="1" applyProtection="1">
      <alignment vertical="center"/>
      <protection hidden="1"/>
    </xf>
    <xf numFmtId="14" fontId="16" fillId="0" borderId="0" xfId="5" applyNumberFormat="1" applyFont="1" applyFill="1" applyBorder="1" applyAlignment="1" applyProtection="1">
      <alignment horizontal="right"/>
      <protection hidden="1"/>
    </xf>
    <xf numFmtId="14" fontId="16" fillId="0" borderId="0" xfId="3" applyNumberFormat="1" applyFont="1" applyAlignment="1" applyProtection="1">
      <alignment horizontal="right" vertical="center"/>
      <protection hidden="1"/>
    </xf>
  </cellXfs>
  <cellStyles count="8">
    <cellStyle name="Обычный" xfId="0" builtinId="0"/>
    <cellStyle name="Обычный 2" xfId="1" xr:uid="{00000000-0005-0000-0000-000001000000}"/>
    <cellStyle name="Обычный 3" xfId="5" xr:uid="{44B6CFAC-C379-4BF4-83ED-32EE7F75EA38}"/>
    <cellStyle name="Обычный 6" xfId="3" xr:uid="{00000000-0005-0000-0000-000002000000}"/>
    <cellStyle name="Обычный 6 2" xfId="6" xr:uid="{029455BC-D69A-458D-9769-CC64BF29B8AD}"/>
    <cellStyle name="Обычный 7" xfId="2" xr:uid="{00000000-0005-0000-0000-000003000000}"/>
    <cellStyle name="Обычный 9" xfId="7" xr:uid="{1E2C5429-8DEE-4032-B0D4-5C0E7E6934C5}"/>
    <cellStyle name="Процентный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GA\&#1041;&#1091;&#1088;&#1077;&#1085;&#1080;&#1077;%20&#1080;%20&#1050;&#1056;&#1057;\&#1050;&#1059;&#1041;-&#1043;&#1040;&#1047;\&#1052;&#1072;&#1082;&#1077;&#1077;&#1074;&#1082;&#1072;%2023\&#1057;&#1084;&#1077;&#1090;&#1072;\&#1052;&#1072;&#1082;&#1077;&#1077;&#1074;&#1082;&#1072;%2023%20v3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nner"/>
      <sheetName val="Cost"/>
      <sheetName val="Rate"/>
      <sheetName val="RateDowntime"/>
      <sheetName val="CostStructure"/>
      <sheetName val="Schedule"/>
      <sheetName val="Timetable"/>
      <sheetName val="Montage"/>
      <sheetName val="DrillingFixing"/>
      <sheetName val="Salary"/>
      <sheetName val="SalaryMount"/>
      <sheetName val="MRS"/>
      <sheetName val="ATC"/>
      <sheetName val="Admin"/>
      <sheetName val="EnergyDrilling"/>
      <sheetName val="EnergyMontage"/>
      <sheetName val="DrillPipes"/>
      <sheetName val="Chemic"/>
      <sheetName val="Bit"/>
      <sheetName val="Pipes"/>
      <sheetName val="Furniture"/>
      <sheetName val="Cement"/>
      <sheetName val="Tampon"/>
      <sheetName val="GSW"/>
      <sheetName val="DSM"/>
      <sheetName val="Defect"/>
      <sheetName val="Ecology"/>
      <sheetName val="Other"/>
      <sheetName val="Staff"/>
      <sheetName val="Departments"/>
      <sheetName val="Profession"/>
      <sheetName val="Category"/>
      <sheetName val="PipesOptions"/>
      <sheetName val="Thread"/>
      <sheetName val="Steel"/>
      <sheetName val="PipesCost"/>
      <sheetName val="Reagents"/>
      <sheetName val="Muds"/>
      <sheetName val="BitDiameter"/>
      <sheetName val="BitSort"/>
      <sheetName val="IADCClass"/>
      <sheetName val="BitTypes"/>
      <sheetName val="BitCost"/>
      <sheetName val="DSMList"/>
      <sheetName val="DSMCost"/>
      <sheetName val="GSWList"/>
      <sheetName val="GSWCost"/>
      <sheetName val="TamponList"/>
      <sheetName val="TamponCost"/>
      <sheetName val="FurnitureList"/>
      <sheetName val="FurnitureCost"/>
      <sheetName val="Engines"/>
      <sheetName val="EnergyList"/>
      <sheetName val="EnergyCost"/>
      <sheetName val="EnginesOptions"/>
      <sheetName val="OtherList"/>
      <sheetName val="OtherCost"/>
      <sheetName val="Structure"/>
      <sheetName val="RatesDrillPipe"/>
      <sheetName val="Units"/>
      <sheetName val="Contractor"/>
      <sheetName val="Mode"/>
      <sheetName val="RocksTypes"/>
      <sheetName val="Countries"/>
      <sheetName val="SpeciesWell"/>
      <sheetName val="TypesDrillingRig"/>
      <sheetName val="DrillingMethods"/>
      <sheetName val="TypesDrive"/>
      <sheetName val="Fieldes"/>
      <sheetName val="TypesField"/>
      <sheetName val="SK1500"/>
      <sheetName val="FinSchedule"/>
      <sheetName val="ptBit"/>
      <sheetName val="ptBitCost"/>
      <sheetName val="ptChemic"/>
      <sheetName val="ptCurrency"/>
      <sheetName val="ptDSM"/>
      <sheetName val="ptEnergy"/>
      <sheetName val="ptFurniture"/>
      <sheetName val="ptGSW"/>
      <sheetName val="ptPipes"/>
      <sheetName val="ptPipesCost"/>
      <sheetName val="ptRatesDrillPipe"/>
      <sheetName val="ptStaff"/>
      <sheetName val="ptTampon"/>
      <sheetName val="ptOther"/>
      <sheetName val="Dictionary"/>
      <sheetName val="Dictionary1"/>
      <sheetName val="Fact"/>
    </sheetNames>
    <sheetDataSet>
      <sheetData sheetId="0" refreshError="1"/>
      <sheetData sheetId="1">
        <row r="64">
          <cell r="E64">
            <v>0.2</v>
          </cell>
        </row>
        <row r="66">
          <cell r="E66" t="str">
            <v>UAH</v>
          </cell>
        </row>
      </sheetData>
      <sheetData sheetId="2">
        <row r="191">
          <cell r="D191">
            <v>0.2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showGridLines="0" zoomScaleNormal="100" workbookViewId="0">
      <selection activeCell="A5" sqref="A5"/>
    </sheetView>
  </sheetViews>
  <sheetFormatPr defaultColWidth="8.85546875" defaultRowHeight="13.5" x14ac:dyDescent="0.25"/>
  <cols>
    <col min="1" max="1" width="6.7109375" style="4" customWidth="1"/>
    <col min="2" max="2" width="42.140625" style="6" customWidth="1"/>
    <col min="3" max="3" width="12.7109375" style="5" customWidth="1"/>
    <col min="4" max="4" width="14.7109375" style="5" customWidth="1"/>
    <col min="5" max="5" width="14.7109375" style="1" customWidth="1"/>
    <col min="6" max="16384" width="8.85546875" style="1"/>
  </cols>
  <sheetData>
    <row r="1" spans="1:5" x14ac:dyDescent="0.25">
      <c r="A1" s="18"/>
      <c r="B1" s="18"/>
      <c r="C1" s="18"/>
      <c r="D1" s="19"/>
    </row>
    <row r="2" spans="1:5" s="2" customFormat="1" ht="15.75" x14ac:dyDescent="0.25">
      <c r="A2" s="53" t="s">
        <v>24</v>
      </c>
      <c r="B2" s="53"/>
      <c r="C2" s="53"/>
      <c r="D2" s="53"/>
      <c r="E2" s="53"/>
    </row>
    <row r="3" spans="1:5" s="2" customFormat="1" ht="15.75" x14ac:dyDescent="0.25">
      <c r="A3" s="53" t="s">
        <v>47</v>
      </c>
      <c r="B3" s="53"/>
      <c r="C3" s="53"/>
      <c r="D3" s="53"/>
      <c r="E3" s="53"/>
    </row>
    <row r="4" spans="1:5" s="2" customFormat="1" ht="15.75" x14ac:dyDescent="0.25">
      <c r="A4" s="53" t="s">
        <v>29</v>
      </c>
      <c r="B4" s="53"/>
      <c r="C4" s="53"/>
      <c r="D4" s="53"/>
      <c r="E4" s="53"/>
    </row>
    <row r="5" spans="1:5" s="2" customFormat="1" ht="12.75" customHeight="1" x14ac:dyDescent="0.25">
      <c r="A5" s="33"/>
      <c r="B5" s="33"/>
      <c r="C5" s="33"/>
      <c r="D5" s="33"/>
      <c r="E5" s="16"/>
    </row>
    <row r="6" spans="1:5" ht="30" customHeight="1" x14ac:dyDescent="0.25">
      <c r="A6" s="13" t="s">
        <v>0</v>
      </c>
      <c r="B6" s="13" t="s">
        <v>1</v>
      </c>
      <c r="C6" s="13" t="s">
        <v>2</v>
      </c>
      <c r="D6" s="31" t="s">
        <v>3</v>
      </c>
      <c r="E6" s="31" t="s">
        <v>3</v>
      </c>
    </row>
    <row r="7" spans="1:5" s="3" customFormat="1" x14ac:dyDescent="0.25">
      <c r="A7" s="17">
        <v>1</v>
      </c>
      <c r="B7" s="17">
        <v>2</v>
      </c>
      <c r="C7" s="17">
        <v>3</v>
      </c>
      <c r="D7" s="32">
        <v>4</v>
      </c>
      <c r="E7" s="32">
        <v>4</v>
      </c>
    </row>
    <row r="8" spans="1:5" ht="32.1" customHeight="1" x14ac:dyDescent="0.25">
      <c r="A8" s="20">
        <v>1</v>
      </c>
      <c r="B8" s="21" t="s">
        <v>18</v>
      </c>
      <c r="C8" s="22" t="s">
        <v>23</v>
      </c>
      <c r="D8" s="34">
        <v>50800</v>
      </c>
      <c r="E8" s="39">
        <v>91440</v>
      </c>
    </row>
    <row r="9" spans="1:5" ht="32.1" customHeight="1" x14ac:dyDescent="0.25">
      <c r="A9" s="20">
        <v>2</v>
      </c>
      <c r="B9" s="21" t="s">
        <v>19</v>
      </c>
      <c r="C9" s="22" t="s">
        <v>23</v>
      </c>
      <c r="D9" s="34">
        <v>12700</v>
      </c>
      <c r="E9" s="39">
        <v>26860</v>
      </c>
    </row>
    <row r="10" spans="1:5" ht="32.1" customHeight="1" x14ac:dyDescent="0.25">
      <c r="A10" s="20">
        <v>3</v>
      </c>
      <c r="B10" s="21" t="s">
        <v>25</v>
      </c>
      <c r="C10" s="22" t="s">
        <v>23</v>
      </c>
      <c r="D10" s="34">
        <v>10160</v>
      </c>
      <c r="E10" s="39">
        <v>38288</v>
      </c>
    </row>
    <row r="11" spans="1:5" ht="32.1" customHeight="1" x14ac:dyDescent="0.25">
      <c r="A11" s="20">
        <v>4</v>
      </c>
      <c r="B11" s="21" t="s">
        <v>20</v>
      </c>
      <c r="C11" s="22" t="s">
        <v>23</v>
      </c>
      <c r="D11" s="34">
        <v>15240</v>
      </c>
      <c r="E11" s="39">
        <v>67452</v>
      </c>
    </row>
    <row r="12" spans="1:5" ht="32.1" customHeight="1" x14ac:dyDescent="0.25">
      <c r="A12" s="20">
        <v>5</v>
      </c>
      <c r="B12" s="21" t="s">
        <v>21</v>
      </c>
      <c r="C12" s="22" t="s">
        <v>23</v>
      </c>
      <c r="D12" s="34">
        <v>4500</v>
      </c>
      <c r="E12" s="39">
        <v>8370</v>
      </c>
    </row>
    <row r="13" spans="1:5" ht="32.1" customHeight="1" x14ac:dyDescent="0.25">
      <c r="A13" s="20">
        <v>6</v>
      </c>
      <c r="B13" s="21" t="s">
        <v>22</v>
      </c>
      <c r="C13" s="22" t="s">
        <v>23</v>
      </c>
      <c r="D13" s="34">
        <v>55990</v>
      </c>
      <c r="E13" s="39">
        <v>150790</v>
      </c>
    </row>
    <row r="14" spans="1:5" ht="24" customHeight="1" x14ac:dyDescent="0.25">
      <c r="A14" s="25"/>
      <c r="B14" s="25" t="s">
        <v>4</v>
      </c>
      <c r="C14" s="25"/>
      <c r="D14" s="36">
        <f>SUM(D8:D13)</f>
        <v>149390</v>
      </c>
      <c r="E14" s="36">
        <f>SUM(E8:E13)</f>
        <v>383200</v>
      </c>
    </row>
    <row r="15" spans="1:5" x14ac:dyDescent="0.25">
      <c r="A15" s="15"/>
      <c r="B15" s="14" t="s">
        <v>5</v>
      </c>
      <c r="C15" s="40">
        <v>0.3</v>
      </c>
      <c r="D15" s="37">
        <f>D14*$C$15</f>
        <v>44817</v>
      </c>
      <c r="E15" s="37">
        <f>E14*$C$15</f>
        <v>114960</v>
      </c>
    </row>
    <row r="16" spans="1:5" ht="24" customHeight="1" x14ac:dyDescent="0.25">
      <c r="A16" s="25"/>
      <c r="B16" s="25" t="s">
        <v>6</v>
      </c>
      <c r="C16" s="25"/>
      <c r="D16" s="36">
        <f>SUM(D14:D15)</f>
        <v>194207</v>
      </c>
      <c r="E16" s="36">
        <f>SUM(E14:E15)</f>
        <v>498160</v>
      </c>
    </row>
    <row r="17" spans="1:5" x14ac:dyDescent="0.25">
      <c r="A17" s="26"/>
      <c r="B17" s="27" t="s">
        <v>7</v>
      </c>
      <c r="C17" s="28">
        <v>0.2</v>
      </c>
      <c r="D17" s="38">
        <f>D16*$C$17</f>
        <v>38841.4</v>
      </c>
      <c r="E17" s="38">
        <f>E16*$C$17</f>
        <v>99632</v>
      </c>
    </row>
    <row r="18" spans="1:5" ht="24" customHeight="1" x14ac:dyDescent="0.25">
      <c r="A18" s="30"/>
      <c r="B18" s="30" t="s">
        <v>8</v>
      </c>
      <c r="C18" s="29"/>
      <c r="D18" s="35">
        <f>SUM(D16:D17)</f>
        <v>233048.4</v>
      </c>
      <c r="E18" s="35">
        <f>SUM(E16:E17)</f>
        <v>597792</v>
      </c>
    </row>
    <row r="19" spans="1:5" s="5" customFormat="1" ht="7.5" customHeight="1" x14ac:dyDescent="0.25">
      <c r="A19" s="7"/>
      <c r="B19" s="23"/>
      <c r="C19" s="8"/>
      <c r="D19" s="24"/>
    </row>
    <row r="20" spans="1:5" ht="12.75" customHeight="1" x14ac:dyDescent="0.25">
      <c r="A20" s="9"/>
      <c r="B20" s="9" t="s">
        <v>9</v>
      </c>
      <c r="C20" s="9"/>
      <c r="D20" s="9"/>
    </row>
    <row r="21" spans="1:5" x14ac:dyDescent="0.25">
      <c r="A21" s="10" t="s">
        <v>10</v>
      </c>
      <c r="B21" s="11" t="s">
        <v>26</v>
      </c>
      <c r="C21" s="10"/>
      <c r="D21" s="11"/>
    </row>
    <row r="22" spans="1:5" x14ac:dyDescent="0.25">
      <c r="A22" s="10" t="s">
        <v>10</v>
      </c>
      <c r="B22" s="12" t="s">
        <v>37</v>
      </c>
      <c r="C22" s="10"/>
      <c r="D22" s="11"/>
    </row>
    <row r="23" spans="1:5" x14ac:dyDescent="0.25">
      <c r="A23" s="10" t="s">
        <v>10</v>
      </c>
      <c r="B23" s="11" t="s">
        <v>17</v>
      </c>
      <c r="C23" s="10"/>
      <c r="D23" s="11"/>
    </row>
    <row r="24" spans="1:5" x14ac:dyDescent="0.25">
      <c r="A24" s="10" t="s">
        <v>10</v>
      </c>
      <c r="B24" s="11" t="s">
        <v>46</v>
      </c>
      <c r="C24" s="10"/>
      <c r="D24" s="11"/>
    </row>
    <row r="25" spans="1:5" x14ac:dyDescent="0.25">
      <c r="A25" s="10" t="s">
        <v>10</v>
      </c>
      <c r="B25" s="11" t="s">
        <v>28</v>
      </c>
      <c r="C25" s="10"/>
      <c r="D25" s="11"/>
    </row>
    <row r="26" spans="1:5" x14ac:dyDescent="0.25">
      <c r="A26" s="10" t="s">
        <v>10</v>
      </c>
      <c r="B26" s="11" t="s">
        <v>27</v>
      </c>
      <c r="C26" s="10"/>
      <c r="D26" s="11"/>
    </row>
    <row r="27" spans="1:5" x14ac:dyDescent="0.25">
      <c r="A27" s="10"/>
      <c r="B27" s="11"/>
      <c r="C27" s="10"/>
      <c r="D27" s="11"/>
    </row>
  </sheetData>
  <mergeCells count="3">
    <mergeCell ref="A4:E4"/>
    <mergeCell ref="A3:E3"/>
    <mergeCell ref="A2:E2"/>
  </mergeCells>
  <printOptions horizontalCentered="1"/>
  <pageMargins left="0.59055118110236227" right="0.19685039370078741" top="0.39370078740157483" bottom="0.19685039370078741" header="0.39370078740157483" footer="0.19685039370078741"/>
  <pageSetup paperSize="9" scale="99" fitToHeight="0" orientation="portrait" r:id="rId1"/>
  <headerFooter alignWithMargins="0"/>
  <ignoredErrors>
    <ignoredError sqref="D17" formula="1"/>
    <ignoredError sqref="D14 E14:E16" formulaRange="1"/>
    <ignoredError sqref="E17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AA6F-D260-424B-8C22-DEC571E8251F}">
  <sheetPr>
    <pageSetUpPr fitToPage="1"/>
  </sheetPr>
  <dimension ref="A1:E28"/>
  <sheetViews>
    <sheetView showGridLines="0" zoomScaleNormal="100" workbookViewId="0">
      <selection activeCell="A5" sqref="A5:E5"/>
    </sheetView>
  </sheetViews>
  <sheetFormatPr defaultColWidth="8.7109375" defaultRowHeight="13.5" x14ac:dyDescent="0.25"/>
  <cols>
    <col min="1" max="1" width="6.7109375" style="4" customWidth="1"/>
    <col min="2" max="2" width="42.28515625" style="6" customWidth="1"/>
    <col min="3" max="3" width="12.7109375" style="5" customWidth="1"/>
    <col min="4" max="5" width="14.7109375" style="5" customWidth="1"/>
    <col min="6" max="16384" width="8.7109375" style="1"/>
  </cols>
  <sheetData>
    <row r="1" spans="1:5" x14ac:dyDescent="0.25">
      <c r="A1" s="41"/>
      <c r="B1" s="41"/>
      <c r="C1" s="41"/>
      <c r="D1" s="41"/>
      <c r="E1" s="41"/>
    </row>
    <row r="2" spans="1:5" s="2" customFormat="1" ht="15.75" x14ac:dyDescent="0.25">
      <c r="A2" s="54" t="s">
        <v>24</v>
      </c>
      <c r="B2" s="54"/>
      <c r="C2" s="54"/>
      <c r="D2" s="54"/>
      <c r="E2" s="54"/>
    </row>
    <row r="3" spans="1:5" s="2" customFormat="1" ht="15.75" x14ac:dyDescent="0.25">
      <c r="A3" s="54" t="s">
        <v>47</v>
      </c>
      <c r="B3" s="54"/>
      <c r="C3" s="54"/>
      <c r="D3" s="54"/>
      <c r="E3" s="54"/>
    </row>
    <row r="4" spans="1:5" s="2" customFormat="1" ht="15.75" x14ac:dyDescent="0.25">
      <c r="A4" s="54" t="s">
        <v>48</v>
      </c>
      <c r="B4" s="54"/>
      <c r="C4" s="54"/>
      <c r="D4" s="54"/>
      <c r="E4" s="54"/>
    </row>
    <row r="5" spans="1:5" s="2" customFormat="1" x14ac:dyDescent="0.25">
      <c r="A5" s="126"/>
      <c r="B5" s="126"/>
      <c r="C5" s="126"/>
      <c r="D5" s="126"/>
      <c r="E5" s="126"/>
    </row>
    <row r="6" spans="1:5" ht="30" customHeight="1" x14ac:dyDescent="0.25">
      <c r="A6" s="13" t="s">
        <v>0</v>
      </c>
      <c r="B6" s="13" t="s">
        <v>1</v>
      </c>
      <c r="C6" s="13" t="s">
        <v>2</v>
      </c>
      <c r="D6" s="42" t="s">
        <v>3</v>
      </c>
      <c r="E6" s="42" t="s">
        <v>3</v>
      </c>
    </row>
    <row r="7" spans="1:5" x14ac:dyDescent="0.25">
      <c r="A7" s="32">
        <v>1</v>
      </c>
      <c r="B7" s="32">
        <v>2</v>
      </c>
      <c r="C7" s="32">
        <v>3</v>
      </c>
      <c r="D7" s="43">
        <v>4</v>
      </c>
      <c r="E7" s="43">
        <v>4</v>
      </c>
    </row>
    <row r="8" spans="1:5" ht="32.1" customHeight="1" x14ac:dyDescent="0.25">
      <c r="A8" s="20">
        <v>1</v>
      </c>
      <c r="B8" s="44" t="s">
        <v>18</v>
      </c>
      <c r="C8" s="20" t="s">
        <v>23</v>
      </c>
      <c r="D8" s="45">
        <v>54600</v>
      </c>
      <c r="E8" s="45">
        <v>91440</v>
      </c>
    </row>
    <row r="9" spans="1:5" ht="32.1" customHeight="1" x14ac:dyDescent="0.25">
      <c r="A9" s="20">
        <v>2</v>
      </c>
      <c r="B9" s="44" t="s">
        <v>19</v>
      </c>
      <c r="C9" s="20" t="s">
        <v>23</v>
      </c>
      <c r="D9" s="45">
        <v>14196</v>
      </c>
      <c r="E9" s="45">
        <v>26860</v>
      </c>
    </row>
    <row r="10" spans="1:5" ht="32.1" customHeight="1" x14ac:dyDescent="0.25">
      <c r="A10" s="20">
        <v>3</v>
      </c>
      <c r="B10" s="44" t="s">
        <v>25</v>
      </c>
      <c r="C10" s="20" t="s">
        <v>23</v>
      </c>
      <c r="D10" s="45">
        <v>13104</v>
      </c>
      <c r="E10" s="45">
        <v>38288</v>
      </c>
    </row>
    <row r="11" spans="1:5" ht="32.1" customHeight="1" x14ac:dyDescent="0.25">
      <c r="A11" s="20">
        <v>4</v>
      </c>
      <c r="B11" s="44" t="s">
        <v>20</v>
      </c>
      <c r="C11" s="20" t="s">
        <v>23</v>
      </c>
      <c r="D11" s="45">
        <v>27300</v>
      </c>
      <c r="E11" s="45">
        <v>67452</v>
      </c>
    </row>
    <row r="12" spans="1:5" ht="32.1" customHeight="1" x14ac:dyDescent="0.25">
      <c r="A12" s="20">
        <v>5</v>
      </c>
      <c r="B12" s="44" t="s">
        <v>21</v>
      </c>
      <c r="C12" s="20" t="s">
        <v>23</v>
      </c>
      <c r="D12" s="45">
        <v>4500</v>
      </c>
      <c r="E12" s="45">
        <v>8370</v>
      </c>
    </row>
    <row r="13" spans="1:5" ht="32.1" customHeight="1" x14ac:dyDescent="0.25">
      <c r="A13" s="20">
        <v>6</v>
      </c>
      <c r="B13" s="44" t="s">
        <v>49</v>
      </c>
      <c r="C13" s="20" t="s">
        <v>23</v>
      </c>
      <c r="D13" s="45">
        <v>59400</v>
      </c>
      <c r="E13" s="45">
        <v>180940</v>
      </c>
    </row>
    <row r="14" spans="1:5" ht="16.5" customHeight="1" x14ac:dyDescent="0.25">
      <c r="A14" s="25"/>
      <c r="B14" s="25" t="s">
        <v>4</v>
      </c>
      <c r="C14" s="25"/>
      <c r="D14" s="46">
        <f>SUM(D8:D13)</f>
        <v>173100</v>
      </c>
      <c r="E14" s="46">
        <f>SUM(E8:E13)</f>
        <v>413350</v>
      </c>
    </row>
    <row r="15" spans="1:5" ht="21" customHeight="1" x14ac:dyDescent="0.25">
      <c r="A15" s="47"/>
      <c r="B15" s="48" t="s">
        <v>5</v>
      </c>
      <c r="C15" s="49">
        <v>0.3</v>
      </c>
      <c r="D15" s="50">
        <f>D14*$C$15</f>
        <v>51930</v>
      </c>
      <c r="E15" s="50">
        <f>E14*$C$15</f>
        <v>124005</v>
      </c>
    </row>
    <row r="16" spans="1:5" ht="22.5" customHeight="1" x14ac:dyDescent="0.25">
      <c r="A16" s="25"/>
      <c r="B16" s="25" t="s">
        <v>6</v>
      </c>
      <c r="C16" s="25"/>
      <c r="D16" s="46">
        <f>SUM(D14:D15)</f>
        <v>225030</v>
      </c>
      <c r="E16" s="46">
        <f>SUM(E14:E15)</f>
        <v>537355</v>
      </c>
    </row>
    <row r="17" spans="1:5" ht="22.5" customHeight="1" x14ac:dyDescent="0.25">
      <c r="A17" s="26"/>
      <c r="B17" s="27" t="s">
        <v>7</v>
      </c>
      <c r="C17" s="28">
        <v>0.2</v>
      </c>
      <c r="D17" s="51">
        <f>D16*$C$17</f>
        <v>45006</v>
      </c>
      <c r="E17" s="51">
        <f>E16*$C$17</f>
        <v>107471</v>
      </c>
    </row>
    <row r="18" spans="1:5" ht="22.5" customHeight="1" x14ac:dyDescent="0.25">
      <c r="A18" s="30"/>
      <c r="B18" s="30" t="s">
        <v>8</v>
      </c>
      <c r="C18" s="29"/>
      <c r="D18" s="52">
        <f>SUM(D16:D17)</f>
        <v>270036</v>
      </c>
      <c r="E18" s="52">
        <f>SUM(E16:E17)</f>
        <v>644826</v>
      </c>
    </row>
    <row r="19" spans="1:5" s="5" customFormat="1" ht="7.5" customHeight="1" x14ac:dyDescent="0.25">
      <c r="A19" s="7"/>
      <c r="B19" s="23"/>
      <c r="C19" s="8"/>
      <c r="D19" s="8"/>
      <c r="E19" s="8"/>
    </row>
    <row r="20" spans="1:5" ht="12.75" customHeight="1" x14ac:dyDescent="0.25">
      <c r="A20" s="9"/>
      <c r="B20" s="9" t="s">
        <v>9</v>
      </c>
      <c r="C20" s="9"/>
      <c r="D20" s="9"/>
      <c r="E20" s="9"/>
    </row>
    <row r="21" spans="1:5" x14ac:dyDescent="0.25">
      <c r="A21" s="10" t="s">
        <v>10</v>
      </c>
      <c r="B21" s="11" t="s">
        <v>50</v>
      </c>
      <c r="C21" s="10"/>
      <c r="D21" s="10"/>
      <c r="E21" s="11"/>
    </row>
    <row r="22" spans="1:5" x14ac:dyDescent="0.25">
      <c r="A22" s="10" t="s">
        <v>10</v>
      </c>
      <c r="B22" s="12" t="s">
        <v>37</v>
      </c>
      <c r="C22" s="10"/>
      <c r="D22" s="10"/>
      <c r="E22" s="11"/>
    </row>
    <row r="23" spans="1:5" x14ac:dyDescent="0.25">
      <c r="A23" s="10" t="s">
        <v>10</v>
      </c>
      <c r="B23" s="11" t="s">
        <v>17</v>
      </c>
      <c r="C23" s="10"/>
      <c r="D23" s="10"/>
      <c r="E23" s="11"/>
    </row>
    <row r="24" spans="1:5" x14ac:dyDescent="0.25">
      <c r="A24" s="10" t="s">
        <v>10</v>
      </c>
      <c r="B24" s="11" t="s">
        <v>46</v>
      </c>
      <c r="C24" s="10"/>
      <c r="D24" s="10"/>
      <c r="E24" s="11"/>
    </row>
    <row r="25" spans="1:5" x14ac:dyDescent="0.25">
      <c r="A25" s="10" t="s">
        <v>10</v>
      </c>
      <c r="B25" s="11" t="s">
        <v>28</v>
      </c>
      <c r="C25" s="10"/>
      <c r="D25" s="10"/>
      <c r="E25" s="11"/>
    </row>
    <row r="26" spans="1:5" x14ac:dyDescent="0.25">
      <c r="A26" s="10" t="s">
        <v>10</v>
      </c>
      <c r="B26" s="11" t="s">
        <v>27</v>
      </c>
      <c r="C26" s="10"/>
      <c r="D26" s="10"/>
      <c r="E26" s="11"/>
    </row>
    <row r="27" spans="1:5" x14ac:dyDescent="0.25">
      <c r="A27" s="10" t="s">
        <v>10</v>
      </c>
      <c r="B27" s="11" t="s">
        <v>51</v>
      </c>
      <c r="C27" s="10"/>
      <c r="D27" s="10"/>
      <c r="E27" s="11"/>
    </row>
    <row r="28" spans="1:5" x14ac:dyDescent="0.25">
      <c r="A28" s="10"/>
      <c r="B28" s="11"/>
      <c r="C28" s="10"/>
      <c r="D28" s="10"/>
      <c r="E28" s="11"/>
    </row>
  </sheetData>
  <mergeCells count="3">
    <mergeCell ref="A2:E2"/>
    <mergeCell ref="A3:E3"/>
    <mergeCell ref="A4:E4"/>
  </mergeCells>
  <printOptions horizontalCentered="1"/>
  <pageMargins left="0.39370078740157483" right="0.19685039370078741" top="0.59055118110236227" bottom="0.19685039370078741" header="0.39370078740157483" footer="0.19685039370078741"/>
  <pageSetup paperSize="9" orientation="portrait" r:id="rId1"/>
  <headerFooter alignWithMargins="0"/>
  <ignoredErrors>
    <ignoredError sqref="D14:E16" formulaRange="1"/>
    <ignoredError sqref="D17:E17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58C0-0812-4748-978B-E49A5E5442C3}">
  <sheetPr>
    <pageSetUpPr fitToPage="1"/>
  </sheetPr>
  <dimension ref="A1:G45"/>
  <sheetViews>
    <sheetView showGridLines="0" zoomScaleNormal="100" workbookViewId="0">
      <selection activeCell="A5" sqref="A5:E5"/>
    </sheetView>
  </sheetViews>
  <sheetFormatPr defaultColWidth="8.85546875" defaultRowHeight="13.5" x14ac:dyDescent="0.25"/>
  <cols>
    <col min="1" max="1" width="6.7109375" style="4" customWidth="1"/>
    <col min="2" max="2" width="43.42578125" style="6" customWidth="1"/>
    <col min="3" max="3" width="12.7109375" style="5" customWidth="1"/>
    <col min="4" max="5" width="14.7109375" style="5" customWidth="1"/>
    <col min="6" max="6" width="10.7109375" style="1" bestFit="1" customWidth="1"/>
    <col min="7" max="7" width="12.5703125" style="1" customWidth="1"/>
    <col min="8" max="16384" width="8.85546875" style="1"/>
  </cols>
  <sheetData>
    <row r="1" spans="1:7" x14ac:dyDescent="0.25">
      <c r="A1" s="41"/>
      <c r="B1" s="41"/>
      <c r="C1" s="41"/>
      <c r="D1" s="41"/>
      <c r="E1" s="41"/>
    </row>
    <row r="2" spans="1:7" ht="15.75" x14ac:dyDescent="0.25">
      <c r="A2" s="54"/>
      <c r="B2" s="54"/>
      <c r="C2" s="54"/>
      <c r="D2" s="54"/>
      <c r="E2" s="54"/>
    </row>
    <row r="3" spans="1:7" s="2" customFormat="1" ht="15.75" x14ac:dyDescent="0.25">
      <c r="A3" s="54" t="s">
        <v>52</v>
      </c>
      <c r="B3" s="54"/>
      <c r="C3" s="54"/>
      <c r="D3" s="54"/>
      <c r="E3" s="54"/>
    </row>
    <row r="4" spans="1:7" s="2" customFormat="1" ht="15.75" x14ac:dyDescent="0.25">
      <c r="A4" s="54" t="s">
        <v>62</v>
      </c>
      <c r="B4" s="54"/>
      <c r="C4" s="54"/>
      <c r="D4" s="54"/>
      <c r="E4" s="54"/>
    </row>
    <row r="5" spans="1:7" s="2" customFormat="1" x14ac:dyDescent="0.25">
      <c r="A5" s="126"/>
      <c r="B5" s="126"/>
      <c r="C5" s="126"/>
      <c r="D5" s="126"/>
      <c r="E5" s="126"/>
    </row>
    <row r="6" spans="1:7" ht="30" customHeight="1" x14ac:dyDescent="0.25">
      <c r="A6" s="58" t="s">
        <v>0</v>
      </c>
      <c r="B6" s="58" t="s">
        <v>1</v>
      </c>
      <c r="C6" s="58" t="s">
        <v>2</v>
      </c>
      <c r="D6" s="42" t="s">
        <v>3</v>
      </c>
      <c r="E6" s="42" t="s">
        <v>3</v>
      </c>
    </row>
    <row r="7" spans="1:7" x14ac:dyDescent="0.25">
      <c r="A7" s="60">
        <v>1</v>
      </c>
      <c r="B7" s="60">
        <v>2</v>
      </c>
      <c r="C7" s="60">
        <v>3</v>
      </c>
      <c r="D7" s="60">
        <v>4</v>
      </c>
      <c r="E7" s="60">
        <v>4</v>
      </c>
    </row>
    <row r="8" spans="1:7" ht="32.1" customHeight="1" x14ac:dyDescent="0.25">
      <c r="A8" s="61">
        <v>1</v>
      </c>
      <c r="B8" s="62" t="s">
        <v>18</v>
      </c>
      <c r="C8" s="61" t="s">
        <v>23</v>
      </c>
      <c r="D8" s="63">
        <v>60460</v>
      </c>
      <c r="E8" s="63">
        <v>93528</v>
      </c>
    </row>
    <row r="9" spans="1:7" ht="32.1" customHeight="1" x14ac:dyDescent="0.25">
      <c r="A9" s="61">
        <v>2</v>
      </c>
      <c r="B9" s="62" t="s">
        <v>19</v>
      </c>
      <c r="C9" s="61" t="s">
        <v>23</v>
      </c>
      <c r="D9" s="63">
        <v>18440</v>
      </c>
      <c r="E9" s="63">
        <v>36592</v>
      </c>
    </row>
    <row r="10" spans="1:7" ht="32.1" customHeight="1" x14ac:dyDescent="0.25">
      <c r="A10" s="61">
        <v>3</v>
      </c>
      <c r="B10" s="62" t="s">
        <v>53</v>
      </c>
      <c r="C10" s="61" t="s">
        <v>23</v>
      </c>
      <c r="D10" s="63">
        <v>12660</v>
      </c>
      <c r="E10" s="63">
        <v>40366</v>
      </c>
    </row>
    <row r="11" spans="1:7" ht="32.1" customHeight="1" x14ac:dyDescent="0.25">
      <c r="A11" s="61">
        <v>4</v>
      </c>
      <c r="B11" s="62" t="s">
        <v>20</v>
      </c>
      <c r="C11" s="61" t="s">
        <v>23</v>
      </c>
      <c r="D11" s="63">
        <v>37950</v>
      </c>
      <c r="E11" s="63">
        <v>95068</v>
      </c>
    </row>
    <row r="12" spans="1:7" ht="32.1" customHeight="1" x14ac:dyDescent="0.25">
      <c r="A12" s="61">
        <v>5</v>
      </c>
      <c r="B12" s="62" t="s">
        <v>21</v>
      </c>
      <c r="C12" s="61" t="s">
        <v>23</v>
      </c>
      <c r="D12" s="63">
        <v>6500</v>
      </c>
      <c r="E12" s="63">
        <v>8370</v>
      </c>
    </row>
    <row r="13" spans="1:7" ht="32.1" customHeight="1" x14ac:dyDescent="0.25">
      <c r="A13" s="61">
        <v>6</v>
      </c>
      <c r="B13" s="62" t="s">
        <v>49</v>
      </c>
      <c r="C13" s="61" t="s">
        <v>23</v>
      </c>
      <c r="D13" s="63">
        <v>47240</v>
      </c>
      <c r="E13" s="63">
        <v>208776</v>
      </c>
      <c r="F13" s="91"/>
      <c r="G13" s="91"/>
    </row>
    <row r="14" spans="1:7" ht="17.25" x14ac:dyDescent="0.25">
      <c r="A14" s="64"/>
      <c r="B14" s="64" t="s">
        <v>4</v>
      </c>
      <c r="C14" s="64"/>
      <c r="D14" s="65">
        <f>SUM(D8:D13)</f>
        <v>183250</v>
      </c>
      <c r="E14" s="65">
        <f>SUM(E8:E13)</f>
        <v>482700</v>
      </c>
    </row>
    <row r="15" spans="1:7" ht="30" customHeight="1" x14ac:dyDescent="0.25">
      <c r="A15" s="61"/>
      <c r="B15" s="62" t="s">
        <v>55</v>
      </c>
      <c r="C15" s="66">
        <v>0.3</v>
      </c>
      <c r="D15" s="63">
        <f>D14*$C$15</f>
        <v>54975</v>
      </c>
      <c r="E15" s="63">
        <f>E14*$C$15</f>
        <v>144810</v>
      </c>
    </row>
    <row r="16" spans="1:7" ht="17.25" x14ac:dyDescent="0.25">
      <c r="A16" s="64"/>
      <c r="B16" s="64" t="s">
        <v>6</v>
      </c>
      <c r="C16" s="64"/>
      <c r="D16" s="65">
        <f>SUM(D14:D15)</f>
        <v>238225</v>
      </c>
      <c r="E16" s="65">
        <f>SUM(E14:E15)</f>
        <v>627510</v>
      </c>
    </row>
    <row r="17" spans="1:6" ht="17.25" x14ac:dyDescent="0.25">
      <c r="A17" s="67"/>
      <c r="B17" s="68" t="s">
        <v>7</v>
      </c>
      <c r="C17" s="69">
        <v>0.2</v>
      </c>
      <c r="D17" s="70">
        <f>D16*$C$17</f>
        <v>47645</v>
      </c>
      <c r="E17" s="70">
        <f>E16*$C$17</f>
        <v>125502</v>
      </c>
    </row>
    <row r="18" spans="1:6" ht="30" customHeight="1" x14ac:dyDescent="0.25">
      <c r="A18" s="71"/>
      <c r="B18" s="71" t="s">
        <v>8</v>
      </c>
      <c r="C18" s="72"/>
      <c r="D18" s="73">
        <f>SUM(D16:D17)</f>
        <v>285870</v>
      </c>
      <c r="E18" s="73">
        <f>SUM(E16:E17)</f>
        <v>753012</v>
      </c>
    </row>
    <row r="19" spans="1:6" s="5" customFormat="1" x14ac:dyDescent="0.25">
      <c r="A19" s="4"/>
      <c r="B19" s="74"/>
      <c r="E19" s="75"/>
    </row>
    <row r="20" spans="1:6" ht="12.75" customHeight="1" x14ac:dyDescent="0.25">
      <c r="A20" s="76"/>
      <c r="B20" s="76" t="s">
        <v>9</v>
      </c>
      <c r="C20" s="76"/>
      <c r="D20" s="76"/>
      <c r="E20" s="76"/>
    </row>
    <row r="21" spans="1:6" ht="15.75" customHeight="1" x14ac:dyDescent="0.25">
      <c r="A21" s="77" t="s">
        <v>10</v>
      </c>
      <c r="B21" s="78" t="s">
        <v>26</v>
      </c>
      <c r="C21" s="77"/>
      <c r="D21" s="77"/>
      <c r="E21" s="79"/>
    </row>
    <row r="22" spans="1:6" ht="15.75" customHeight="1" x14ac:dyDescent="0.25">
      <c r="A22" s="77" t="s">
        <v>10</v>
      </c>
      <c r="B22" s="78" t="s">
        <v>56</v>
      </c>
      <c r="C22" s="77"/>
      <c r="D22" s="77"/>
      <c r="E22" s="79"/>
    </row>
    <row r="23" spans="1:6" ht="15.75" customHeight="1" x14ac:dyDescent="0.25">
      <c r="A23" s="77" t="s">
        <v>10</v>
      </c>
      <c r="B23" s="78" t="s">
        <v>57</v>
      </c>
      <c r="C23" s="77"/>
      <c r="D23" s="77"/>
      <c r="E23" s="80"/>
    </row>
    <row r="24" spans="1:6" ht="15.75" customHeight="1" x14ac:dyDescent="0.25">
      <c r="A24" s="77" t="s">
        <v>10</v>
      </c>
      <c r="B24" s="78" t="s">
        <v>58</v>
      </c>
      <c r="C24" s="77"/>
      <c r="D24" s="77"/>
      <c r="E24" s="80"/>
    </row>
    <row r="25" spans="1:6" ht="15.75" customHeight="1" x14ac:dyDescent="0.25">
      <c r="A25" s="77" t="s">
        <v>10</v>
      </c>
      <c r="B25" s="78" t="s">
        <v>17</v>
      </c>
      <c r="C25" s="77"/>
      <c r="D25" s="77"/>
      <c r="E25" s="80"/>
    </row>
    <row r="26" spans="1:6" ht="15.75" customHeight="1" x14ac:dyDescent="0.25">
      <c r="A26" s="77" t="s">
        <v>10</v>
      </c>
      <c r="B26" s="78" t="s">
        <v>59</v>
      </c>
      <c r="C26" s="77"/>
      <c r="D26" s="77"/>
      <c r="E26" s="80"/>
    </row>
    <row r="27" spans="1:6" ht="15.75" customHeight="1" x14ac:dyDescent="0.25">
      <c r="A27" s="77" t="s">
        <v>10</v>
      </c>
      <c r="B27" s="78" t="s">
        <v>27</v>
      </c>
      <c r="C27" s="77"/>
      <c r="D27" s="77"/>
      <c r="E27" s="80"/>
    </row>
    <row r="28" spans="1:6" ht="15.75" customHeight="1" x14ac:dyDescent="0.25">
      <c r="A28" s="77" t="s">
        <v>10</v>
      </c>
      <c r="B28" s="78" t="s">
        <v>60</v>
      </c>
      <c r="C28" s="77"/>
      <c r="D28" s="77"/>
      <c r="E28" s="80"/>
    </row>
    <row r="29" spans="1:6" x14ac:dyDescent="0.25">
      <c r="A29" s="81"/>
      <c r="B29" s="82"/>
    </row>
    <row r="30" spans="1:6" s="5" customFormat="1" x14ac:dyDescent="0.25">
      <c r="A30" s="83" t="s">
        <v>11</v>
      </c>
      <c r="B30" s="84"/>
      <c r="C30" s="83" t="s">
        <v>12</v>
      </c>
      <c r="D30" s="83"/>
      <c r="F30" s="1"/>
    </row>
    <row r="31" spans="1:6" s="5" customFormat="1" x14ac:dyDescent="0.25">
      <c r="A31" s="83" t="s">
        <v>15</v>
      </c>
      <c r="B31" s="84"/>
      <c r="C31" s="85" t="s">
        <v>15</v>
      </c>
      <c r="D31" s="85"/>
      <c r="F31" s="1"/>
    </row>
    <row r="32" spans="1:6" s="5" customFormat="1" x14ac:dyDescent="0.25">
      <c r="A32" s="85" t="s">
        <v>38</v>
      </c>
      <c r="B32" s="86"/>
      <c r="C32" s="85" t="s">
        <v>16</v>
      </c>
      <c r="D32" s="85"/>
      <c r="F32" s="1"/>
    </row>
    <row r="33" spans="1:6" s="5" customFormat="1" x14ac:dyDescent="0.25">
      <c r="A33" s="87" t="s">
        <v>39</v>
      </c>
      <c r="B33" s="84"/>
      <c r="C33" s="87" t="s">
        <v>13</v>
      </c>
      <c r="D33" s="87"/>
      <c r="F33" s="1"/>
    </row>
    <row r="34" spans="1:6" s="5" customFormat="1" x14ac:dyDescent="0.25">
      <c r="A34" s="87" t="s">
        <v>40</v>
      </c>
      <c r="B34" s="84"/>
      <c r="C34" s="87" t="s">
        <v>30</v>
      </c>
      <c r="D34" s="87"/>
      <c r="F34" s="1"/>
    </row>
    <row r="35" spans="1:6" s="5" customFormat="1" x14ac:dyDescent="0.25">
      <c r="A35" s="87" t="s">
        <v>41</v>
      </c>
      <c r="B35" s="84"/>
      <c r="C35" s="87" t="s">
        <v>31</v>
      </c>
      <c r="D35" s="87"/>
      <c r="F35" s="1"/>
    </row>
    <row r="36" spans="1:6" s="5" customFormat="1" x14ac:dyDescent="0.25">
      <c r="A36" s="87" t="s">
        <v>42</v>
      </c>
      <c r="B36" s="84"/>
      <c r="C36" s="87" t="s">
        <v>32</v>
      </c>
      <c r="D36" s="87"/>
      <c r="F36" s="1"/>
    </row>
    <row r="37" spans="1:6" s="5" customFormat="1" x14ac:dyDescent="0.25">
      <c r="A37" s="87" t="s">
        <v>43</v>
      </c>
      <c r="B37" s="84"/>
      <c r="C37" s="87" t="s">
        <v>33</v>
      </c>
      <c r="D37" s="87"/>
      <c r="F37" s="1"/>
    </row>
    <row r="38" spans="1:6" s="5" customFormat="1" x14ac:dyDescent="0.25">
      <c r="A38" s="88" t="s">
        <v>61</v>
      </c>
      <c r="B38" s="84"/>
      <c r="C38" s="87" t="s">
        <v>34</v>
      </c>
      <c r="D38" s="87"/>
      <c r="F38" s="1"/>
    </row>
    <row r="39" spans="1:6" s="5" customFormat="1" x14ac:dyDescent="0.25">
      <c r="A39" s="88"/>
      <c r="B39" s="84"/>
      <c r="C39" s="87" t="s">
        <v>35</v>
      </c>
      <c r="D39" s="87"/>
      <c r="F39" s="1"/>
    </row>
    <row r="40" spans="1:6" s="5" customFormat="1" x14ac:dyDescent="0.25">
      <c r="A40" s="88"/>
      <c r="B40" s="84"/>
      <c r="C40" s="87"/>
      <c r="D40" s="87"/>
      <c r="F40" s="1"/>
    </row>
    <row r="41" spans="1:6" s="5" customFormat="1" x14ac:dyDescent="0.25">
      <c r="A41" s="88" t="s">
        <v>44</v>
      </c>
      <c r="B41" s="84"/>
      <c r="C41" s="87" t="s">
        <v>14</v>
      </c>
      <c r="D41" s="87"/>
      <c r="F41" s="1"/>
    </row>
    <row r="42" spans="1:6" s="5" customFormat="1" x14ac:dyDescent="0.25">
      <c r="A42" s="89"/>
      <c r="B42" s="84"/>
      <c r="C42" s="90"/>
      <c r="D42" s="90"/>
      <c r="F42" s="1"/>
    </row>
    <row r="43" spans="1:6" s="5" customFormat="1" x14ac:dyDescent="0.25">
      <c r="A43" s="89"/>
      <c r="B43" s="84"/>
      <c r="C43" s="90"/>
      <c r="D43" s="90"/>
      <c r="F43" s="1"/>
    </row>
    <row r="44" spans="1:6" s="5" customFormat="1" x14ac:dyDescent="0.25">
      <c r="A44" s="89" t="s">
        <v>45</v>
      </c>
      <c r="B44" s="84"/>
      <c r="C44" s="90" t="s">
        <v>36</v>
      </c>
      <c r="D44" s="90"/>
      <c r="F44" s="1"/>
    </row>
    <row r="45" spans="1:6" s="5" customFormat="1" x14ac:dyDescent="0.25">
      <c r="A45" s="89"/>
      <c r="B45" s="6"/>
      <c r="F45" s="1"/>
    </row>
  </sheetData>
  <mergeCells count="3">
    <mergeCell ref="A3:E3"/>
    <mergeCell ref="A4:E4"/>
    <mergeCell ref="A2:E2"/>
  </mergeCells>
  <printOptions horizontalCentered="1"/>
  <pageMargins left="0.59055118110236227" right="0.19685039370078741" top="0.39370078740157483" bottom="0.39370078740157483" header="0.39370078740157483" footer="0.19685039370078741"/>
  <pageSetup paperSize="9" orientation="portrait" r:id="rId1"/>
  <headerFooter alignWithMargins="0"/>
  <ignoredErrors>
    <ignoredError sqref="D14:E16" formulaRange="1"/>
    <ignoredError sqref="D17:E17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DB70-F9BF-44CA-BF33-25ECE139CDEE}">
  <dimension ref="A1:E20"/>
  <sheetViews>
    <sheetView showGridLines="0" workbookViewId="0">
      <selection activeCell="A5" sqref="A5:D5"/>
    </sheetView>
  </sheetViews>
  <sheetFormatPr defaultColWidth="4.140625" defaultRowHeight="15" x14ac:dyDescent="0.25"/>
  <cols>
    <col min="1" max="1" width="5.5703125" style="95" customWidth="1"/>
    <col min="2" max="2" width="40.5703125" style="95" customWidth="1"/>
    <col min="3" max="4" width="20.5703125" style="95" customWidth="1"/>
    <col min="5" max="5" width="4.140625" style="95" customWidth="1"/>
  </cols>
  <sheetData>
    <row r="1" spans="1:5" x14ac:dyDescent="0.25">
      <c r="A1" s="92"/>
      <c r="B1" s="93"/>
      <c r="C1" s="94"/>
      <c r="D1" s="127">
        <v>43892</v>
      </c>
    </row>
    <row r="2" spans="1:5" x14ac:dyDescent="0.25">
      <c r="A2" s="93"/>
      <c r="B2" s="93"/>
      <c r="C2" s="93"/>
      <c r="D2" s="93"/>
    </row>
    <row r="3" spans="1:5" ht="15.75" x14ac:dyDescent="0.25">
      <c r="A3" s="54" t="s">
        <v>52</v>
      </c>
      <c r="B3" s="54"/>
      <c r="C3" s="54"/>
      <c r="D3" s="54"/>
      <c r="E3" s="125"/>
    </row>
    <row r="4" spans="1:5" ht="15.75" x14ac:dyDescent="0.25">
      <c r="A4" s="54" t="s">
        <v>74</v>
      </c>
      <c r="B4" s="54"/>
      <c r="C4" s="54"/>
      <c r="D4" s="54"/>
      <c r="E4" s="125"/>
    </row>
    <row r="5" spans="1:5" x14ac:dyDescent="0.25">
      <c r="A5" s="33"/>
      <c r="B5" s="33"/>
      <c r="C5" s="33"/>
      <c r="D5" s="33"/>
      <c r="E5" s="33"/>
    </row>
    <row r="6" spans="1:5" ht="35.1" customHeight="1" x14ac:dyDescent="0.25">
      <c r="A6" s="96" t="s">
        <v>0</v>
      </c>
      <c r="B6" s="97" t="s">
        <v>63</v>
      </c>
      <c r="C6" s="98"/>
      <c r="D6" s="99" t="s">
        <v>64</v>
      </c>
    </row>
    <row r="7" spans="1:5" x14ac:dyDescent="0.25">
      <c r="A7" s="100">
        <v>1</v>
      </c>
      <c r="B7" s="101">
        <v>2</v>
      </c>
      <c r="C7" s="102"/>
      <c r="D7" s="100">
        <v>3</v>
      </c>
    </row>
    <row r="8" spans="1:5" x14ac:dyDescent="0.25">
      <c r="A8" s="103">
        <v>1</v>
      </c>
      <c r="B8" s="104" t="s">
        <v>65</v>
      </c>
      <c r="C8" s="105"/>
      <c r="D8" s="106">
        <v>42500</v>
      </c>
    </row>
    <row r="9" spans="1:5" x14ac:dyDescent="0.25">
      <c r="A9" s="103">
        <v>2</v>
      </c>
      <c r="B9" s="104" t="s">
        <v>66</v>
      </c>
      <c r="C9" s="105"/>
      <c r="D9" s="107">
        <v>14400</v>
      </c>
    </row>
    <row r="10" spans="1:5" x14ac:dyDescent="0.25">
      <c r="A10" s="103">
        <v>3</v>
      </c>
      <c r="B10" s="104" t="s">
        <v>67</v>
      </c>
      <c r="C10" s="105"/>
      <c r="D10" s="106">
        <v>58600</v>
      </c>
    </row>
    <row r="11" spans="1:5" x14ac:dyDescent="0.25">
      <c r="A11" s="103">
        <v>4</v>
      </c>
      <c r="B11" s="104" t="s">
        <v>68</v>
      </c>
      <c r="C11" s="105"/>
      <c r="D11" s="106">
        <v>18700</v>
      </c>
    </row>
    <row r="12" spans="1:5" x14ac:dyDescent="0.25">
      <c r="A12" s="103">
        <v>5</v>
      </c>
      <c r="B12" s="104" t="s">
        <v>20</v>
      </c>
      <c r="C12" s="105"/>
      <c r="D12" s="107">
        <v>12200</v>
      </c>
    </row>
    <row r="13" spans="1:5" x14ac:dyDescent="0.25">
      <c r="A13" s="103">
        <v>6</v>
      </c>
      <c r="B13" s="104" t="s">
        <v>21</v>
      </c>
      <c r="C13" s="105"/>
      <c r="D13" s="107">
        <v>5600</v>
      </c>
    </row>
    <row r="14" spans="1:5" ht="17.25" x14ac:dyDescent="0.25">
      <c r="A14" s="108"/>
      <c r="B14" s="109" t="s">
        <v>69</v>
      </c>
      <c r="C14" s="110"/>
      <c r="D14" s="111">
        <f>SUM(D8:D13)</f>
        <v>152000</v>
      </c>
    </row>
    <row r="15" spans="1:5" x14ac:dyDescent="0.25">
      <c r="A15" s="112"/>
      <c r="B15" s="104" t="s">
        <v>70</v>
      </c>
      <c r="C15" s="113"/>
      <c r="D15" s="114">
        <f>D14*5%</f>
        <v>7600</v>
      </c>
    </row>
    <row r="16" spans="1:5" x14ac:dyDescent="0.25">
      <c r="A16" s="112"/>
      <c r="B16" s="115" t="s">
        <v>71</v>
      </c>
      <c r="C16" s="116"/>
      <c r="D16" s="114">
        <f>D14*1%</f>
        <v>1520</v>
      </c>
    </row>
    <row r="17" spans="1:4" ht="17.25" x14ac:dyDescent="0.25">
      <c r="A17" s="108"/>
      <c r="B17" s="109" t="s">
        <v>72</v>
      </c>
      <c r="C17" s="110"/>
      <c r="D17" s="111">
        <f>SUM(D14:D16)</f>
        <v>161120</v>
      </c>
    </row>
    <row r="18" spans="1:4" ht="17.25" x14ac:dyDescent="0.25">
      <c r="A18" s="117"/>
      <c r="B18" s="118" t="s">
        <v>7</v>
      </c>
      <c r="C18" s="119">
        <v>0.2</v>
      </c>
      <c r="D18" s="120">
        <f>D17*C18</f>
        <v>32224</v>
      </c>
    </row>
    <row r="19" spans="1:4" ht="24.95" customHeight="1" x14ac:dyDescent="0.25">
      <c r="A19" s="121"/>
      <c r="B19" s="122" t="s">
        <v>73</v>
      </c>
      <c r="C19" s="123"/>
      <c r="D19" s="124">
        <f>SUM(D17:D18)</f>
        <v>193344</v>
      </c>
    </row>
    <row r="20" spans="1:4" ht="24.95" customHeight="1" x14ac:dyDescent="0.25"/>
  </sheetData>
  <mergeCells count="14">
    <mergeCell ref="B14:C14"/>
    <mergeCell ref="B15:C15"/>
    <mergeCell ref="B17:C17"/>
    <mergeCell ref="B19:C19"/>
    <mergeCell ref="B8:C8"/>
    <mergeCell ref="B9:C9"/>
    <mergeCell ref="B10:C10"/>
    <mergeCell ref="B11:C11"/>
    <mergeCell ref="B12:C12"/>
    <mergeCell ref="B13:C13"/>
    <mergeCell ref="A3:D3"/>
    <mergeCell ref="A4:D4"/>
    <mergeCell ref="B6:C6"/>
    <mergeCell ref="B7:C7"/>
  </mergeCells>
  <dataValidations count="1">
    <dataValidation type="list" allowBlank="1" showInputMessage="1" showErrorMessage="1" sqref="C8" xr:uid="{B6EB42DF-A8FF-4139-AB11-5039B35A9D88}">
      <formula1>INDIRECT("Units[4]")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6A8A-2FB6-4AC0-A017-FB77248A5FBD}">
  <sheetPr>
    <pageSetUpPr fitToPage="1"/>
  </sheetPr>
  <dimension ref="A1:E20"/>
  <sheetViews>
    <sheetView showGridLines="0" workbookViewId="0">
      <selection activeCell="D6" sqref="D6"/>
    </sheetView>
  </sheetViews>
  <sheetFormatPr defaultColWidth="4.140625" defaultRowHeight="15" x14ac:dyDescent="0.25"/>
  <cols>
    <col min="1" max="1" width="5.5703125" style="95" customWidth="1"/>
    <col min="2" max="2" width="40.5703125" style="95" customWidth="1"/>
    <col min="3" max="3" width="20.5703125" style="95" customWidth="1"/>
    <col min="4" max="4" width="16.7109375" style="95" customWidth="1"/>
    <col min="5" max="5" width="4.140625" style="95" customWidth="1"/>
  </cols>
  <sheetData>
    <row r="1" spans="1:5" x14ac:dyDescent="0.25">
      <c r="A1" s="92"/>
      <c r="B1" s="93"/>
      <c r="C1" s="94"/>
      <c r="D1" s="127">
        <v>44576</v>
      </c>
    </row>
    <row r="2" spans="1:5" x14ac:dyDescent="0.25">
      <c r="A2" s="93"/>
      <c r="B2" s="93"/>
      <c r="C2" s="93"/>
      <c r="D2" s="93"/>
    </row>
    <row r="3" spans="1:5" ht="15.75" x14ac:dyDescent="0.25">
      <c r="A3" s="54" t="s">
        <v>52</v>
      </c>
      <c r="B3" s="54"/>
      <c r="C3" s="54"/>
      <c r="D3" s="54"/>
    </row>
    <row r="4" spans="1:5" ht="15.75" x14ac:dyDescent="0.25">
      <c r="A4" s="54" t="s">
        <v>76</v>
      </c>
      <c r="B4" s="54"/>
      <c r="C4" s="54"/>
      <c r="D4" s="54"/>
    </row>
    <row r="5" spans="1:5" x14ac:dyDescent="0.25">
      <c r="A5" s="33"/>
      <c r="B5" s="33"/>
      <c r="C5" s="33"/>
      <c r="D5" s="33"/>
      <c r="E5" s="33"/>
    </row>
    <row r="6" spans="1:5" ht="35.1" customHeight="1" x14ac:dyDescent="0.25">
      <c r="A6" s="96" t="s">
        <v>0</v>
      </c>
      <c r="B6" s="97" t="s">
        <v>63</v>
      </c>
      <c r="C6" s="98"/>
      <c r="D6" s="99" t="s">
        <v>64</v>
      </c>
    </row>
    <row r="7" spans="1:5" x14ac:dyDescent="0.25">
      <c r="A7" s="100">
        <v>1</v>
      </c>
      <c r="B7" s="101">
        <v>2</v>
      </c>
      <c r="C7" s="102"/>
      <c r="D7" s="100">
        <v>3</v>
      </c>
    </row>
    <row r="8" spans="1:5" x14ac:dyDescent="0.25">
      <c r="A8" s="103">
        <v>1</v>
      </c>
      <c r="B8" s="104" t="s">
        <v>65</v>
      </c>
      <c r="C8" s="105"/>
      <c r="D8" s="106">
        <v>68400</v>
      </c>
    </row>
    <row r="9" spans="1:5" x14ac:dyDescent="0.25">
      <c r="A9" s="103">
        <v>2</v>
      </c>
      <c r="B9" s="104" t="s">
        <v>66</v>
      </c>
      <c r="C9" s="105"/>
      <c r="D9" s="107">
        <v>28800</v>
      </c>
    </row>
    <row r="10" spans="1:5" x14ac:dyDescent="0.25">
      <c r="A10" s="103">
        <v>3</v>
      </c>
      <c r="B10" s="104" t="s">
        <v>67</v>
      </c>
      <c r="C10" s="105"/>
      <c r="D10" s="106">
        <v>97200</v>
      </c>
    </row>
    <row r="11" spans="1:5" x14ac:dyDescent="0.25">
      <c r="A11" s="103">
        <v>4</v>
      </c>
      <c r="B11" s="104" t="s">
        <v>68</v>
      </c>
      <c r="C11" s="105"/>
      <c r="D11" s="106">
        <v>39400</v>
      </c>
    </row>
    <row r="12" spans="1:5" x14ac:dyDescent="0.25">
      <c r="A12" s="103">
        <v>5</v>
      </c>
      <c r="B12" s="104" t="s">
        <v>20</v>
      </c>
      <c r="C12" s="105"/>
      <c r="D12" s="107">
        <v>34400</v>
      </c>
    </row>
    <row r="13" spans="1:5" x14ac:dyDescent="0.25">
      <c r="A13" s="103">
        <v>6</v>
      </c>
      <c r="B13" s="104" t="s">
        <v>21</v>
      </c>
      <c r="C13" s="105"/>
      <c r="D13" s="107">
        <v>5800</v>
      </c>
    </row>
    <row r="14" spans="1:5" ht="17.25" x14ac:dyDescent="0.25">
      <c r="A14" s="108"/>
      <c r="B14" s="109" t="s">
        <v>69</v>
      </c>
      <c r="C14" s="110"/>
      <c r="D14" s="111">
        <f>SUM(D8:D13)</f>
        <v>274000</v>
      </c>
    </row>
    <row r="15" spans="1:5" x14ac:dyDescent="0.25">
      <c r="A15" s="112"/>
      <c r="B15" s="104" t="s">
        <v>75</v>
      </c>
      <c r="C15" s="113"/>
      <c r="D15" s="114">
        <f>D14*10%</f>
        <v>27400</v>
      </c>
    </row>
    <row r="16" spans="1:5" x14ac:dyDescent="0.25">
      <c r="A16" s="112"/>
      <c r="B16" s="115" t="s">
        <v>71</v>
      </c>
      <c r="C16" s="116"/>
      <c r="D16" s="114">
        <f>D14*1%</f>
        <v>2740</v>
      </c>
    </row>
    <row r="17" spans="1:4" ht="17.25" x14ac:dyDescent="0.25">
      <c r="A17" s="108"/>
      <c r="B17" s="109" t="s">
        <v>72</v>
      </c>
      <c r="C17" s="110"/>
      <c r="D17" s="111">
        <f>SUM(D14:D16)</f>
        <v>304140</v>
      </c>
    </row>
    <row r="18" spans="1:4" ht="17.25" x14ac:dyDescent="0.25">
      <c r="A18" s="117"/>
      <c r="B18" s="118" t="s">
        <v>7</v>
      </c>
      <c r="C18" s="119">
        <v>0.2</v>
      </c>
      <c r="D18" s="120">
        <f>D17*C18</f>
        <v>60828</v>
      </c>
    </row>
    <row r="19" spans="1:4" ht="24.95" customHeight="1" x14ac:dyDescent="0.25">
      <c r="A19" s="121"/>
      <c r="B19" s="122" t="s">
        <v>73</v>
      </c>
      <c r="C19" s="123"/>
      <c r="D19" s="124">
        <f>SUM(D17:D18)</f>
        <v>364968</v>
      </c>
    </row>
    <row r="20" spans="1:4" ht="24.95" customHeight="1" x14ac:dyDescent="0.25"/>
  </sheetData>
  <mergeCells count="14">
    <mergeCell ref="B14:C14"/>
    <mergeCell ref="B15:C15"/>
    <mergeCell ref="B17:C17"/>
    <mergeCell ref="B19:C19"/>
    <mergeCell ref="A3:D3"/>
    <mergeCell ref="A4:D4"/>
    <mergeCell ref="B8:C8"/>
    <mergeCell ref="B9:C9"/>
    <mergeCell ref="B10:C10"/>
    <mergeCell ref="B11:C11"/>
    <mergeCell ref="B12:C12"/>
    <mergeCell ref="B13:C13"/>
    <mergeCell ref="B6:C6"/>
    <mergeCell ref="B7:C7"/>
  </mergeCells>
  <dataValidations count="1">
    <dataValidation type="list" allowBlank="1" showInputMessage="1" showErrorMessage="1" sqref="C8" xr:uid="{D16E7056-3DF1-46CE-B3DC-1D34A329EA10}">
      <formula1>INDIRECT("Units[4]")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C5DA-FD5F-4EC2-8AA7-28F8E9D5BF47}">
  <sheetPr>
    <pageSetUpPr fitToPage="1"/>
  </sheetPr>
  <dimension ref="A1:E30"/>
  <sheetViews>
    <sheetView showGridLines="0" zoomScaleNormal="100" workbookViewId="0">
      <selection sqref="A1:XFD5"/>
    </sheetView>
  </sheetViews>
  <sheetFormatPr defaultColWidth="8.85546875" defaultRowHeight="13.5" x14ac:dyDescent="0.25"/>
  <cols>
    <col min="1" max="1" width="6.5703125" style="4" customWidth="1"/>
    <col min="2" max="2" width="43.42578125" style="6" customWidth="1"/>
    <col min="3" max="3" width="12.7109375" style="5" customWidth="1"/>
    <col min="4" max="4" width="16.7109375" style="5" customWidth="1"/>
    <col min="5" max="5" width="10.7109375" style="1" bestFit="1" customWidth="1"/>
    <col min="6" max="16384" width="8.85546875" style="1"/>
  </cols>
  <sheetData>
    <row r="1" spans="1:5" x14ac:dyDescent="0.25">
      <c r="A1" s="55"/>
      <c r="B1" s="56"/>
      <c r="C1" s="57"/>
      <c r="D1" s="128">
        <v>44029</v>
      </c>
    </row>
    <row r="2" spans="1:5" customFormat="1" ht="15" x14ac:dyDescent="0.25">
      <c r="A2" s="93"/>
      <c r="B2" s="93"/>
      <c r="C2" s="93"/>
      <c r="D2" s="93"/>
      <c r="E2" s="95"/>
    </row>
    <row r="3" spans="1:5" customFormat="1" ht="15.75" x14ac:dyDescent="0.25">
      <c r="A3" s="54" t="s">
        <v>52</v>
      </c>
      <c r="B3" s="54"/>
      <c r="C3" s="54"/>
      <c r="D3" s="54"/>
      <c r="E3" s="95"/>
    </row>
    <row r="4" spans="1:5" customFormat="1" ht="15.75" x14ac:dyDescent="0.25">
      <c r="A4" s="54" t="s">
        <v>77</v>
      </c>
      <c r="B4" s="54"/>
      <c r="C4" s="54"/>
      <c r="D4" s="54"/>
      <c r="E4" s="95"/>
    </row>
    <row r="5" spans="1:5" customFormat="1" ht="15" x14ac:dyDescent="0.25">
      <c r="A5" s="33"/>
      <c r="B5" s="33"/>
      <c r="C5" s="33"/>
      <c r="D5" s="33"/>
      <c r="E5" s="33"/>
    </row>
    <row r="6" spans="1:5" ht="30" customHeight="1" x14ac:dyDescent="0.25">
      <c r="A6" s="58" t="s">
        <v>0</v>
      </c>
      <c r="B6" s="58" t="s">
        <v>1</v>
      </c>
      <c r="C6" s="58" t="s">
        <v>2</v>
      </c>
      <c r="D6" s="59" t="s">
        <v>64</v>
      </c>
    </row>
    <row r="7" spans="1:5" x14ac:dyDescent="0.25">
      <c r="A7" s="60">
        <v>1</v>
      </c>
      <c r="B7" s="60">
        <v>2</v>
      </c>
      <c r="C7" s="60">
        <v>3</v>
      </c>
      <c r="D7" s="60">
        <v>4</v>
      </c>
    </row>
    <row r="8" spans="1:5" x14ac:dyDescent="0.25">
      <c r="A8" s="61">
        <v>1</v>
      </c>
      <c r="B8" s="62" t="s">
        <v>18</v>
      </c>
      <c r="C8" s="61" t="s">
        <v>23</v>
      </c>
      <c r="D8" s="63">
        <v>46930</v>
      </c>
    </row>
    <row r="9" spans="1:5" ht="27" x14ac:dyDescent="0.25">
      <c r="A9" s="61">
        <v>2</v>
      </c>
      <c r="B9" s="62" t="s">
        <v>19</v>
      </c>
      <c r="C9" s="61" t="s">
        <v>23</v>
      </c>
      <c r="D9" s="63">
        <v>14950</v>
      </c>
    </row>
    <row r="10" spans="1:5" x14ac:dyDescent="0.25">
      <c r="A10" s="61">
        <v>3</v>
      </c>
      <c r="B10" s="62" t="s">
        <v>53</v>
      </c>
      <c r="C10" s="61" t="s">
        <v>23</v>
      </c>
      <c r="D10" s="63">
        <v>9100</v>
      </c>
    </row>
    <row r="11" spans="1:5" ht="27" x14ac:dyDescent="0.25">
      <c r="A11" s="61">
        <v>4</v>
      </c>
      <c r="B11" s="62" t="s">
        <v>54</v>
      </c>
      <c r="C11" s="61" t="s">
        <v>23</v>
      </c>
      <c r="D11" s="63">
        <v>12600</v>
      </c>
    </row>
    <row r="12" spans="1:5" x14ac:dyDescent="0.25">
      <c r="A12" s="61">
        <v>5</v>
      </c>
      <c r="B12" s="62" t="s">
        <v>22</v>
      </c>
      <c r="C12" s="61" t="s">
        <v>23</v>
      </c>
      <c r="D12" s="63">
        <v>31650</v>
      </c>
    </row>
    <row r="13" spans="1:5" x14ac:dyDescent="0.25">
      <c r="A13" s="61">
        <v>6</v>
      </c>
      <c r="B13" s="62" t="s">
        <v>20</v>
      </c>
      <c r="C13" s="61" t="s">
        <v>23</v>
      </c>
      <c r="D13" s="63">
        <v>10470</v>
      </c>
    </row>
    <row r="14" spans="1:5" x14ac:dyDescent="0.25">
      <c r="A14" s="61">
        <v>7</v>
      </c>
      <c r="B14" s="62" t="s">
        <v>21</v>
      </c>
      <c r="C14" s="61" t="s">
        <v>23</v>
      </c>
      <c r="D14" s="63">
        <v>2500</v>
      </c>
    </row>
    <row r="15" spans="1:5" ht="30" customHeight="1" x14ac:dyDescent="0.25">
      <c r="A15" s="64"/>
      <c r="B15" s="64" t="s">
        <v>4</v>
      </c>
      <c r="C15" s="64"/>
      <c r="D15" s="65">
        <f>SUM(D8:D14)</f>
        <v>128200</v>
      </c>
    </row>
    <row r="16" spans="1:5" ht="30" customHeight="1" x14ac:dyDescent="0.25">
      <c r="A16" s="61"/>
      <c r="B16" s="62" t="s">
        <v>55</v>
      </c>
      <c r="C16" s="66">
        <v>0.1</v>
      </c>
      <c r="D16" s="63">
        <f>D15*C16</f>
        <v>12820</v>
      </c>
    </row>
    <row r="17" spans="1:4" ht="30" customHeight="1" x14ac:dyDescent="0.25">
      <c r="A17" s="64"/>
      <c r="B17" s="64" t="s">
        <v>6</v>
      </c>
      <c r="C17" s="64"/>
      <c r="D17" s="65">
        <f>SUM(D15:D16)</f>
        <v>141020</v>
      </c>
    </row>
    <row r="18" spans="1:4" ht="30" customHeight="1" x14ac:dyDescent="0.25">
      <c r="A18" s="67"/>
      <c r="B18" s="68" t="s">
        <v>7</v>
      </c>
      <c r="C18" s="69">
        <v>0.2</v>
      </c>
      <c r="D18" s="70">
        <f>D17*20%</f>
        <v>28204</v>
      </c>
    </row>
    <row r="19" spans="1:4" ht="30" customHeight="1" x14ac:dyDescent="0.25">
      <c r="A19" s="71"/>
      <c r="B19" s="71" t="s">
        <v>8</v>
      </c>
      <c r="C19" s="72"/>
      <c r="D19" s="73">
        <f>SUM(D17:D18)</f>
        <v>169224</v>
      </c>
    </row>
    <row r="20" spans="1:4" s="5" customFormat="1" x14ac:dyDescent="0.25">
      <c r="A20" s="4"/>
      <c r="B20" s="74"/>
      <c r="D20" s="75"/>
    </row>
    <row r="21" spans="1:4" ht="12.75" customHeight="1" x14ac:dyDescent="0.25">
      <c r="A21" s="76"/>
      <c r="B21" s="76" t="s">
        <v>9</v>
      </c>
      <c r="C21" s="76"/>
      <c r="D21" s="76"/>
    </row>
    <row r="22" spans="1:4" ht="15.75" customHeight="1" x14ac:dyDescent="0.25">
      <c r="A22" s="77" t="s">
        <v>10</v>
      </c>
      <c r="B22" s="78" t="s">
        <v>26</v>
      </c>
      <c r="C22" s="77"/>
      <c r="D22" s="79"/>
    </row>
    <row r="23" spans="1:4" ht="15.75" customHeight="1" x14ac:dyDescent="0.25">
      <c r="A23" s="77" t="s">
        <v>10</v>
      </c>
      <c r="B23" s="78" t="s">
        <v>56</v>
      </c>
      <c r="C23" s="77"/>
      <c r="D23" s="79"/>
    </row>
    <row r="24" spans="1:4" ht="15.75" customHeight="1" x14ac:dyDescent="0.25">
      <c r="A24" s="77" t="s">
        <v>10</v>
      </c>
      <c r="B24" s="78" t="s">
        <v>57</v>
      </c>
      <c r="C24" s="77"/>
      <c r="D24" s="80"/>
    </row>
    <row r="25" spans="1:4" ht="15.75" customHeight="1" x14ac:dyDescent="0.25">
      <c r="A25" s="77" t="s">
        <v>10</v>
      </c>
      <c r="B25" s="78" t="s">
        <v>58</v>
      </c>
      <c r="C25" s="77"/>
      <c r="D25" s="80"/>
    </row>
    <row r="26" spans="1:4" ht="15.75" customHeight="1" x14ac:dyDescent="0.25">
      <c r="A26" s="77" t="s">
        <v>10</v>
      </c>
      <c r="B26" s="78" t="s">
        <v>17</v>
      </c>
      <c r="C26" s="77"/>
      <c r="D26" s="80"/>
    </row>
    <row r="27" spans="1:4" ht="15.75" customHeight="1" x14ac:dyDescent="0.25">
      <c r="A27" s="77" t="s">
        <v>10</v>
      </c>
      <c r="B27" s="78" t="s">
        <v>59</v>
      </c>
      <c r="C27" s="77"/>
      <c r="D27" s="80"/>
    </row>
    <row r="28" spans="1:4" ht="15.75" customHeight="1" x14ac:dyDescent="0.25">
      <c r="A28" s="77" t="s">
        <v>10</v>
      </c>
      <c r="B28" s="78" t="s">
        <v>27</v>
      </c>
      <c r="C28" s="77"/>
      <c r="D28" s="80"/>
    </row>
    <row r="29" spans="1:4" ht="15.75" customHeight="1" x14ac:dyDescent="0.25">
      <c r="A29" s="77" t="s">
        <v>10</v>
      </c>
      <c r="B29" s="78" t="s">
        <v>60</v>
      </c>
      <c r="C29" s="77"/>
      <c r="D29" s="80"/>
    </row>
    <row r="30" spans="1:4" x14ac:dyDescent="0.25">
      <c r="A30" s="81"/>
      <c r="B30" s="82"/>
    </row>
  </sheetData>
  <mergeCells count="2">
    <mergeCell ref="A3:D3"/>
    <mergeCell ref="A4:D4"/>
  </mergeCells>
  <printOptions horizontalCentered="1"/>
  <pageMargins left="0.59055118110236227" right="0.19685039370078741" top="0.39370078740157483" bottom="0.39370078740157483" header="0.39370078740157483" footer="0.1968503937007874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0735-C5B1-441F-A6A6-2E834C7B29A7}">
  <dimension ref="A1:E20"/>
  <sheetViews>
    <sheetView showGridLines="0" tabSelected="1" workbookViewId="0">
      <selection activeCell="D10" sqref="D10"/>
    </sheetView>
  </sheetViews>
  <sheetFormatPr defaultColWidth="4.140625" defaultRowHeight="12.75" x14ac:dyDescent="0.2"/>
  <cols>
    <col min="1" max="1" width="5.5703125" style="95" customWidth="1"/>
    <col min="2" max="2" width="40.5703125" style="95" customWidth="1"/>
    <col min="3" max="4" width="20.5703125" style="95" customWidth="1"/>
    <col min="5" max="5" width="4.140625" style="95" customWidth="1"/>
    <col min="6" max="16384" width="4.140625" style="95"/>
  </cols>
  <sheetData>
    <row r="1" spans="1:5" s="1" customFormat="1" ht="13.5" x14ac:dyDescent="0.25">
      <c r="A1" s="55"/>
      <c r="B1" s="56"/>
      <c r="C1" s="57"/>
      <c r="D1" s="128">
        <v>44119</v>
      </c>
    </row>
    <row r="2" spans="1:5" customFormat="1" ht="15" x14ac:dyDescent="0.25">
      <c r="A2" s="93"/>
      <c r="B2" s="93"/>
      <c r="C2" s="93"/>
      <c r="D2" s="93"/>
      <c r="E2" s="95"/>
    </row>
    <row r="3" spans="1:5" customFormat="1" ht="15.75" x14ac:dyDescent="0.25">
      <c r="A3" s="54" t="s">
        <v>52</v>
      </c>
      <c r="B3" s="54"/>
      <c r="C3" s="54"/>
      <c r="D3" s="54"/>
      <c r="E3" s="95"/>
    </row>
    <row r="4" spans="1:5" customFormat="1" ht="15.75" x14ac:dyDescent="0.25">
      <c r="A4" s="54" t="s">
        <v>79</v>
      </c>
      <c r="B4" s="54"/>
      <c r="C4" s="54"/>
      <c r="D4" s="54"/>
      <c r="E4" s="95"/>
    </row>
    <row r="5" spans="1:5" customFormat="1" ht="15" x14ac:dyDescent="0.25">
      <c r="A5" s="33"/>
      <c r="B5" s="33"/>
      <c r="C5" s="33"/>
      <c r="D5" s="33"/>
      <c r="E5" s="33"/>
    </row>
    <row r="6" spans="1:5" ht="35.1" customHeight="1" x14ac:dyDescent="0.2">
      <c r="A6" s="96" t="s">
        <v>0</v>
      </c>
      <c r="B6" s="97" t="s">
        <v>63</v>
      </c>
      <c r="C6" s="98"/>
      <c r="D6" s="99" t="s">
        <v>64</v>
      </c>
    </row>
    <row r="7" spans="1:5" ht="13.5" x14ac:dyDescent="0.2">
      <c r="A7" s="100">
        <v>1</v>
      </c>
      <c r="B7" s="101">
        <v>2</v>
      </c>
      <c r="C7" s="102"/>
      <c r="D7" s="100">
        <v>3</v>
      </c>
    </row>
    <row r="8" spans="1:5" ht="13.5" x14ac:dyDescent="0.2">
      <c r="A8" s="103">
        <v>1</v>
      </c>
      <c r="B8" s="104" t="s">
        <v>65</v>
      </c>
      <c r="C8" s="105"/>
      <c r="D8" s="106">
        <v>62500</v>
      </c>
    </row>
    <row r="9" spans="1:5" ht="13.5" x14ac:dyDescent="0.2">
      <c r="A9" s="103">
        <v>2</v>
      </c>
      <c r="B9" s="104" t="s">
        <v>66</v>
      </c>
      <c r="C9" s="105"/>
      <c r="D9" s="107">
        <v>19400</v>
      </c>
    </row>
    <row r="10" spans="1:5" ht="13.5" x14ac:dyDescent="0.2">
      <c r="A10" s="103">
        <v>3</v>
      </c>
      <c r="B10" s="104" t="s">
        <v>67</v>
      </c>
      <c r="C10" s="105"/>
      <c r="D10" s="106"/>
    </row>
    <row r="11" spans="1:5" ht="13.5" x14ac:dyDescent="0.2">
      <c r="A11" s="103">
        <v>4</v>
      </c>
      <c r="B11" s="104" t="s">
        <v>68</v>
      </c>
      <c r="C11" s="105"/>
      <c r="D11" s="106">
        <v>34700</v>
      </c>
    </row>
    <row r="12" spans="1:5" ht="13.5" x14ac:dyDescent="0.2">
      <c r="A12" s="103">
        <v>5</v>
      </c>
      <c r="B12" s="104" t="s">
        <v>20</v>
      </c>
      <c r="C12" s="105"/>
      <c r="D12" s="107">
        <v>17200</v>
      </c>
    </row>
    <row r="13" spans="1:5" ht="13.5" x14ac:dyDescent="0.2">
      <c r="A13" s="103">
        <v>6</v>
      </c>
      <c r="B13" s="104" t="s">
        <v>21</v>
      </c>
      <c r="C13" s="105"/>
      <c r="D13" s="107">
        <v>5600</v>
      </c>
    </row>
    <row r="14" spans="1:5" ht="17.25" x14ac:dyDescent="0.2">
      <c r="A14" s="108"/>
      <c r="B14" s="109" t="s">
        <v>69</v>
      </c>
      <c r="C14" s="110"/>
      <c r="D14" s="111">
        <f>SUM(D8:D13)</f>
        <v>139400</v>
      </c>
    </row>
    <row r="15" spans="1:5" ht="13.5" x14ac:dyDescent="0.2">
      <c r="A15" s="112"/>
      <c r="B15" s="104" t="s">
        <v>70</v>
      </c>
      <c r="C15" s="113"/>
      <c r="D15" s="114">
        <f>D14*5%</f>
        <v>6970</v>
      </c>
    </row>
    <row r="16" spans="1:5" ht="13.5" x14ac:dyDescent="0.2">
      <c r="A16" s="112"/>
      <c r="B16" s="115" t="s">
        <v>71</v>
      </c>
      <c r="C16" s="116"/>
      <c r="D16" s="114">
        <f>D14*1%</f>
        <v>1394</v>
      </c>
    </row>
    <row r="17" spans="1:4" ht="17.25" x14ac:dyDescent="0.2">
      <c r="A17" s="108"/>
      <c r="B17" s="109" t="s">
        <v>72</v>
      </c>
      <c r="C17" s="110"/>
      <c r="D17" s="111">
        <f>SUM(D14:D16)</f>
        <v>147764</v>
      </c>
    </row>
    <row r="18" spans="1:4" ht="17.25" x14ac:dyDescent="0.2">
      <c r="A18" s="117"/>
      <c r="B18" s="118" t="s">
        <v>7</v>
      </c>
      <c r="C18" s="119">
        <v>0.2</v>
      </c>
      <c r="D18" s="120">
        <f>D17*C18</f>
        <v>29552.800000000003</v>
      </c>
    </row>
    <row r="19" spans="1:4" ht="24.95" customHeight="1" x14ac:dyDescent="0.2">
      <c r="A19" s="121"/>
      <c r="B19" s="122" t="s">
        <v>73</v>
      </c>
      <c r="C19" s="123"/>
      <c r="D19" s="124">
        <f>SUM(D17:D18)</f>
        <v>177316.8</v>
      </c>
    </row>
    <row r="20" spans="1:4" ht="24.95" customHeight="1" x14ac:dyDescent="0.2"/>
  </sheetData>
  <mergeCells count="14">
    <mergeCell ref="B14:C14"/>
    <mergeCell ref="B15:C15"/>
    <mergeCell ref="B17:C17"/>
    <mergeCell ref="B19:C19"/>
    <mergeCell ref="A3:D3"/>
    <mergeCell ref="A4:D4"/>
    <mergeCell ref="B8:C8"/>
    <mergeCell ref="B9:C9"/>
    <mergeCell ref="B10:C10"/>
    <mergeCell ref="B11:C11"/>
    <mergeCell ref="B12:C12"/>
    <mergeCell ref="B13:C13"/>
    <mergeCell ref="B6:C6"/>
    <mergeCell ref="B7:C7"/>
  </mergeCells>
  <dataValidations count="1">
    <dataValidation type="list" allowBlank="1" showInputMessage="1" showErrorMessage="1" sqref="C8" xr:uid="{26B6E48E-447C-4002-806F-8BD43BE37D14}">
      <formula1>INDIRECT("Units[4]")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9014-4472-4B46-9823-081ED1500063}">
  <dimension ref="A1:E20"/>
  <sheetViews>
    <sheetView showGridLines="0" workbookViewId="0">
      <selection sqref="A1:XFD5"/>
    </sheetView>
  </sheetViews>
  <sheetFormatPr defaultColWidth="4.140625" defaultRowHeight="12.75" x14ac:dyDescent="0.2"/>
  <cols>
    <col min="1" max="1" width="5.5703125" style="95" customWidth="1"/>
    <col min="2" max="2" width="40.5703125" style="95" customWidth="1"/>
    <col min="3" max="4" width="20.5703125" style="95" customWidth="1"/>
    <col min="5" max="5" width="4.140625" style="95" customWidth="1"/>
    <col min="6" max="16384" width="4.140625" style="95"/>
  </cols>
  <sheetData>
    <row r="1" spans="1:5" s="1" customFormat="1" ht="13.5" x14ac:dyDescent="0.25">
      <c r="A1" s="55"/>
      <c r="B1" s="56"/>
      <c r="C1" s="57"/>
      <c r="D1" s="128">
        <v>44378</v>
      </c>
    </row>
    <row r="2" spans="1:5" customFormat="1" ht="15" x14ac:dyDescent="0.25">
      <c r="A2" s="93"/>
      <c r="B2" s="93"/>
      <c r="C2" s="93"/>
      <c r="D2" s="93"/>
      <c r="E2" s="95"/>
    </row>
    <row r="3" spans="1:5" customFormat="1" ht="15.75" x14ac:dyDescent="0.25">
      <c r="A3" s="54" t="s">
        <v>52</v>
      </c>
      <c r="B3" s="54"/>
      <c r="C3" s="54"/>
      <c r="D3" s="54"/>
      <c r="E3" s="95"/>
    </row>
    <row r="4" spans="1:5" customFormat="1" ht="15.75" x14ac:dyDescent="0.25">
      <c r="A4" s="54" t="s">
        <v>78</v>
      </c>
      <c r="B4" s="54"/>
      <c r="C4" s="54"/>
      <c r="D4" s="54"/>
      <c r="E4" s="95"/>
    </row>
    <row r="5" spans="1:5" customFormat="1" ht="15" x14ac:dyDescent="0.25">
      <c r="A5" s="33"/>
      <c r="B5" s="33"/>
      <c r="C5" s="33"/>
      <c r="D5" s="33"/>
      <c r="E5" s="33"/>
    </row>
    <row r="6" spans="1:5" ht="35.1" customHeight="1" x14ac:dyDescent="0.2">
      <c r="A6" s="96" t="s">
        <v>0</v>
      </c>
      <c r="B6" s="97" t="s">
        <v>63</v>
      </c>
      <c r="C6" s="98"/>
      <c r="D6" s="99" t="s">
        <v>64</v>
      </c>
    </row>
    <row r="7" spans="1:5" ht="13.5" x14ac:dyDescent="0.2">
      <c r="A7" s="100">
        <v>1</v>
      </c>
      <c r="B7" s="101">
        <v>2</v>
      </c>
      <c r="C7" s="102"/>
      <c r="D7" s="100">
        <v>3</v>
      </c>
    </row>
    <row r="8" spans="1:5" ht="13.5" x14ac:dyDescent="0.2">
      <c r="A8" s="103">
        <v>1</v>
      </c>
      <c r="B8" s="104" t="s">
        <v>65</v>
      </c>
      <c r="C8" s="105"/>
      <c r="D8" s="106">
        <v>68566.417049180323</v>
      </c>
    </row>
    <row r="9" spans="1:5" ht="13.5" x14ac:dyDescent="0.2">
      <c r="A9" s="103">
        <v>2</v>
      </c>
      <c r="B9" s="104" t="s">
        <v>66</v>
      </c>
      <c r="C9" s="105"/>
      <c r="D9" s="107">
        <v>38800</v>
      </c>
    </row>
    <row r="10" spans="1:5" ht="13.5" x14ac:dyDescent="0.2">
      <c r="A10" s="103">
        <v>3</v>
      </c>
      <c r="B10" s="104" t="s">
        <v>67</v>
      </c>
      <c r="C10" s="105"/>
      <c r="D10" s="106"/>
    </row>
    <row r="11" spans="1:5" ht="13.5" x14ac:dyDescent="0.2">
      <c r="A11" s="103">
        <v>4</v>
      </c>
      <c r="B11" s="104" t="s">
        <v>68</v>
      </c>
      <c r="C11" s="105"/>
      <c r="D11" s="106">
        <v>69400</v>
      </c>
    </row>
    <row r="12" spans="1:5" ht="13.5" x14ac:dyDescent="0.2">
      <c r="A12" s="103">
        <v>5</v>
      </c>
      <c r="B12" s="104" t="s">
        <v>20</v>
      </c>
      <c r="C12" s="105"/>
      <c r="D12" s="107">
        <v>34400</v>
      </c>
    </row>
    <row r="13" spans="1:5" ht="13.5" x14ac:dyDescent="0.2">
      <c r="A13" s="103">
        <v>6</v>
      </c>
      <c r="B13" s="104" t="s">
        <v>21</v>
      </c>
      <c r="C13" s="105"/>
      <c r="D13" s="107">
        <v>5800</v>
      </c>
    </row>
    <row r="14" spans="1:5" ht="17.25" x14ac:dyDescent="0.2">
      <c r="A14" s="108"/>
      <c r="B14" s="109" t="s">
        <v>69</v>
      </c>
      <c r="C14" s="110"/>
      <c r="D14" s="111">
        <f>SUM(D8:D13)</f>
        <v>216966.41704918031</v>
      </c>
    </row>
    <row r="15" spans="1:5" ht="13.5" x14ac:dyDescent="0.2">
      <c r="A15" s="112"/>
      <c r="B15" s="104" t="s">
        <v>75</v>
      </c>
      <c r="C15" s="113"/>
      <c r="D15" s="114">
        <f>D14*10%</f>
        <v>21696.641704918031</v>
      </c>
    </row>
    <row r="16" spans="1:5" ht="13.5" x14ac:dyDescent="0.2">
      <c r="A16" s="112"/>
      <c r="B16" s="115" t="s">
        <v>71</v>
      </c>
      <c r="C16" s="116"/>
      <c r="D16" s="114">
        <f>D14*1%</f>
        <v>2169.6641704918029</v>
      </c>
    </row>
    <row r="17" spans="1:4" ht="17.25" x14ac:dyDescent="0.2">
      <c r="A17" s="108"/>
      <c r="B17" s="109" t="s">
        <v>72</v>
      </c>
      <c r="C17" s="110"/>
      <c r="D17" s="111">
        <f>SUM(D14:D16)</f>
        <v>240832.72292459014</v>
      </c>
    </row>
    <row r="18" spans="1:4" ht="17.25" x14ac:dyDescent="0.2">
      <c r="A18" s="117"/>
      <c r="B18" s="118" t="s">
        <v>7</v>
      </c>
      <c r="C18" s="119">
        <v>0.2</v>
      </c>
      <c r="D18" s="120">
        <f>D17*C18</f>
        <v>48166.544584918032</v>
      </c>
    </row>
    <row r="19" spans="1:4" ht="24.95" customHeight="1" x14ac:dyDescent="0.2">
      <c r="A19" s="121"/>
      <c r="B19" s="122" t="s">
        <v>73</v>
      </c>
      <c r="C19" s="123"/>
      <c r="D19" s="124">
        <f>SUM(D17:D18)</f>
        <v>288999.26750950818</v>
      </c>
    </row>
    <row r="20" spans="1:4" ht="24.95" customHeight="1" x14ac:dyDescent="0.2"/>
  </sheetData>
  <mergeCells count="14">
    <mergeCell ref="B14:C14"/>
    <mergeCell ref="B15:C15"/>
    <mergeCell ref="B17:C17"/>
    <mergeCell ref="B19:C19"/>
    <mergeCell ref="A3:D3"/>
    <mergeCell ref="A4:D4"/>
    <mergeCell ref="B8:C8"/>
    <mergeCell ref="B9:C9"/>
    <mergeCell ref="B10:C10"/>
    <mergeCell ref="B11:C11"/>
    <mergeCell ref="B12:C12"/>
    <mergeCell ref="B13:C13"/>
    <mergeCell ref="B6:C6"/>
    <mergeCell ref="B7:C7"/>
  </mergeCells>
  <dataValidations count="1">
    <dataValidation type="list" allowBlank="1" showInputMessage="1" showErrorMessage="1" sqref="C8" xr:uid="{C53EEFFB-5D9B-490C-A49C-E078F906616F}">
      <formula1>INDIRECT("Units[4]")</formula1>
    </dataValidation>
  </dataValidations>
  <pageMargins left="0.7" right="0.7" top="0.75" bottom="0.75" header="0.3" footer="0.3"/>
  <pageSetup paperSize="9" orientation="portrait" r:id="rId1"/>
  <ignoredErrors>
    <ignoredError sqref="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UPA60</vt:lpstr>
      <vt:lpstr>WM42</vt:lpstr>
      <vt:lpstr>K200</vt:lpstr>
      <vt:lpstr>GD1100</vt:lpstr>
      <vt:lpstr>SK1000SS</vt:lpstr>
      <vt:lpstr>SK1000T</vt:lpstr>
      <vt:lpstr>SK2000</vt:lpstr>
      <vt:lpstr>LR3000</vt:lpstr>
      <vt:lpstr>'UPA60'!Область_печати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Андрей Овчаренко</cp:lastModifiedBy>
  <cp:lastPrinted>2018-07-03T13:57:12Z</cp:lastPrinted>
  <dcterms:created xsi:type="dcterms:W3CDTF">2017-03-13T14:52:07Z</dcterms:created>
  <dcterms:modified xsi:type="dcterms:W3CDTF">2023-02-20T15:54:56Z</dcterms:modified>
</cp:coreProperties>
</file>