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13_ncr:1_{01B7D7BA-BFAC-4F15-8281-1D5E04E72C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15" i="1"/>
  <c r="J16" i="1"/>
  <c r="J17" i="1"/>
  <c r="J18" i="1"/>
  <c r="J19" i="1"/>
  <c r="J20" i="1"/>
  <c r="J21" i="1"/>
  <c r="J22" i="1"/>
  <c r="J23" i="1"/>
  <c r="J24" i="1"/>
  <c r="J25" i="1"/>
  <c r="J26" i="1" l="1"/>
  <c r="J27" i="1"/>
  <c r="J28" i="1"/>
  <c r="J32" i="1"/>
  <c r="J33" i="1"/>
  <c r="J34" i="1"/>
  <c r="J35" i="1"/>
  <c r="J30" i="1"/>
  <c r="J31" i="1"/>
  <c r="J29" i="1"/>
  <c r="J36" i="1" l="1"/>
  <c r="J37" i="1" l="1"/>
  <c r="H38" i="1" l="1"/>
  <c r="G38" i="1"/>
  <c r="J38" i="1" l="1"/>
</calcChain>
</file>

<file path=xl/sharedStrings.xml><?xml version="1.0" encoding="utf-8"?>
<sst xmlns="http://schemas.openxmlformats.org/spreadsheetml/2006/main" count="81" uniqueCount="50">
  <si>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</si>
  <si>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</si>
  <si>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</si>
  <si>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</si>
  <si>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</si>
  <si>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</si>
  <si>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</si>
  <si>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</si>
  <si>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</si>
  <si>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</si>
  <si>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</si>
  <si>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</si>
  <si>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</si>
  <si>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</si>
  <si>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</si>
  <si>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</si>
  <si>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</si>
  <si>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</si>
  <si>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</si>
  <si>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</si>
  <si>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</si>
  <si>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</si>
  <si>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</si>
  <si>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</si>
  <si>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</si>
  <si>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№40</t>
  </si>
  <si>
    <t>КРС №230123КРС, 23.01.2023</t>
  </si>
  <si>
    <t>01.03.2023</t>
  </si>
  <si>
    <t>моб/монтаж + роботи з 03.02.23 по 28.02.23 включно</t>
  </si>
  <si>
    <t>+ доп. Роботи ???</t>
  </si>
  <si>
    <t>март 2023</t>
  </si>
  <si>
    <t>Карайкозiвська площа №51</t>
  </si>
  <si>
    <t>Будівництво свердловини №171122/51, 17.11.2022</t>
  </si>
  <si>
    <t>Перша технічна колона Ø339,7</t>
  </si>
  <si>
    <t>Підготовчі роботи. Мобілізація бурового верстату, обладнання та вишкомонтажної бригади, монтаж бурового верстату та обладнання.</t>
  </si>
  <si>
    <t>Клубанівсько-Зубренківське родовище №1</t>
  </si>
  <si>
    <t>КРС №010922КРС, 01.09.2022</t>
  </si>
  <si>
    <t>роботи в період з 01.02.2023р. по 28.02.2023р. Включно</t>
  </si>
  <si>
    <t>Клубанівсько-Зубренківське родовище №3</t>
  </si>
  <si>
    <t>Будівництво свердловини №010721КЛЗ, 01.07.2021</t>
  </si>
  <si>
    <t>NGPG</t>
  </si>
  <si>
    <t>Дубрівсько-Радченківська площа №3</t>
  </si>
  <si>
    <t>Будівництво свердловини №---, ---</t>
  </si>
  <si>
    <t>Підготовчі роботи. Мобілізація / монтаж бурового верстату та обладнання.</t>
  </si>
  <si>
    <t>Кондуктор Ø244,5x273,1 (0 - 200)</t>
  </si>
  <si>
    <t>Експлуатаційна колона Ø146,1x168,3 (0 - 950)</t>
  </si>
  <si>
    <t>Демонтаж, демобілізація</t>
  </si>
  <si>
    <t>Матешівсько-Легейдівська площа №2</t>
  </si>
  <si>
    <t>КРС №201222 КРС, 20.12.2022</t>
  </si>
  <si>
    <t>роботи з 01.02.23 по 28.02.23 включно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</si>
</sst>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8" totalsRowCount="1" headerRowDxfId="16" dataDxfId="14" totalsRowDxfId="12" headerRowBorderDxfId="15" tableBorderDxfId="13" totalsRowBorderDxfId="11">
  <autoFilter ref="A5:K37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8"/>
  <sheetViews>
    <sheetView tabSelected="1" workbookViewId="0">
      <selection activeCell="G38" sqref="G38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2.5" x14ac:dyDescent="0.25">
      <c r="A6" s="3" t="s">
        <v>24</v>
      </c>
      <c r="B6" s="4" t="s">
        <v>25</v>
      </c>
      <c r="C6" s="4" t="s">
        <v>26</v>
      </c>
      <c r="D6" s="5">
        <v>1</v>
      </c>
      <c r="E6" s="6" t="s">
        <v>27</v>
      </c>
      <c r="F6" s="4" t="s">
        <v>28</v>
      </c>
      <c r="G6" s="7">
        <v>22760562</v>
      </c>
      <c r="H6" s="7">
        <v>0</v>
      </c>
      <c r="I6" s="4" t="s">
        <v>29</v>
      </c>
      <c r="J6" s="7">
        <f>(Acts[[#This Row],[7]]-Acts[[#This Row],[8]])/6</f>
        <v>3793427</v>
      </c>
      <c r="K6" s="8" t="s">
        <v>30</v>
      </c>
    </row>
    <row r="7" spans="1:11" ht="22.5" x14ac:dyDescent="0.25">
      <c r="A7" s="3" t="s">
        <v>24</v>
      </c>
      <c r="B7" s="4" t="s">
        <v>31</v>
      </c>
      <c r="C7" s="4" t="s">
        <v>32</v>
      </c>
      <c r="D7" s="5">
        <v>4</v>
      </c>
      <c r="E7" s="6" t="s">
        <v>27</v>
      </c>
      <c r="F7" s="4" t="s">
        <v>33</v>
      </c>
      <c r="G7" s="7">
        <v>161374285.38999999</v>
      </c>
      <c r="H7" s="7">
        <v>0</v>
      </c>
      <c r="I7" s="4"/>
      <c r="J7" s="7">
        <f>(Acts[[#This Row],[7]]-Acts[[#This Row],[8]])/6</f>
        <v>26895714.231666666</v>
      </c>
      <c r="K7" s="8" t="s">
        <v>30</v>
      </c>
    </row>
    <row r="8" spans="1:11" ht="33.75" x14ac:dyDescent="0.25">
      <c r="A8" s="3" t="s">
        <v>24</v>
      </c>
      <c r="B8" s="4" t="s">
        <v>35</v>
      </c>
      <c r="C8" s="4" t="s">
        <v>36</v>
      </c>
      <c r="D8" s="5">
        <v>4</v>
      </c>
      <c r="E8" s="6" t="s">
        <v>27</v>
      </c>
      <c r="F8" s="4" t="s">
        <v>37</v>
      </c>
      <c r="G8" s="7">
        <v>21084336</v>
      </c>
      <c r="H8" s="7">
        <v>0</v>
      </c>
      <c r="I8" s="4" t="s">
        <v>29</v>
      </c>
      <c r="J8" s="7">
        <f>(Acts[[#This Row],[7]]-Acts[[#This Row],[8]])/6</f>
        <v>3514056</v>
      </c>
      <c r="K8" s="8" t="s">
        <v>30</v>
      </c>
    </row>
    <row r="9" spans="1:11" ht="33.75" x14ac:dyDescent="0.25">
      <c r="A9" s="3" t="s">
        <v>24</v>
      </c>
      <c r="B9" s="4" t="s">
        <v>38</v>
      </c>
      <c r="C9" s="4" t="s">
        <v>39</v>
      </c>
      <c r="D9" s="5">
        <v>21</v>
      </c>
      <c r="E9" s="6" t="s">
        <v>27</v>
      </c>
      <c r="F9" s="4" t="s">
        <v>34</v>
      </c>
      <c r="G9" s="7">
        <v>26560080</v>
      </c>
      <c r="H9" s="7">
        <v>0</v>
      </c>
      <c r="I9" s="4"/>
      <c r="J9" s="7">
        <f>(Acts[[#This Row],[7]]-Acts[[#This Row],[8]])/6</f>
        <v>4426680</v>
      </c>
      <c r="K9" s="8" t="s">
        <v>30</v>
      </c>
    </row>
    <row r="10" spans="1:11" ht="22.5" x14ac:dyDescent="0.25">
      <c r="A10" s="3" t="s">
        <v>40</v>
      </c>
      <c r="B10" s="4" t="s">
        <v>41</v>
      </c>
      <c r="C10" s="4" t="s">
        <v>42</v>
      </c>
      <c r="D10" s="5">
        <v>1</v>
      </c>
      <c r="E10" s="6" t="s">
        <v>27</v>
      </c>
      <c r="F10" s="4" t="s">
        <v>43</v>
      </c>
      <c r="G10" s="7">
        <v>7486718.4000000004</v>
      </c>
      <c r="H10" s="7">
        <v>0</v>
      </c>
      <c r="I10" s="4"/>
      <c r="J10" s="7">
        <f>(Acts[[#This Row],[7]]-Acts[[#This Row],[8]])/6</f>
        <v>1247786.4000000001</v>
      </c>
      <c r="K10" s="8" t="s">
        <v>30</v>
      </c>
    </row>
    <row r="11" spans="1:11" ht="22.5" x14ac:dyDescent="0.25">
      <c r="A11" s="3" t="s">
        <v>40</v>
      </c>
      <c r="B11" s="4" t="s">
        <v>41</v>
      </c>
      <c r="C11" s="4" t="s">
        <v>42</v>
      </c>
      <c r="D11" s="5">
        <v>2</v>
      </c>
      <c r="E11" s="6" t="s">
        <v>27</v>
      </c>
      <c r="F11" s="4" t="s">
        <v>44</v>
      </c>
      <c r="G11" s="7">
        <v>5483764.7999999998</v>
      </c>
      <c r="H11" s="7">
        <v>0</v>
      </c>
      <c r="I11" s="4"/>
      <c r="J11" s="7">
        <f>(Acts[[#This Row],[7]]-Acts[[#This Row],[8]])/6</f>
        <v>913960.79999999993</v>
      </c>
      <c r="K11" s="8" t="s">
        <v>30</v>
      </c>
    </row>
    <row r="12" spans="1:11" ht="22.5" x14ac:dyDescent="0.25">
      <c r="A12" s="3" t="s">
        <v>40</v>
      </c>
      <c r="B12" s="4" t="s">
        <v>41</v>
      </c>
      <c r="C12" s="4" t="s">
        <v>42</v>
      </c>
      <c r="D12" s="5">
        <v>3</v>
      </c>
      <c r="E12" s="6" t="s">
        <v>27</v>
      </c>
      <c r="F12" s="4" t="s">
        <v>45</v>
      </c>
      <c r="G12" s="7">
        <v>25322601.600000001</v>
      </c>
      <c r="H12" s="7">
        <v>0</v>
      </c>
      <c r="I12" s="4"/>
      <c r="J12" s="7">
        <f>(Acts[[#This Row],[7]]-Acts[[#This Row],[8]])/6</f>
        <v>4220433.6000000006</v>
      </c>
      <c r="K12" s="8" t="s">
        <v>30</v>
      </c>
    </row>
    <row r="13" spans="1:11" ht="22.5" x14ac:dyDescent="0.25">
      <c r="A13" s="3" t="s">
        <v>40</v>
      </c>
      <c r="B13" s="4" t="s">
        <v>41</v>
      </c>
      <c r="C13" s="4" t="s">
        <v>42</v>
      </c>
      <c r="D13" s="5">
        <v>4</v>
      </c>
      <c r="E13" s="6" t="s">
        <v>27</v>
      </c>
      <c r="F13" s="4" t="s">
        <v>46</v>
      </c>
      <c r="G13" s="7">
        <v>5417179.2000000002</v>
      </c>
      <c r="H13" s="7">
        <v>0</v>
      </c>
      <c r="I13" s="4"/>
      <c r="J13" s="7">
        <f>(Acts[[#This Row],[7]]-Acts[[#This Row],[8]])/6</f>
        <v>902863.20000000007</v>
      </c>
      <c r="K13" s="8" t="s">
        <v>30</v>
      </c>
    </row>
    <row r="14" spans="1:11" ht="22.5" x14ac:dyDescent="0.25">
      <c r="A14" s="3" t="s">
        <v>40</v>
      </c>
      <c r="B14" s="4" t="s">
        <v>47</v>
      </c>
      <c r="C14" s="4" t="s">
        <v>48</v>
      </c>
      <c r="D14" s="5">
        <v>2</v>
      </c>
      <c r="E14" s="6" t="s">
        <v>27</v>
      </c>
      <c r="F14" s="4" t="s">
        <v>49</v>
      </c>
      <c r="G14" s="7">
        <v>16738176</v>
      </c>
      <c r="H14" s="7">
        <v>0</v>
      </c>
      <c r="I14" s="4" t="s">
        <v>29</v>
      </c>
      <c r="J14" s="7">
        <f>(Acts[[#This Row],[7]]-Acts[[#This Row],[8]])/6</f>
        <v>2789696</v>
      </c>
      <c r="K14" s="8" t="s">
        <v>30</v>
      </c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2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2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2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2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2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2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2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2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2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2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2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2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2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2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x14ac:dyDescent="0.25">
      <c r="A35" s="3"/>
      <c r="B35" s="4"/>
      <c r="C35" s="4"/>
      <c r="D35" s="5"/>
      <c r="E35" s="6"/>
      <c r="F35" s="4"/>
      <c r="G35" s="7"/>
      <c r="H35" s="7"/>
      <c r="I35" s="4"/>
      <c r="J35" s="7">
        <f>(Acts[[#This Row],[7]]-Acts[[#This Row],[8]])/6</f>
        <v>0</v>
      </c>
      <c r="K35" s="8"/>
    </row>
    <row r="36" spans="1:11" x14ac:dyDescent="0.25">
      <c r="A36" s="3"/>
      <c r="B36" s="4"/>
      <c r="C36" s="4"/>
      <c r="D36" s="5"/>
      <c r="E36" s="6"/>
      <c r="F36" s="4"/>
      <c r="G36" s="7"/>
      <c r="H36" s="7"/>
      <c r="I36" s="4"/>
      <c r="J36" s="7">
        <f>(Acts[[#This Row],[7]]-Acts[[#This Row],[8]])/6</f>
        <v>0</v>
      </c>
      <c r="K36" s="8"/>
    </row>
    <row r="37" spans="1:11" x14ac:dyDescent="0.25">
      <c r="A37" s="3"/>
      <c r="B37" s="4"/>
      <c r="C37" s="4"/>
      <c r="D37" s="5"/>
      <c r="E37" s="6"/>
      <c r="F37" s="4"/>
      <c r="G37" s="7"/>
      <c r="H37" s="7"/>
      <c r="I37" s="4"/>
      <c r="J37" s="7">
        <f>(Acts[[#This Row],[7]]-Acts[[#This Row],[8]])/6</f>
        <v>0</v>
      </c>
      <c r="K37" s="8"/>
    </row>
    <row r="38" spans="1:11" x14ac:dyDescent="0.25">
      <c r="A38" s="19" t="s">
        <v>23</v>
      </c>
      <c r="B38" s="15"/>
      <c r="C38" s="15"/>
      <c r="D38" s="16"/>
      <c r="E38" s="15"/>
      <c r="F38" s="15"/>
      <c r="G38" s="17">
        <f>SUBTOTAL(109,Acts[7])</f>
        <v>292227703.38999999</v>
      </c>
      <c r="H38" s="17">
        <f>SUBTOTAL(109,Acts[8])</f>
        <v>0</v>
      </c>
      <c r="I38" s="15"/>
      <c r="J38" s="17">
        <f>SUBTOTAL(109,Acts[10])</f>
        <v>48704617.231666669</v>
      </c>
      <c r="K38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2023-02-27T15:51:15Z</dcterms:modified>
</cp:coreProperties>
</file>