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WAND\Documents\smdb\Draft\"/>
    </mc:Choice>
  </mc:AlternateContent>
  <bookViews>
    <workbookView xWindow="0" yWindow="0" windowWidth="28800" windowHeight="12210" activeTab="4"/>
  </bookViews>
  <sheets>
    <sheet name="Лист1" sheetId="1" r:id="rId1"/>
    <sheet name="Лист1 (2)" sheetId="2" r:id="rId2"/>
    <sheet name="Лист1 (3)" sheetId="3" r:id="rId3"/>
    <sheet name="Лист1 (4)" sheetId="4" r:id="rId4"/>
    <sheet name="Лист1 (5)" sheetId="5" r:id="rId5"/>
    <sheet name="Лист1 (6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8" i="6" l="1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3" i="4"/>
  <c r="E4" i="4"/>
  <c r="E5" i="4"/>
  <c r="E6" i="4"/>
  <c r="E18" i="4" s="1"/>
  <c r="E7" i="4"/>
  <c r="E8" i="4"/>
  <c r="E9" i="4"/>
  <c r="E10" i="4"/>
  <c r="E11" i="4"/>
  <c r="E12" i="4"/>
  <c r="E13" i="4"/>
  <c r="E14" i="4"/>
  <c r="E15" i="4"/>
  <c r="E16" i="4"/>
  <c r="E17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5" l="1"/>
  <c r="E3" i="2"/>
  <c r="E18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3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<sst xmlns="http://schemas.openxmlformats.org/spreadsheetml/2006/main" count="199" uniqueCount="13">
  <si>
    <t>Страна</t>
  </si>
  <si>
    <t>Проект</t>
  </si>
  <si>
    <t>цена</t>
  </si>
  <si>
    <t>Курсы</t>
  </si>
  <si>
    <t>1</t>
  </si>
  <si>
    <t>2</t>
  </si>
  <si>
    <t>3</t>
  </si>
  <si>
    <t>4</t>
  </si>
  <si>
    <t>5</t>
  </si>
  <si>
    <t>UAH</t>
  </si>
  <si>
    <t>USD</t>
  </si>
  <si>
    <t>EUR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</si>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</sst>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" fontId="2" fillId="0" borderId="0" xfId="0" applyNumberFormat="1" applyFont="1"/>
    <xf numFmtId="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6"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E9" totalsRowShown="0">
  <autoFilter ref="A2:E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1"/>
    <tableColumn id="2" name="2"/>
    <tableColumn id="3" name="3"/>
    <tableColumn id="4" name="4"/>
    <tableColumn id="5" name="5" dataDxfId="15">
      <calculatedColumnFormula>IF(Таблица1[[#This Row],[2]]=Таблица1[[#This Row],[3]],Таблица1[[#This Row],[4]],
IF(Таблица1[[#This Row],[1]]=Таблица1[[#This Row],[2]],Таблица1[[#This Row],[4]]*INDEX(Таблица2[2],MATCH(Таблица1[[#This Row],[3]],Таблица2[1],0)),
Таблица1[[#This Row],[4]]/INDEX(Таблица2[2],MATCH(Таблица1[[#This Row],[2]],Таблица2[1],0))))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10" name="Курс" displayName="Курс" ref="H2:I9" totalsRowShown="0" headerRowDxfId="4">
  <autoFilter ref="H2:I9">
    <filterColumn colId="0" hiddenButton="1"/>
    <filterColumn colId="1" hiddenButton="1"/>
  </autoFilter>
  <tableColumns count="2">
    <tableColumn id="1" name="1"/>
    <tableColumn id="2" name="2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11" name="Таблица14681012" displayName="Таблица14681012" ref="A2:E18" totalsRowCount="1">
  <autoFilter ref="A2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1" totalsRowLabel="Итог"/>
    <tableColumn id="2" name="2"/>
    <tableColumn id="3" name="3"/>
    <tableColumn id="4" name="4"/>
    <tableColumn id="5" name="5" totalsRowFunction="sum" dataDxfId="3" totalsRowDxfId="1">
      <calculatedColumnFormula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2" name="Курс13" displayName="Курс13" ref="H2:I9" totalsRowShown="0" headerRowDxfId="2">
  <autoFilter ref="H2:I9">
    <filterColumn colId="0" hiddenButton="1"/>
    <filterColumn colId="1" hiddenButton="1"/>
  </autoFilter>
  <tableColumns count="2">
    <tableColumn id="1" name="1"/>
    <tableColumn id="2" name="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H2:I9" totalsRowShown="0" headerRowDxfId="14">
  <autoFilter ref="H2:I9">
    <filterColumn colId="0" hiddenButton="1"/>
    <filterColumn colId="1" hiddenButton="1"/>
  </autoFilter>
  <tableColumns count="2">
    <tableColumn id="1" name="1"/>
    <tableColumn id="2" name="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A2:E18" totalsRowCount="1">
  <autoFilter ref="A2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1" totalsRowLabel="Итог"/>
    <tableColumn id="2" name="2"/>
    <tableColumn id="3" name="3"/>
    <tableColumn id="4" name="4"/>
    <tableColumn id="5" name="5" totalsRowFunction="sum" dataDxfId="13">
      <calculatedColumnFormula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Таблица25" displayName="Таблица25" ref="H2:I9" totalsRowShown="0" headerRowDxfId="12">
  <autoFilter ref="H2:I9">
    <filterColumn colId="0" hiddenButton="1"/>
    <filterColumn colId="1" hiddenButton="1"/>
  </autoFilter>
  <tableColumns count="2">
    <tableColumn id="1" name="1"/>
    <tableColumn id="2" name="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Таблица146" displayName="Таблица146" ref="A2:E18" totalsRowCount="1">
  <autoFilter ref="A2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1" totalsRowLabel="Итог"/>
    <tableColumn id="2" name="2"/>
    <tableColumn id="3" name="3"/>
    <tableColumn id="4" name="4"/>
    <tableColumn id="5" name="5" totalsRowFunction="sum" dataDxfId="11" totalsRowDxfId="10">
      <calculatedColumnFormula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Курсы" displayName="Курсы" ref="H2:I9" totalsRowShown="0" headerRowDxfId="9">
  <autoFilter ref="H2:I9">
    <filterColumn colId="0" hiddenButton="1"/>
    <filterColumn colId="1" hiddenButton="1"/>
  </autoFilter>
  <tableColumns count="2">
    <tableColumn id="1" name="1"/>
    <tableColumn id="2" name="2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7" name="Таблица1468" displayName="Таблица1468" ref="A2:E18" totalsRowCount="1">
  <autoFilter ref="A2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1" totalsRowLabel="Итог"/>
    <tableColumn id="2" name="2"/>
    <tableColumn id="3" name="3"/>
    <tableColumn id="4" name="4"/>
    <tableColumn id="5" name="5" totalsRowFunction="sum" dataDxfId="8" totalsRowDxfId="7">
      <calculatedColumnFormula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8" name="Курсы9" displayName="Курсы9" ref="H2:I9" totalsRowShown="0" headerRowDxfId="6">
  <autoFilter ref="H2:I9">
    <filterColumn colId="0" hiddenButton="1"/>
    <filterColumn colId="1" hiddenButton="1"/>
  </autoFilter>
  <tableColumns count="2">
    <tableColumn id="1" name="1"/>
    <tableColumn id="2" name="2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9" name="Таблица146810" displayName="Таблица146810" ref="A2:E18" totalsRowCount="1">
  <autoFilter ref="A2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1" totalsRowLabel="Итог"/>
    <tableColumn id="2" name="2"/>
    <tableColumn id="3" name="3"/>
    <tableColumn id="4" name="4"/>
    <tableColumn id="5" name="5" totalsRowFunction="sum" dataDxfId="5" totalsRowDxfId="0">
      <calculatedColumnFormula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6" sqref="E6"/>
    </sheetView>
  </sheetViews>
  <sheetFormatPr defaultRowHeight="15" x14ac:dyDescent="0.25"/>
  <cols>
    <col min="4" max="4" width="9.5703125" customWidth="1"/>
    <col min="5" max="6" width="15.28515625" customWidth="1"/>
  </cols>
  <sheetData>
    <row r="1" spans="1:9" x14ac:dyDescent="0.25">
      <c r="A1" t="s">
        <v>0</v>
      </c>
      <c r="B1" t="s">
        <v>1</v>
      </c>
      <c r="C1" s="10" t="s">
        <v>2</v>
      </c>
      <c r="D1" s="10"/>
      <c r="H1" s="11" t="s">
        <v>3</v>
      </c>
      <c r="I1" s="11"/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H2" s="1" t="s">
        <v>4</v>
      </c>
      <c r="I2" s="1" t="s">
        <v>5</v>
      </c>
    </row>
    <row r="3" spans="1:9" x14ac:dyDescent="0.25">
      <c r="A3" t="s">
        <v>9</v>
      </c>
      <c r="B3" t="s">
        <v>9</v>
      </c>
      <c r="C3" t="s">
        <v>9</v>
      </c>
      <c r="D3">
        <v>100</v>
      </c>
      <c r="E3" s="2">
        <f>IF(Таблица1[[#This Row],[2]]=Таблица1[[#This Row],[3]],Таблица1[[#This Row],[4]],
IF(Таблица1[[#This Row],[1]]=Таблица1[[#This Row],[2]],Таблица1[[#This Row],[4]]*INDEX(Таблица2[2],MATCH(Таблица1[[#This Row],[3]],Таблица2[1],0)),
Таблица1[[#This Row],[4]]/INDEX(Таблица2[2],MATCH(Таблица1[[#This Row],[2]],Таблица2[1],0))))</f>
        <v>100</v>
      </c>
      <c r="H3" t="s">
        <v>10</v>
      </c>
      <c r="I3">
        <v>26</v>
      </c>
    </row>
    <row r="4" spans="1:9" x14ac:dyDescent="0.25">
      <c r="A4" t="s">
        <v>9</v>
      </c>
      <c r="B4" t="s">
        <v>10</v>
      </c>
      <c r="C4" t="s">
        <v>10</v>
      </c>
      <c r="D4">
        <v>100</v>
      </c>
      <c r="E4" s="2">
        <f>IF(Таблица1[[#This Row],[2]]=Таблица1[[#This Row],[3]],Таблица1[[#This Row],[4]],
IF(Таблица1[[#This Row],[1]]=Таблица1[[#This Row],[2]],Таблица1[[#This Row],[4]]*INDEX(Таблица2[2],MATCH(Таблица1[[#This Row],[3]],Таблица2[1],0)),
Таблица1[[#This Row],[4]]/INDEX(Таблица2[2],MATCH(Таблица1[[#This Row],[2]],Таблица2[1],0))))</f>
        <v>100</v>
      </c>
      <c r="H4" t="s">
        <v>11</v>
      </c>
      <c r="I4">
        <v>30</v>
      </c>
    </row>
    <row r="5" spans="1:9" x14ac:dyDescent="0.25">
      <c r="A5" t="s">
        <v>9</v>
      </c>
      <c r="B5" t="s">
        <v>9</v>
      </c>
      <c r="C5" t="s">
        <v>10</v>
      </c>
      <c r="D5">
        <v>100</v>
      </c>
      <c r="E5" s="2">
        <f>IF(Таблица1[[#This Row],[2]]=Таблица1[[#This Row],[3]],Таблица1[[#This Row],[4]],
IF(Таблица1[[#This Row],[1]]=Таблица1[[#This Row],[2]],Таблица1[[#This Row],[4]]*INDEX(Таблица2[2],MATCH(Таблица1[[#This Row],[3]],Таблица2[1],0)),
Таблица1[[#This Row],[4]]/INDEX(Таблица2[2],MATCH(Таблица1[[#This Row],[2]],Таблица2[1],0))))</f>
        <v>2600</v>
      </c>
      <c r="H5" t="s">
        <v>9</v>
      </c>
      <c r="I5">
        <v>1</v>
      </c>
    </row>
    <row r="6" spans="1:9" x14ac:dyDescent="0.25">
      <c r="A6" t="s">
        <v>9</v>
      </c>
      <c r="B6" t="s">
        <v>10</v>
      </c>
      <c r="C6" t="s">
        <v>9</v>
      </c>
      <c r="D6">
        <v>100</v>
      </c>
      <c r="E6" s="2">
        <f>IF(Таблица1[[#This Row],[2]]=Таблица1[[#This Row],[3]],Таблица1[[#This Row],[4]],
IF(Таблица1[[#This Row],[1]]=Таблица1[[#This Row],[2]],Таблица1[[#This Row],[4]]*INDEX(Таблица2[2],MATCH(Таблица1[[#This Row],[3]],Таблица2[1],0)),
Таблица1[[#This Row],[4]]/INDEX(Таблица2[2],MATCH(Таблица1[[#This Row],[2]],Таблица2[1],0))))</f>
        <v>3.8461538461538463</v>
      </c>
    </row>
    <row r="7" spans="1:9" x14ac:dyDescent="0.25">
      <c r="A7" t="s">
        <v>9</v>
      </c>
      <c r="B7" t="s">
        <v>10</v>
      </c>
      <c r="C7" t="s">
        <v>11</v>
      </c>
      <c r="D7">
        <v>100</v>
      </c>
      <c r="E7" s="2">
        <f>IF(Таблица1[[#This Row],[2]]=Таблица1[[#This Row],[3]],Таблица1[[#This Row],[4]],
IF(Таблица1[[#This Row],[1]]=Таблица1[[#This Row],[2]],Таблица1[[#This Row],[4]]*INDEX(Таблица2[2],MATCH(Таблица1[[#This Row],[3]],Таблица2[1],0)),
Таблица1[[#This Row],[4]]/INDEX(Таблица2[2],MATCH(Таблица1[[#This Row],[2]],Таблица2[1],0))))</f>
        <v>3.8461538461538463</v>
      </c>
    </row>
    <row r="8" spans="1:9" x14ac:dyDescent="0.25">
      <c r="E8" s="2">
        <f>IF(Таблица1[[#This Row],[2]]=Таблица1[[#This Row],[3]],Таблица1[[#This Row],[4]],
IF(Таблица1[[#This Row],[1]]=Таблица1[[#This Row],[2]],Таблица1[[#This Row],[4]]*INDEX(Таблица2[2],MATCH(Таблица1[[#This Row],[3]],Таблица2[1],0)),
Таблица1[[#This Row],[4]]/INDEX(Таблица2[2],MATCH(Таблица1[[#This Row],[2]],Таблица2[1],0))))</f>
        <v>0</v>
      </c>
    </row>
    <row r="9" spans="1:9" x14ac:dyDescent="0.25">
      <c r="E9" s="2">
        <f>IF(Таблица1[[#This Row],[2]]=Таблица1[[#This Row],[3]],Таблица1[[#This Row],[4]],
IF(Таблица1[[#This Row],[1]]=Таблица1[[#This Row],[2]],Таблица1[[#This Row],[4]]*INDEX(Таблица2[2],MATCH(Таблица1[[#This Row],[3]],Таблица2[1],0)),
Таблица1[[#This Row],[4]]/INDEX(Таблица2[2],MATCH(Таблица1[[#This Row],[2]],Таблица2[1],0))))</f>
        <v>0</v>
      </c>
    </row>
  </sheetData>
  <mergeCells count="2">
    <mergeCell ref="C1:D1"/>
    <mergeCell ref="H1:I1"/>
  </mergeCells>
  <dataValidations count="1">
    <dataValidation type="list" allowBlank="1" showInputMessage="1" showErrorMessage="1" sqref="A3:C9 H3:H9">
      <formula1>"UAH,USD,EUR"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5" sqref="E5"/>
    </sheetView>
  </sheetViews>
  <sheetFormatPr defaultRowHeight="15" x14ac:dyDescent="0.25"/>
  <cols>
    <col min="4" max="4" width="9.5703125" customWidth="1"/>
    <col min="5" max="6" width="15.28515625" customWidth="1"/>
  </cols>
  <sheetData>
    <row r="1" spans="1:9" x14ac:dyDescent="0.25">
      <c r="A1" t="s">
        <v>0</v>
      </c>
      <c r="B1" t="s">
        <v>1</v>
      </c>
      <c r="C1" s="10" t="s">
        <v>2</v>
      </c>
      <c r="D1" s="10"/>
      <c r="H1" s="11" t="s">
        <v>3</v>
      </c>
      <c r="I1" s="11"/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H2" s="3" t="s">
        <v>4</v>
      </c>
      <c r="I2" s="3" t="s">
        <v>5</v>
      </c>
    </row>
    <row r="3" spans="1:9" x14ac:dyDescent="0.25">
      <c r="A3" t="s">
        <v>9</v>
      </c>
      <c r="B3" t="s">
        <v>9</v>
      </c>
      <c r="C3" t="s">
        <v>9</v>
      </c>
      <c r="D3">
        <v>100</v>
      </c>
      <c r="E3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100</v>
      </c>
      <c r="H3" t="s">
        <v>10</v>
      </c>
      <c r="I3">
        <v>26</v>
      </c>
    </row>
    <row r="4" spans="1:9" x14ac:dyDescent="0.25">
      <c r="A4" t="s">
        <v>9</v>
      </c>
      <c r="B4" t="s">
        <v>10</v>
      </c>
      <c r="C4" t="s">
        <v>10</v>
      </c>
      <c r="D4">
        <v>100</v>
      </c>
      <c r="E4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100</v>
      </c>
      <c r="H4" t="s">
        <v>11</v>
      </c>
      <c r="I4">
        <v>30</v>
      </c>
    </row>
    <row r="5" spans="1:9" x14ac:dyDescent="0.25">
      <c r="A5" t="s">
        <v>9</v>
      </c>
      <c r="B5" t="s">
        <v>9</v>
      </c>
      <c r="C5" t="s">
        <v>10</v>
      </c>
      <c r="D5">
        <v>100</v>
      </c>
      <c r="E5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2600</v>
      </c>
      <c r="H5" t="s">
        <v>9</v>
      </c>
      <c r="I5">
        <v>1</v>
      </c>
    </row>
    <row r="6" spans="1:9" x14ac:dyDescent="0.25">
      <c r="A6" t="s">
        <v>9</v>
      </c>
      <c r="B6" t="s">
        <v>10</v>
      </c>
      <c r="C6" t="s">
        <v>9</v>
      </c>
      <c r="D6">
        <v>100</v>
      </c>
      <c r="E6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384.61538461538464</v>
      </c>
    </row>
    <row r="7" spans="1:9" x14ac:dyDescent="0.25">
      <c r="A7" t="s">
        <v>9</v>
      </c>
      <c r="B7" t="s">
        <v>10</v>
      </c>
      <c r="C7" t="s">
        <v>11</v>
      </c>
      <c r="D7">
        <v>100</v>
      </c>
      <c r="E7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384.61538461538464</v>
      </c>
    </row>
    <row r="8" spans="1:9" x14ac:dyDescent="0.25">
      <c r="A8" t="s">
        <v>9</v>
      </c>
      <c r="B8" t="s">
        <v>10</v>
      </c>
      <c r="C8" t="s">
        <v>10</v>
      </c>
      <c r="D8">
        <v>100</v>
      </c>
      <c r="E8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100</v>
      </c>
    </row>
    <row r="9" spans="1:9" x14ac:dyDescent="0.25">
      <c r="E9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0</v>
      </c>
    </row>
    <row r="10" spans="1:9" x14ac:dyDescent="0.25">
      <c r="E10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0</v>
      </c>
    </row>
    <row r="11" spans="1:9" x14ac:dyDescent="0.25">
      <c r="E11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0</v>
      </c>
    </row>
    <row r="12" spans="1:9" x14ac:dyDescent="0.25">
      <c r="E12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0</v>
      </c>
    </row>
    <row r="13" spans="1:9" x14ac:dyDescent="0.25">
      <c r="E13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0</v>
      </c>
    </row>
    <row r="14" spans="1:9" x14ac:dyDescent="0.25">
      <c r="E14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0</v>
      </c>
    </row>
    <row r="15" spans="1:9" x14ac:dyDescent="0.25">
      <c r="E15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0</v>
      </c>
    </row>
    <row r="16" spans="1:9" x14ac:dyDescent="0.25">
      <c r="E16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0</v>
      </c>
    </row>
    <row r="17" spans="1:5" x14ac:dyDescent="0.25">
      <c r="E17" s="2">
        <f>IF(Таблица14[[#This Row],[2]]=Таблица14[[#This Row],[3]],Таблица14[[#This Row],[4]],Таблица14[[#This Row],[4]]*
IF(Таблица14[[#This Row],[1]]=Таблица14[[#This Row],[2]],INDEX(Таблица25[2],MATCH(Таблица14[[#This Row],[3]],Таблица25[1],0))/INDEX(Таблица25[2],MATCH(Таблица14[[#This Row],[2]],Таблица25[1],0)),
Таблица14[[#This Row],[4]]/INDEX(Таблица25[2],MATCH(Таблица14[[#This Row],[2]],Таблица25[1],0))))</f>
        <v>0</v>
      </c>
    </row>
    <row r="18" spans="1:5" x14ac:dyDescent="0.25">
      <c r="A18" t="s">
        <v>12</v>
      </c>
      <c r="E18" s="2">
        <f>SUBTOTAL(109,Таблица14[5])</f>
        <v>3669.2307692307695</v>
      </c>
    </row>
  </sheetData>
  <mergeCells count="2">
    <mergeCell ref="C1:D1"/>
    <mergeCell ref="H1:I1"/>
  </mergeCells>
  <dataValidations count="1">
    <dataValidation type="list" allowBlank="1" showInputMessage="1" showErrorMessage="1" sqref="A3:C17 H3:H9">
      <formula1>"UAH,USD,EUR"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6" sqref="E6"/>
    </sheetView>
  </sheetViews>
  <sheetFormatPr defaultRowHeight="15" x14ac:dyDescent="0.25"/>
  <cols>
    <col min="4" max="4" width="9.5703125" customWidth="1"/>
    <col min="5" max="6" width="15.28515625" customWidth="1"/>
  </cols>
  <sheetData>
    <row r="1" spans="1:9" x14ac:dyDescent="0.25">
      <c r="A1" t="s">
        <v>0</v>
      </c>
      <c r="B1" t="s">
        <v>1</v>
      </c>
      <c r="C1" s="10" t="s">
        <v>2</v>
      </c>
      <c r="D1" s="10"/>
      <c r="H1" s="11" t="s">
        <v>3</v>
      </c>
      <c r="I1" s="11"/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H2" s="3" t="s">
        <v>4</v>
      </c>
      <c r="I2" s="3" t="s">
        <v>5</v>
      </c>
    </row>
    <row r="3" spans="1:9" x14ac:dyDescent="0.25">
      <c r="A3" t="s">
        <v>9</v>
      </c>
      <c r="B3" t="s">
        <v>9</v>
      </c>
      <c r="C3" t="s">
        <v>9</v>
      </c>
      <c r="D3">
        <v>100</v>
      </c>
      <c r="E3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100</v>
      </c>
      <c r="H3" t="s">
        <v>10</v>
      </c>
      <c r="I3">
        <v>26</v>
      </c>
    </row>
    <row r="4" spans="1:9" x14ac:dyDescent="0.25">
      <c r="A4" t="s">
        <v>9</v>
      </c>
      <c r="B4" t="s">
        <v>10</v>
      </c>
      <c r="C4" t="s">
        <v>10</v>
      </c>
      <c r="D4">
        <v>100</v>
      </c>
      <c r="E4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100</v>
      </c>
      <c r="H4" t="s">
        <v>11</v>
      </c>
      <c r="I4">
        <v>30</v>
      </c>
    </row>
    <row r="5" spans="1:9" x14ac:dyDescent="0.25">
      <c r="A5" t="s">
        <v>9</v>
      </c>
      <c r="B5" t="s">
        <v>9</v>
      </c>
      <c r="C5" t="s">
        <v>10</v>
      </c>
      <c r="D5">
        <v>100</v>
      </c>
      <c r="E5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2600</v>
      </c>
      <c r="H5" t="s">
        <v>9</v>
      </c>
      <c r="I5" s="5">
        <v>1</v>
      </c>
    </row>
    <row r="6" spans="1:9" x14ac:dyDescent="0.25">
      <c r="A6" t="s">
        <v>9</v>
      </c>
      <c r="B6" t="s">
        <v>10</v>
      </c>
      <c r="C6" t="s">
        <v>9</v>
      </c>
      <c r="D6">
        <v>100</v>
      </c>
      <c r="E6" s="6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100</v>
      </c>
    </row>
    <row r="7" spans="1:9" x14ac:dyDescent="0.25">
      <c r="A7" t="s">
        <v>9</v>
      </c>
      <c r="B7" t="s">
        <v>10</v>
      </c>
      <c r="C7" t="s">
        <v>11</v>
      </c>
      <c r="D7">
        <v>100</v>
      </c>
      <c r="E7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115.38461538461537</v>
      </c>
    </row>
    <row r="8" spans="1:9" x14ac:dyDescent="0.25">
      <c r="A8" t="s">
        <v>9</v>
      </c>
      <c r="B8" t="s">
        <v>11</v>
      </c>
      <c r="C8" t="s">
        <v>10</v>
      </c>
      <c r="D8">
        <v>100</v>
      </c>
      <c r="E8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86.666666666666671</v>
      </c>
    </row>
    <row r="9" spans="1:9" x14ac:dyDescent="0.25">
      <c r="E9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0</v>
      </c>
    </row>
    <row r="10" spans="1:9" x14ac:dyDescent="0.25">
      <c r="E10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0</v>
      </c>
    </row>
    <row r="11" spans="1:9" x14ac:dyDescent="0.25">
      <c r="E11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0</v>
      </c>
    </row>
    <row r="12" spans="1:9" x14ac:dyDescent="0.25">
      <c r="E12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0</v>
      </c>
    </row>
    <row r="13" spans="1:9" x14ac:dyDescent="0.25">
      <c r="E13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0</v>
      </c>
    </row>
    <row r="14" spans="1:9" x14ac:dyDescent="0.25">
      <c r="E14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0</v>
      </c>
    </row>
    <row r="15" spans="1:9" x14ac:dyDescent="0.25">
      <c r="E15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0</v>
      </c>
    </row>
    <row r="16" spans="1:9" x14ac:dyDescent="0.25">
      <c r="E16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0</v>
      </c>
    </row>
    <row r="17" spans="1:5" x14ac:dyDescent="0.25">
      <c r="E17" s="2">
        <f>Таблица146[[#This Row],[4]]*IF(Таблица146[[#This Row],[2]]=Таблица146[[#This Row],[3]],1,
IF(Таблица146[[#This Row],[1]]=Таблица146[[#This Row],[2]], INDEX(Курсы[2],MATCH(Таблица146[[#This Row],[3]],Курсы[1],0)),
IF(Таблица146[[#This Row],[1]]=Таблица146[[#This Row],[3]], INDEX(Курсы[2],MATCH(Таблица146[[#This Row],[3]],Курсы[1],0)),
INDEX(Курсы[2],MATCH(Таблица146[[#This Row],[3]],Курсы[1],0))/INDEX(Курсы[2],MATCH(Таблица146[[#This Row],[2]],Курсы[1],0)))))</f>
        <v>0</v>
      </c>
    </row>
    <row r="18" spans="1:5" x14ac:dyDescent="0.25">
      <c r="A18" t="s">
        <v>12</v>
      </c>
      <c r="E18" s="2">
        <f>SUBTOTAL(109,Таблица146[5])</f>
        <v>3102.0512820512818</v>
      </c>
    </row>
  </sheetData>
  <mergeCells count="2">
    <mergeCell ref="C1:D1"/>
    <mergeCell ref="H1:I1"/>
  </mergeCells>
  <dataValidations count="1">
    <dataValidation type="list" allowBlank="1" showInputMessage="1" showErrorMessage="1" sqref="A3:C17 H3:H9">
      <formula1>"UAH,USD,EUR"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7" sqref="I7"/>
    </sheetView>
  </sheetViews>
  <sheetFormatPr defaultRowHeight="15" x14ac:dyDescent="0.25"/>
  <cols>
    <col min="4" max="4" width="9.5703125" customWidth="1"/>
    <col min="5" max="6" width="15.28515625" customWidth="1"/>
  </cols>
  <sheetData>
    <row r="1" spans="1:9" x14ac:dyDescent="0.25">
      <c r="A1" t="s">
        <v>0</v>
      </c>
      <c r="B1" t="s">
        <v>1</v>
      </c>
      <c r="C1" s="10" t="s">
        <v>2</v>
      </c>
      <c r="D1" s="10"/>
      <c r="H1" s="11" t="s">
        <v>3</v>
      </c>
      <c r="I1" s="11"/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H2" s="4" t="s">
        <v>4</v>
      </c>
      <c r="I2" s="4" t="s">
        <v>5</v>
      </c>
    </row>
    <row r="3" spans="1:9" x14ac:dyDescent="0.25">
      <c r="A3" t="s">
        <v>9</v>
      </c>
      <c r="B3" t="s">
        <v>9</v>
      </c>
      <c r="C3" t="s">
        <v>9</v>
      </c>
      <c r="D3">
        <v>100</v>
      </c>
      <c r="E3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100</v>
      </c>
      <c r="H3" t="s">
        <v>10</v>
      </c>
      <c r="I3">
        <v>26</v>
      </c>
    </row>
    <row r="4" spans="1:9" x14ac:dyDescent="0.25">
      <c r="A4" t="s">
        <v>9</v>
      </c>
      <c r="B4" t="s">
        <v>10</v>
      </c>
      <c r="C4" t="s">
        <v>10</v>
      </c>
      <c r="D4">
        <v>100</v>
      </c>
      <c r="E4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100</v>
      </c>
      <c r="H4" t="s">
        <v>11</v>
      </c>
      <c r="I4">
        <v>30</v>
      </c>
    </row>
    <row r="5" spans="1:9" x14ac:dyDescent="0.25">
      <c r="A5" t="s">
        <v>9</v>
      </c>
      <c r="B5" t="s">
        <v>9</v>
      </c>
      <c r="C5" t="s">
        <v>10</v>
      </c>
      <c r="D5">
        <v>100</v>
      </c>
      <c r="E5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2600</v>
      </c>
      <c r="H5" s="8"/>
      <c r="I5" s="8"/>
    </row>
    <row r="6" spans="1:9" x14ac:dyDescent="0.25">
      <c r="A6" t="s">
        <v>9</v>
      </c>
      <c r="B6" t="s">
        <v>10</v>
      </c>
      <c r="C6" t="s">
        <v>9</v>
      </c>
      <c r="D6">
        <v>100</v>
      </c>
      <c r="E6" s="7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3.8461538461538463</v>
      </c>
      <c r="H6" s="8"/>
      <c r="I6" s="8"/>
    </row>
    <row r="7" spans="1:9" x14ac:dyDescent="0.25">
      <c r="A7" t="s">
        <v>9</v>
      </c>
      <c r="B7" t="s">
        <v>10</v>
      </c>
      <c r="C7" t="s">
        <v>11</v>
      </c>
      <c r="D7">
        <v>100</v>
      </c>
      <c r="E7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115.38461538461537</v>
      </c>
      <c r="H7" s="8"/>
      <c r="I7" s="8"/>
    </row>
    <row r="8" spans="1:9" x14ac:dyDescent="0.25">
      <c r="A8" t="s">
        <v>9</v>
      </c>
      <c r="B8" t="s">
        <v>11</v>
      </c>
      <c r="C8" t="s">
        <v>10</v>
      </c>
      <c r="D8">
        <v>100</v>
      </c>
      <c r="E8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86.666666666666671</v>
      </c>
      <c r="H8" s="8"/>
      <c r="I8" s="8"/>
    </row>
    <row r="9" spans="1:9" x14ac:dyDescent="0.25">
      <c r="E9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0</v>
      </c>
      <c r="H9" s="8"/>
      <c r="I9" s="8"/>
    </row>
    <row r="10" spans="1:9" x14ac:dyDescent="0.25">
      <c r="E10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0</v>
      </c>
    </row>
    <row r="11" spans="1:9" x14ac:dyDescent="0.25">
      <c r="E11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0</v>
      </c>
    </row>
    <row r="12" spans="1:9" x14ac:dyDescent="0.25">
      <c r="E12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0</v>
      </c>
    </row>
    <row r="13" spans="1:9" x14ac:dyDescent="0.25">
      <c r="E13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0</v>
      </c>
    </row>
    <row r="14" spans="1:9" x14ac:dyDescent="0.25">
      <c r="E14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0</v>
      </c>
    </row>
    <row r="15" spans="1:9" x14ac:dyDescent="0.25">
      <c r="E15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0</v>
      </c>
    </row>
    <row r="16" spans="1:9" x14ac:dyDescent="0.25">
      <c r="E16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0</v>
      </c>
    </row>
    <row r="17" spans="1:5" x14ac:dyDescent="0.25">
      <c r="E17" s="2">
        <f>Таблица1468[[#This Row],[4]]*IF(Таблица1468[[#This Row],[2]]=Таблица1468[[#This Row],[3]],1,
IF(Таблица1468[[#This Row],[1]]=Таблица1468[[#This Row],[2]], INDEX(Курсы9[2],MATCH(Таблица1468[[#This Row],[3]],Курсы9[1],0)),
IF(Таблица1468[[#This Row],[1]]=Таблица1468[[#This Row],[3]], 1/INDEX(Курсы9[2],MATCH(Таблица1468[[#This Row],[2]],Курсы9[1],0)),
INDEX(Курсы9[2],MATCH(Таблица1468[[#This Row],[3]],Курсы9[1],0))/INDEX(Курсы9[2],MATCH(Таблица1468[[#This Row],[2]],Курсы9[1],0)))))</f>
        <v>0</v>
      </c>
    </row>
    <row r="18" spans="1:5" x14ac:dyDescent="0.25">
      <c r="A18" t="s">
        <v>12</v>
      </c>
      <c r="E18" s="2">
        <f>SUBTOTAL(109,Таблица1468[5])</f>
        <v>3005.8974358974356</v>
      </c>
    </row>
  </sheetData>
  <mergeCells count="2">
    <mergeCell ref="C1:D1"/>
    <mergeCell ref="H1:I1"/>
  </mergeCells>
  <dataValidations count="1">
    <dataValidation type="list" allowBlank="1" showInputMessage="1" showErrorMessage="1" sqref="A3:C17 H3:H9">
      <formula1>"UAH,USD,EUR"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5" sqref="I5"/>
    </sheetView>
  </sheetViews>
  <sheetFormatPr defaultRowHeight="15" x14ac:dyDescent="0.25"/>
  <cols>
    <col min="4" max="4" width="9.5703125" customWidth="1"/>
    <col min="5" max="6" width="15.28515625" customWidth="1"/>
  </cols>
  <sheetData>
    <row r="1" spans="1:9" x14ac:dyDescent="0.25">
      <c r="A1" t="s">
        <v>0</v>
      </c>
      <c r="B1" t="s">
        <v>1</v>
      </c>
      <c r="C1" s="10" t="s">
        <v>2</v>
      </c>
      <c r="D1" s="10"/>
      <c r="H1" s="11" t="s">
        <v>3</v>
      </c>
      <c r="I1" s="11"/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H2" s="4" t="s">
        <v>4</v>
      </c>
      <c r="I2" s="4" t="s">
        <v>5</v>
      </c>
    </row>
    <row r="3" spans="1:9" x14ac:dyDescent="0.25">
      <c r="A3" t="s">
        <v>9</v>
      </c>
      <c r="B3" t="s">
        <v>9</v>
      </c>
      <c r="C3" t="s">
        <v>9</v>
      </c>
      <c r="D3">
        <v>100</v>
      </c>
      <c r="E3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100</v>
      </c>
      <c r="H3" t="s">
        <v>10</v>
      </c>
      <c r="I3">
        <v>26</v>
      </c>
    </row>
    <row r="4" spans="1:9" x14ac:dyDescent="0.25">
      <c r="A4" t="s">
        <v>9</v>
      </c>
      <c r="B4" t="s">
        <v>10</v>
      </c>
      <c r="C4" t="s">
        <v>10</v>
      </c>
      <c r="D4">
        <v>100</v>
      </c>
      <c r="E4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100</v>
      </c>
      <c r="H4" t="s">
        <v>11</v>
      </c>
      <c r="I4">
        <v>1.1499999999999999</v>
      </c>
    </row>
    <row r="5" spans="1:9" x14ac:dyDescent="0.25">
      <c r="A5" t="s">
        <v>9</v>
      </c>
      <c r="B5" t="s">
        <v>9</v>
      </c>
      <c r="C5" t="s">
        <v>10</v>
      </c>
      <c r="D5">
        <v>100</v>
      </c>
      <c r="E5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2600</v>
      </c>
      <c r="H5" s="8" t="s">
        <v>9</v>
      </c>
      <c r="I5" s="8">
        <v>3.7999999999999999E-2</v>
      </c>
    </row>
    <row r="6" spans="1:9" x14ac:dyDescent="0.25">
      <c r="A6" t="s">
        <v>9</v>
      </c>
      <c r="B6" t="s">
        <v>10</v>
      </c>
      <c r="C6" t="s">
        <v>9</v>
      </c>
      <c r="D6">
        <v>100</v>
      </c>
      <c r="E6" s="7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3.8461538461538463</v>
      </c>
      <c r="H6" s="8"/>
      <c r="I6" s="8"/>
    </row>
    <row r="7" spans="1:9" x14ac:dyDescent="0.25">
      <c r="A7" t="s">
        <v>9</v>
      </c>
      <c r="B7" t="s">
        <v>10</v>
      </c>
      <c r="C7" t="s">
        <v>11</v>
      </c>
      <c r="D7">
        <v>100</v>
      </c>
      <c r="E7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4.4230769230769225</v>
      </c>
      <c r="H7" s="8"/>
      <c r="I7" s="8"/>
    </row>
    <row r="8" spans="1:9" x14ac:dyDescent="0.25">
      <c r="A8" t="s">
        <v>10</v>
      </c>
      <c r="B8" t="s">
        <v>9</v>
      </c>
      <c r="C8" t="s">
        <v>10</v>
      </c>
      <c r="D8">
        <v>100</v>
      </c>
      <c r="E8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2631.5789473684213</v>
      </c>
      <c r="H8" s="8"/>
      <c r="I8" s="8"/>
    </row>
    <row r="9" spans="1:9" x14ac:dyDescent="0.25">
      <c r="A9" t="s">
        <v>10</v>
      </c>
      <c r="B9" t="s">
        <v>9</v>
      </c>
      <c r="C9" t="s">
        <v>11</v>
      </c>
      <c r="D9">
        <v>100</v>
      </c>
      <c r="E9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3026.3157894736837</v>
      </c>
      <c r="H9" s="8"/>
      <c r="I9" s="8"/>
    </row>
    <row r="10" spans="1:9" x14ac:dyDescent="0.25">
      <c r="E10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0</v>
      </c>
    </row>
    <row r="11" spans="1:9" x14ac:dyDescent="0.25">
      <c r="E11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0</v>
      </c>
    </row>
    <row r="12" spans="1:9" x14ac:dyDescent="0.25">
      <c r="E12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0</v>
      </c>
    </row>
    <row r="13" spans="1:9" x14ac:dyDescent="0.25">
      <c r="E13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0</v>
      </c>
    </row>
    <row r="14" spans="1:9" x14ac:dyDescent="0.25">
      <c r="E14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0</v>
      </c>
    </row>
    <row r="15" spans="1:9" x14ac:dyDescent="0.25">
      <c r="E15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0</v>
      </c>
    </row>
    <row r="16" spans="1:9" x14ac:dyDescent="0.25">
      <c r="E16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0</v>
      </c>
    </row>
    <row r="17" spans="1:5" x14ac:dyDescent="0.25">
      <c r="E17" s="2">
        <f>Таблица146810[[#This Row],[4]]*IF(Таблица146810[[#This Row],[2]]=Таблица146810[[#This Row],[3]],1,
IF(Таблица146810[[#This Row],[1]]=Таблица146810[[#This Row],[2]], INDEX(Курс[2],MATCH(Таблица146810[[#This Row],[3]],Курс[1],0)),
IF(Таблица146810[[#This Row],[1]]=Таблица146810[[#This Row],[3]], 1/INDEX(Курс[2],MATCH(Таблица146810[[#This Row],[2]],Курс[1],0)),
INDEX(Курс[2],MATCH(Таблица146810[[#This Row],[3]],Курс[1],0))/INDEX(Курс[2],MATCH(Таблица146810[[#This Row],[2]],Курс[1],0)))))</f>
        <v>0</v>
      </c>
    </row>
    <row r="18" spans="1:5" x14ac:dyDescent="0.25">
      <c r="A18" t="s">
        <v>12</v>
      </c>
      <c r="E18" s="2">
        <f>SUBTOTAL(109,Таблица146810[5])</f>
        <v>8466.1639676113355</v>
      </c>
    </row>
  </sheetData>
  <mergeCells count="2">
    <mergeCell ref="C1:D1"/>
    <mergeCell ref="H1:I1"/>
  </mergeCells>
  <dataValidations count="1">
    <dataValidation type="list" allowBlank="1" showInputMessage="1" showErrorMessage="1" sqref="A3:C17 H3:H9">
      <formula1>"UAH,USD,EUR"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4" sqref="I4"/>
    </sheetView>
  </sheetViews>
  <sheetFormatPr defaultRowHeight="15" x14ac:dyDescent="0.25"/>
  <cols>
    <col min="4" max="4" width="9.5703125" customWidth="1"/>
    <col min="5" max="6" width="15.28515625" customWidth="1"/>
  </cols>
  <sheetData>
    <row r="1" spans="1:9" x14ac:dyDescent="0.25">
      <c r="A1" t="s">
        <v>0</v>
      </c>
      <c r="B1" t="s">
        <v>1</v>
      </c>
      <c r="C1" s="10" t="s">
        <v>2</v>
      </c>
      <c r="D1" s="10"/>
      <c r="H1" s="11" t="s">
        <v>3</v>
      </c>
      <c r="I1" s="11"/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H2" s="9" t="s">
        <v>4</v>
      </c>
      <c r="I2" s="9" t="s">
        <v>5</v>
      </c>
    </row>
    <row r="3" spans="1:9" x14ac:dyDescent="0.25">
      <c r="A3" t="s">
        <v>9</v>
      </c>
      <c r="B3" t="s">
        <v>9</v>
      </c>
      <c r="C3" t="s">
        <v>9</v>
      </c>
      <c r="D3">
        <v>100</v>
      </c>
      <c r="E3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100</v>
      </c>
      <c r="H3" t="s">
        <v>10</v>
      </c>
      <c r="I3">
        <v>1</v>
      </c>
    </row>
    <row r="4" spans="1:9" x14ac:dyDescent="0.25">
      <c r="A4" t="s">
        <v>9</v>
      </c>
      <c r="B4" t="s">
        <v>10</v>
      </c>
      <c r="C4" t="s">
        <v>10</v>
      </c>
      <c r="D4">
        <v>100</v>
      </c>
      <c r="E4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100</v>
      </c>
      <c r="H4" t="s">
        <v>11</v>
      </c>
      <c r="I4">
        <v>0.87</v>
      </c>
    </row>
    <row r="5" spans="1:9" x14ac:dyDescent="0.25">
      <c r="A5" t="s">
        <v>9</v>
      </c>
      <c r="B5" t="s">
        <v>9</v>
      </c>
      <c r="C5" t="s">
        <v>10</v>
      </c>
      <c r="D5">
        <v>100</v>
      </c>
      <c r="E5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100</v>
      </c>
      <c r="H5" s="8" t="s">
        <v>9</v>
      </c>
      <c r="I5" s="8">
        <v>0.04</v>
      </c>
    </row>
    <row r="6" spans="1:9" x14ac:dyDescent="0.25">
      <c r="A6" t="s">
        <v>9</v>
      </c>
      <c r="B6" t="s">
        <v>10</v>
      </c>
      <c r="C6" t="s">
        <v>9</v>
      </c>
      <c r="D6">
        <v>100</v>
      </c>
      <c r="E6" s="7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100</v>
      </c>
      <c r="H6" s="8"/>
      <c r="I6" s="8"/>
    </row>
    <row r="7" spans="1:9" x14ac:dyDescent="0.25">
      <c r="A7" t="s">
        <v>9</v>
      </c>
      <c r="B7" t="s">
        <v>10</v>
      </c>
      <c r="C7" t="s">
        <v>11</v>
      </c>
      <c r="D7">
        <v>100</v>
      </c>
      <c r="E7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87</v>
      </c>
      <c r="H7" s="8"/>
      <c r="I7" s="8"/>
    </row>
    <row r="8" spans="1:9" x14ac:dyDescent="0.25">
      <c r="A8" t="s">
        <v>9</v>
      </c>
      <c r="B8" t="s">
        <v>11</v>
      </c>
      <c r="C8" t="s">
        <v>10</v>
      </c>
      <c r="D8">
        <v>100</v>
      </c>
      <c r="E8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114.94252873563218</v>
      </c>
      <c r="H8" s="8"/>
      <c r="I8" s="8"/>
    </row>
    <row r="9" spans="1:9" x14ac:dyDescent="0.25">
      <c r="A9" t="s">
        <v>10</v>
      </c>
      <c r="B9" t="s">
        <v>9</v>
      </c>
      <c r="C9" t="s">
        <v>11</v>
      </c>
      <c r="D9">
        <v>100</v>
      </c>
      <c r="E9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2175</v>
      </c>
      <c r="H9" s="8"/>
      <c r="I9" s="8"/>
    </row>
    <row r="10" spans="1:9" x14ac:dyDescent="0.25">
      <c r="E10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0</v>
      </c>
    </row>
    <row r="11" spans="1:9" x14ac:dyDescent="0.25">
      <c r="E11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0</v>
      </c>
    </row>
    <row r="12" spans="1:9" x14ac:dyDescent="0.25">
      <c r="E12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0</v>
      </c>
    </row>
    <row r="13" spans="1:9" x14ac:dyDescent="0.25">
      <c r="E13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0</v>
      </c>
    </row>
    <row r="14" spans="1:9" x14ac:dyDescent="0.25">
      <c r="E14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0</v>
      </c>
    </row>
    <row r="15" spans="1:9" x14ac:dyDescent="0.25">
      <c r="E15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0</v>
      </c>
    </row>
    <row r="16" spans="1:9" x14ac:dyDescent="0.25">
      <c r="E16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0</v>
      </c>
    </row>
    <row r="17" spans="1:5" x14ac:dyDescent="0.25">
      <c r="E17" s="2">
        <f>Таблица14681012[[#This Row],[4]]*IF(Таблица14681012[[#This Row],[2]]=Таблица14681012[[#This Row],[3]],1,
IF(Таблица14681012[[#This Row],[1]]=Таблица14681012[[#This Row],[2]], INDEX(Курс13[2],MATCH(Таблица14681012[[#This Row],[3]],Курс13[1],0)),
IF(Таблица14681012[[#This Row],[1]]=Таблица14681012[[#This Row],[3]], 1/INDEX(Курс13[2],MATCH(Таблица14681012[[#This Row],[2]],Курс13[1],0)),
INDEX(Курс13[2],MATCH(Таблица14681012[[#This Row],[3]],Курс13[1],0))/INDEX(Курс13[2],MATCH(Таблица14681012[[#This Row],[2]],Курс13[1],0)))))</f>
        <v>0</v>
      </c>
    </row>
    <row r="18" spans="1:5" x14ac:dyDescent="0.25">
      <c r="A18" t="s">
        <v>12</v>
      </c>
      <c r="E18" s="2">
        <f>SUBTOTAL(109,Таблица14681012[5])</f>
        <v>2776.9425287356321</v>
      </c>
    </row>
  </sheetData>
  <mergeCells count="2">
    <mergeCell ref="C1:D1"/>
    <mergeCell ref="H1:I1"/>
  </mergeCells>
  <dataValidations count="1">
    <dataValidation type="list" allowBlank="1" showInputMessage="1" showErrorMessage="1" sqref="A3:C17 H3:H9">
      <formula1>"UAH,USD,EUR"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Лист1 (2)</vt:lpstr>
      <vt:lpstr>Лист1 (3)</vt:lpstr>
      <vt:lpstr>Лист1 (4)</vt:lpstr>
      <vt:lpstr>Лист1 (5)</vt:lpstr>
      <vt:lpstr>Лист1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Овчаренко</dc:creator>
  <cp:lastModifiedBy>Андрей Овчаренко</cp:lastModifiedBy>
  <dcterms:created xsi:type="dcterms:W3CDTF">2017-06-09T10:36:17Z</dcterms:created>
  <dcterms:modified xsi:type="dcterms:W3CDTF">2017-06-12T08:51:36Z</dcterms:modified>
</cp:coreProperties>
</file>