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B7A64F46-98EC-4246-8DEB-7AC20FBFAE1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Станки" sheetId="15" r:id="rId1"/>
    <sheet name="Список" sheetId="12" r:id="rId2"/>
    <sheet name="Скорость" sheetId="11" r:id="rId3"/>
    <sheet name="Лист3" sheetId="13" state="hidden" r:id="rId4"/>
  </sheets>
  <definedNames>
    <definedName name="_xlnm.Print_Titles" localSheetId="0">Станки!$5:$5</definedName>
  </definedNames>
  <calcPr calcId="181029"/>
  <pivotCaches>
    <pivotCache cacheId="78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2" l="1"/>
  <c r="K9" i="12"/>
  <c r="K11" i="12"/>
  <c r="K2" i="12"/>
  <c r="K7" i="12"/>
  <c r="K5" i="12"/>
  <c r="K10" i="12"/>
  <c r="K6" i="12"/>
  <c r="K4" i="12"/>
  <c r="K3" i="12"/>
  <c r="K15" i="12"/>
  <c r="K14" i="12"/>
  <c r="K16" i="12"/>
  <c r="K13" i="12"/>
  <c r="K12" i="12"/>
  <c r="K17" i="12"/>
  <c r="K22" i="12"/>
  <c r="K19" i="12"/>
  <c r="K18" i="12"/>
  <c r="K20" i="12"/>
  <c r="K21" i="12"/>
  <c r="K23" i="12"/>
  <c r="K26" i="12"/>
  <c r="K24" i="12"/>
  <c r="K25" i="12"/>
  <c r="K36" i="12"/>
  <c r="K33" i="12"/>
  <c r="K29" i="12"/>
  <c r="K34" i="12"/>
  <c r="K27" i="12"/>
  <c r="K28" i="12"/>
  <c r="K31" i="12"/>
  <c r="K37" i="12"/>
  <c r="K30" i="12"/>
  <c r="K38" i="12"/>
  <c r="K35" i="12"/>
  <c r="K32" i="12"/>
  <c r="K39" i="12"/>
  <c r="K40" i="12"/>
  <c r="K41" i="12"/>
  <c r="K42" i="12"/>
  <c r="K48" i="12"/>
  <c r="K46" i="12"/>
  <c r="K43" i="12"/>
  <c r="K45" i="12"/>
  <c r="K44" i="12"/>
  <c r="K47" i="12"/>
  <c r="K49" i="12"/>
  <c r="K50" i="12"/>
  <c r="K51" i="12"/>
  <c r="K52" i="12"/>
  <c r="K53" i="12"/>
  <c r="K55" i="12"/>
  <c r="K54" i="12"/>
  <c r="K56" i="12"/>
  <c r="K57" i="12"/>
  <c r="K59" i="12"/>
  <c r="K61" i="12"/>
  <c r="K58" i="12"/>
  <c r="K63" i="12"/>
  <c r="K60" i="12"/>
  <c r="K62" i="12"/>
  <c r="K64" i="12"/>
  <c r="K65" i="12"/>
  <c r="K67" i="12"/>
  <c r="K68" i="12"/>
  <c r="K66" i="12"/>
  <c r="K69" i="12"/>
  <c r="K71" i="12"/>
  <c r="K70" i="12"/>
  <c r="K72" i="12"/>
  <c r="K73" i="12"/>
  <c r="K75" i="12"/>
  <c r="K74" i="12"/>
  <c r="K76" i="12"/>
  <c r="K77" i="12"/>
  <c r="K78" i="12"/>
  <c r="K79" i="12"/>
  <c r="K81" i="12"/>
  <c r="K80" i="12"/>
  <c r="K82" i="12"/>
  <c r="K83" i="12"/>
  <c r="K86" i="12"/>
  <c r="K85" i="12"/>
  <c r="K84" i="12"/>
  <c r="K88" i="12"/>
  <c r="K90" i="12"/>
  <c r="K89" i="12"/>
  <c r="K87" i="12"/>
  <c r="K91" i="12"/>
  <c r="K94" i="12"/>
  <c r="K93" i="12"/>
  <c r="K92" i="12"/>
  <c r="K95" i="12"/>
  <c r="K97" i="12"/>
  <c r="K96" i="12"/>
  <c r="K98" i="12"/>
  <c r="K99" i="12"/>
  <c r="K100" i="12"/>
  <c r="K101" i="12"/>
  <c r="K102" i="12"/>
  <c r="K103" i="12"/>
  <c r="K104" i="12"/>
  <c r="K105" i="12"/>
  <c r="K106" i="12"/>
  <c r="K117" i="12"/>
  <c r="K110" i="12"/>
  <c r="K108" i="12"/>
  <c r="K109" i="12"/>
  <c r="K111" i="12"/>
  <c r="K112" i="12"/>
  <c r="K113" i="12"/>
  <c r="K114" i="12"/>
  <c r="K121" i="12"/>
  <c r="K122" i="12"/>
  <c r="K124" i="12"/>
  <c r="K125" i="12"/>
  <c r="K127" i="12"/>
  <c r="K118" i="12"/>
  <c r="K119" i="12"/>
  <c r="K120" i="12"/>
  <c r="K128" i="12"/>
  <c r="K123" i="12"/>
  <c r="K222" i="12"/>
  <c r="K126" i="12"/>
  <c r="K132" i="12"/>
  <c r="K134" i="12"/>
  <c r="K130" i="12"/>
  <c r="K129" i="12"/>
  <c r="K131" i="12"/>
  <c r="K148" i="12"/>
  <c r="K133" i="12"/>
  <c r="K225" i="12"/>
  <c r="K135" i="12"/>
  <c r="K136" i="12"/>
  <c r="K138" i="12"/>
  <c r="K137" i="12"/>
  <c r="K139" i="12"/>
  <c r="K143" i="12"/>
  <c r="K142" i="12"/>
  <c r="K141" i="12"/>
  <c r="K140" i="12"/>
  <c r="K145" i="12"/>
  <c r="K144" i="12"/>
  <c r="K147" i="12"/>
  <c r="K146" i="12"/>
  <c r="K157" i="12"/>
  <c r="K149" i="12"/>
  <c r="K150" i="12"/>
  <c r="K151" i="12"/>
  <c r="K152" i="12"/>
  <c r="K153" i="12"/>
  <c r="K154" i="12"/>
  <c r="K156" i="12"/>
  <c r="K155" i="12"/>
  <c r="K163" i="12"/>
  <c r="K206" i="12"/>
  <c r="K161" i="12"/>
  <c r="K159" i="12"/>
  <c r="K162" i="12"/>
  <c r="K160" i="12"/>
  <c r="K158" i="12"/>
  <c r="K164" i="12"/>
  <c r="K165" i="12"/>
  <c r="K167" i="12"/>
  <c r="K166" i="12"/>
  <c r="K168" i="12"/>
  <c r="K169" i="12"/>
  <c r="K170" i="12"/>
  <c r="K172" i="12"/>
  <c r="K173" i="12"/>
  <c r="K171" i="12"/>
  <c r="K174" i="12"/>
  <c r="K175" i="12"/>
  <c r="K176" i="12"/>
  <c r="K181" i="12"/>
  <c r="K179" i="12"/>
  <c r="K180" i="12"/>
  <c r="K178" i="12"/>
  <c r="K177" i="12"/>
  <c r="K183" i="12"/>
  <c r="K182" i="12"/>
  <c r="K184" i="12"/>
  <c r="K186" i="12"/>
  <c r="K187" i="12"/>
  <c r="K188" i="12"/>
  <c r="K185" i="12"/>
  <c r="K189" i="12"/>
  <c r="K190" i="12"/>
  <c r="K193" i="12"/>
  <c r="K191" i="12"/>
  <c r="K194" i="12"/>
  <c r="K192" i="12"/>
  <c r="K195" i="12"/>
  <c r="K197" i="12"/>
  <c r="K198" i="12"/>
  <c r="K196" i="12"/>
  <c r="K199" i="12"/>
  <c r="K200" i="12"/>
  <c r="K203" i="12"/>
  <c r="K202" i="12"/>
  <c r="K201" i="12"/>
  <c r="K204" i="12"/>
  <c r="K205" i="12"/>
  <c r="K107" i="12"/>
  <c r="K207" i="12"/>
  <c r="K115" i="12"/>
  <c r="K208" i="12"/>
  <c r="K116" i="12"/>
  <c r="K211" i="12"/>
  <c r="K212" i="12"/>
  <c r="K213" i="12"/>
  <c r="K210" i="12"/>
  <c r="K214" i="12"/>
  <c r="K220" i="12"/>
  <c r="K219" i="12"/>
  <c r="K215" i="12"/>
  <c r="K221" i="12"/>
  <c r="K217" i="12"/>
  <c r="K216" i="12"/>
  <c r="K218" i="12"/>
  <c r="K223" i="12"/>
  <c r="K224" i="12"/>
  <c r="K209" i="12"/>
  <c r="D14" i="11" l="1"/>
  <c r="C14" i="11"/>
  <c r="B14" i="11"/>
  <c r="D13" i="11"/>
  <c r="D12" i="11"/>
  <c r="D11" i="11"/>
  <c r="D10" i="11"/>
  <c r="D9" i="11"/>
  <c r="D8" i="11"/>
  <c r="D7" i="11"/>
  <c r="D6" i="11"/>
  <c r="D5" i="11"/>
  <c r="D4" i="11"/>
  <c r="I226" i="12"/>
  <c r="F226" i="12"/>
  <c r="E226" i="12"/>
  <c r="I228" i="12" l="1"/>
</calcChain>
</file>

<file path=xl/sharedStrings.xml><?xml version="1.0" encoding="utf-8"?>
<sst xmlns="http://schemas.openxmlformats.org/spreadsheetml/2006/main" count="2235" uniqueCount="537">
  <si>
    <t>№ п/п</t>
  </si>
  <si>
    <t>Скважина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</si>
  <si>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</si>
  <si>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</si>
  <si>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</si>
  <si>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</si>
  <si>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</si>
  <si>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</si>
  <si>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</si>
  <si>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</si>
  <si>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</si>
  <si>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</si>
  <si>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</si>
  <si>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</si>
  <si>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</si>
  <si>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</si>
  <si>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</si>
  <si>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</si>
  <si>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</si>
  <si>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</si>
  <si>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</si>
  <si>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</si>
  <si>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</si>
  <si>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</si>
  <si>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</si>
  <si>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</si>
  <si>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</si>
  <si>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</si>
  <si>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</si>
  <si>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</si>
  <si>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</si>
  <si>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</si>
  <si>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</si>
  <si>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</si>
  <si>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</si>
  <si>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</si>
  <si>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</si>
  <si>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</si>
  <si>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</si>
  <si>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</si>
  <si>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</si>
  <si>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</si>
  <si>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</si>
  <si>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</si>
  <si>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</si>
  <si>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</si>
  <si>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</si>
  <si>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</si>
  <si>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</si>
  <si>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</si>
  <si>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</si>
  <si>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</si>
  <si>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</si>
  <si>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</si>
  <si>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</si>
  <si>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</si>
  <si>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</si>
  <si>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</si>
  <si>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</si>
  <si>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</si>
  <si>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</si>
  <si>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</si>
  <si>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Південно-Бориславська №2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</si>
  <si>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</si>
  <si>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</si>
  <si>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</si>
  <si>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</si>
  <si>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</si>
  <si>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Контрагент</t>
  </si>
  <si>
    <t>ESCO-PIVNICH</t>
  </si>
  <si>
    <t>SK-1500</t>
  </si>
  <si>
    <t>SOE</t>
  </si>
  <si>
    <t>K-200T</t>
  </si>
  <si>
    <t>KREMCO K-750</t>
  </si>
  <si>
    <t>SK-3000</t>
  </si>
  <si>
    <t>SK-1000T</t>
  </si>
  <si>
    <t>Володимирівське №11</t>
  </si>
  <si>
    <t>TECHNORESOURCE</t>
  </si>
  <si>
    <t>URALMASH 3D-76</t>
  </si>
  <si>
    <t>UPA-60</t>
  </si>
  <si>
    <t>GD-1100</t>
  </si>
  <si>
    <t>WILSON MOGUL 42</t>
  </si>
  <si>
    <t>КУБГАЗ-БОРОВА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</si>
  <si>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</si>
  <si>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</si>
  <si>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</si>
  <si>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</si>
  <si>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</si>
  <si>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</si>
  <si>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</si>
  <si>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</si>
  <si>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</si>
  <si>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</si>
  <si>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</si>
  <si>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</si>
  <si>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Нікловицьке №40</t>
  </si>
  <si>
    <t>Пролетарське №716</t>
  </si>
  <si>
    <t>LAND RIG 3000 HP-021A</t>
  </si>
  <si>
    <t>SK-1000 SUPER SINGLE</t>
  </si>
  <si>
    <t>P-80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</si>
  <si>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</si>
  <si>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</si>
  <si>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</si>
  <si>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</si>
  <si>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</si>
  <si>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</si>
  <si>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</si>
  <si>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</si>
  <si>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</si>
  <si>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</si>
  <si>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</si>
  <si>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</si>
  <si>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</si>
  <si>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</si>
  <si>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</si>
  <si>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</si>
  <si>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</si>
  <si>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</si>
  <si>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</si>
  <si>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</si>
  <si>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</si>
  <si>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</si>
  <si>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</si>
  <si>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</si>
  <si>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</si>
  <si>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</si>
  <si>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</si>
  <si>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</si>
  <si>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</si>
  <si>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</si>
  <si>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</si>
  <si>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</si>
  <si>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</si>
  <si>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</si>
  <si>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</si>
  <si>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</si>
  <si>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</si>
  <si>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</si>
  <si>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</si>
  <si>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28.11.2016</t>
  </si>
  <si>
    <t>01.11.2017</t>
  </si>
  <si>
    <t>04.04.2019</t>
  </si>
  <si>
    <t>08.01.2019</t>
  </si>
  <si>
    <t>02.01.2018</t>
  </si>
  <si>
    <t>24.04.2019</t>
  </si>
  <si>
    <t>13.08.2018</t>
  </si>
  <si>
    <t>21.04.2019</t>
  </si>
  <si>
    <t>21.06.2018</t>
  </si>
  <si>
    <t>30.11.2017</t>
  </si>
  <si>
    <t>01.11.2015</t>
  </si>
  <si>
    <t>03.02.2018</t>
  </si>
  <si>
    <t>14.09.2018</t>
  </si>
  <si>
    <t>20.12.2019</t>
  </si>
  <si>
    <t>01.05.2017</t>
  </si>
  <si>
    <t>23.05.2014</t>
  </si>
  <si>
    <t>01.02.2019</t>
  </si>
  <si>
    <t>01.10.2019</t>
  </si>
  <si>
    <t>10.06.2021</t>
  </si>
  <si>
    <t>19.11.2019</t>
  </si>
  <si>
    <t>10.11.2019</t>
  </si>
  <si>
    <t>30.11.2019</t>
  </si>
  <si>
    <t>26.09.2016</t>
  </si>
  <si>
    <t>25.12.2017</t>
  </si>
  <si>
    <t>13.03.2018</t>
  </si>
  <si>
    <t>07.02.2019</t>
  </si>
  <si>
    <t>12.01.2019</t>
  </si>
  <si>
    <t>03.02.2019</t>
  </si>
  <si>
    <t>10.07.2019</t>
  </si>
  <si>
    <t>17.09.2019</t>
  </si>
  <si>
    <t>24.06.2019</t>
  </si>
  <si>
    <t>24.08.2019</t>
  </si>
  <si>
    <t>30.07.2019</t>
  </si>
  <si>
    <t>05.05.2020</t>
  </si>
  <si>
    <t>21.12.2019</t>
  </si>
  <si>
    <t>09.12.2019</t>
  </si>
  <si>
    <t>06.10.2022</t>
  </si>
  <si>
    <t>30.04.2017</t>
  </si>
  <si>
    <t>08.03.2018</t>
  </si>
  <si>
    <t>17.07.2020</t>
  </si>
  <si>
    <t>13.07.2019</t>
  </si>
  <si>
    <t>13.06.2019</t>
  </si>
  <si>
    <t>20.11.2019</t>
  </si>
  <si>
    <t>17.10.2020</t>
  </si>
  <si>
    <t>13.10.2019</t>
  </si>
  <si>
    <t>21.05.2020</t>
  </si>
  <si>
    <t>12.04.2013</t>
  </si>
  <si>
    <t>18.10.2022</t>
  </si>
  <si>
    <t>17.01.2020</t>
  </si>
  <si>
    <t>25.08.2020</t>
  </si>
  <si>
    <t>Дубрівсько-Радченківська №1</t>
  </si>
  <si>
    <t>17.01.2022</t>
  </si>
  <si>
    <t>02.11.2017</t>
  </si>
  <si>
    <t>12.08.2016</t>
  </si>
  <si>
    <t>01.08.2018</t>
  </si>
  <si>
    <t>08.10.2021</t>
  </si>
  <si>
    <t>30.09.2017</t>
  </si>
  <si>
    <t>16.03.2015</t>
  </si>
  <si>
    <t>29.10.2016</t>
  </si>
  <si>
    <t>05.09.2018</t>
  </si>
  <si>
    <t>21.11.2020</t>
  </si>
  <si>
    <t>11.01.2020</t>
  </si>
  <si>
    <t>16.03.2020</t>
  </si>
  <si>
    <t>03.07.2020</t>
  </si>
  <si>
    <t>13.05.2018</t>
  </si>
  <si>
    <t>30.04.2020</t>
  </si>
  <si>
    <t>19.02.2019</t>
  </si>
  <si>
    <t>25.09.2021</t>
  </si>
  <si>
    <t>15.08.2017</t>
  </si>
  <si>
    <t>12.07.2017</t>
  </si>
  <si>
    <t>20.10.2018</t>
  </si>
  <si>
    <t>05.09.2022</t>
  </si>
  <si>
    <t>07.05.2021</t>
  </si>
  <si>
    <t>22.06.2022</t>
  </si>
  <si>
    <t>24.01.2017</t>
  </si>
  <si>
    <t>30.11.2021</t>
  </si>
  <si>
    <t>28.08.2018</t>
  </si>
  <si>
    <t>06.06.2019</t>
  </si>
  <si>
    <t>17.05.2019</t>
  </si>
  <si>
    <t>18.06.2019</t>
  </si>
  <si>
    <t>19.07.2022</t>
  </si>
  <si>
    <t>24.10.2017</t>
  </si>
  <si>
    <t>27.03.2018</t>
  </si>
  <si>
    <t>03.12.2017</t>
  </si>
  <si>
    <t>22.07.2020</t>
  </si>
  <si>
    <t>19.11.2018</t>
  </si>
  <si>
    <t>07.12.2019</t>
  </si>
  <si>
    <t>12.10.2020</t>
  </si>
  <si>
    <t>04.10.2019</t>
  </si>
  <si>
    <t>04.09.2021</t>
  </si>
  <si>
    <t>Клубанівсько-Зубренківське №10</t>
  </si>
  <si>
    <t>26.02.2021</t>
  </si>
  <si>
    <t>08.07.2021</t>
  </si>
  <si>
    <t>UKRISTGAZ</t>
  </si>
  <si>
    <t>12.08.2021</t>
  </si>
  <si>
    <t>Макіївське №22</t>
  </si>
  <si>
    <t>17.07.2016</t>
  </si>
  <si>
    <t>19.08.2016</t>
  </si>
  <si>
    <t>06.12.2019</t>
  </si>
  <si>
    <t>29.11.2016</t>
  </si>
  <si>
    <t>01.09.2016</t>
  </si>
  <si>
    <t>PARI</t>
  </si>
  <si>
    <t>Нікловицьке №36</t>
  </si>
  <si>
    <t>01.07.2017</t>
  </si>
  <si>
    <t>Нікловицьке №41</t>
  </si>
  <si>
    <t>04.11.2017</t>
  </si>
  <si>
    <t>UKRGAZVYDOBUTOK</t>
  </si>
  <si>
    <t>14.08.2016</t>
  </si>
  <si>
    <t>14.03.2018</t>
  </si>
  <si>
    <t>04.06.2018</t>
  </si>
  <si>
    <t>RTS</t>
  </si>
  <si>
    <t>06.07.2020</t>
  </si>
  <si>
    <t>17.07.2021</t>
  </si>
  <si>
    <t>03.09.2019</t>
  </si>
  <si>
    <t>31.05.2019</t>
  </si>
  <si>
    <t>07.06.2019</t>
  </si>
  <si>
    <t>09.09.2019</t>
  </si>
  <si>
    <t>14.09.2019</t>
  </si>
  <si>
    <t>01.12.2017</t>
  </si>
  <si>
    <t>20.03.2018</t>
  </si>
  <si>
    <t>18.12.2016</t>
  </si>
  <si>
    <t>08.08.2021</t>
  </si>
  <si>
    <t>13.05.2019</t>
  </si>
  <si>
    <t>04.09.2019</t>
  </si>
  <si>
    <t>08.11.2019</t>
  </si>
  <si>
    <t>13.11.2019</t>
  </si>
  <si>
    <t>20.07.2021</t>
  </si>
  <si>
    <t>19.09.2019</t>
  </si>
  <si>
    <t>17.06.2019</t>
  </si>
  <si>
    <t>03.07.2019</t>
  </si>
  <si>
    <t>19.07.2019</t>
  </si>
  <si>
    <t>23.06.2019</t>
  </si>
  <si>
    <t>30.08.2019</t>
  </si>
  <si>
    <t>02.04.2018</t>
  </si>
  <si>
    <t>24.11.2017</t>
  </si>
  <si>
    <t>09.09.2018</t>
  </si>
  <si>
    <t>03.11.2018</t>
  </si>
  <si>
    <t>02.11.2020</t>
  </si>
  <si>
    <t>12.05.2018</t>
  </si>
  <si>
    <t>05.07.2020</t>
  </si>
  <si>
    <t>23.10.2020</t>
  </si>
  <si>
    <t>11.09.2020</t>
  </si>
  <si>
    <t>24.09.2020</t>
  </si>
  <si>
    <t>01.07.2018</t>
  </si>
  <si>
    <t>28.01.2019</t>
  </si>
  <si>
    <t>27.10.2021</t>
  </si>
  <si>
    <t>10.08.2018</t>
  </si>
  <si>
    <t>23.10.2016</t>
  </si>
  <si>
    <t>11.09.2016</t>
  </si>
  <si>
    <t>27.08.2018</t>
  </si>
  <si>
    <t>10.11.2017</t>
  </si>
  <si>
    <t>27.03.2017</t>
  </si>
  <si>
    <t>24.10.2019</t>
  </si>
  <si>
    <t>18.11.2019</t>
  </si>
  <si>
    <t>27.09.2019</t>
  </si>
  <si>
    <t>02.12.2019</t>
  </si>
  <si>
    <t>25.11.2019</t>
  </si>
  <si>
    <t>30.06.2016</t>
  </si>
  <si>
    <t>11.11.2016</t>
  </si>
  <si>
    <t>22.05.2018</t>
  </si>
  <si>
    <t>06.04.2017</t>
  </si>
  <si>
    <t>08.04.2020</t>
  </si>
  <si>
    <t>22.01.2018</t>
  </si>
  <si>
    <t>26.02.2017</t>
  </si>
  <si>
    <t>24.11.2016</t>
  </si>
  <si>
    <t>28.05.2017</t>
  </si>
  <si>
    <t>24.07.2019</t>
  </si>
  <si>
    <t>13.08.2019</t>
  </si>
  <si>
    <t>08.04.2019</t>
  </si>
  <si>
    <t>12.09.2016</t>
  </si>
  <si>
    <t>21.11.2018</t>
  </si>
  <si>
    <t>24.07.2017</t>
  </si>
  <si>
    <t>06.02.2020</t>
  </si>
  <si>
    <t>21.06.2019</t>
  </si>
  <si>
    <t>10.01.2020</t>
  </si>
  <si>
    <t>17.08.2018</t>
  </si>
  <si>
    <t>21.05.2021</t>
  </si>
  <si>
    <t>03.09.2018</t>
  </si>
  <si>
    <t>17.10.2019</t>
  </si>
  <si>
    <t>02.12.2018</t>
  </si>
  <si>
    <t>03.03.2020</t>
  </si>
  <si>
    <t>31.08.2020</t>
  </si>
  <si>
    <t>11.12.2018</t>
  </si>
  <si>
    <t>19.03.2020</t>
  </si>
  <si>
    <t>03.04.2020</t>
  </si>
  <si>
    <t>20.07.2020</t>
  </si>
  <si>
    <t>SOUZ-BUDRESURS</t>
  </si>
  <si>
    <t>Вид скважины</t>
  </si>
  <si>
    <t>Факт,метров</t>
  </si>
  <si>
    <t>Продолжительность</t>
  </si>
  <si>
    <t>Примечание</t>
  </si>
  <si>
    <t>Договор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</si>
  <si>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</si>
  <si>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</si>
  <si>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</si>
  <si>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</si>
  <si>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</si>
  <si>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</si>
  <si>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</si>
  <si>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</si>
  <si>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</si>
  <si>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</si>
  <si>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</si>
  <si>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</si>
  <si>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</si>
  <si>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</si>
  <si>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</si>
  <si>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</si>
  <si>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</si>
  <si>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</si>
  <si>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</si>
  <si>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</si>
  <si>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</si>
  <si>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</si>
  <si>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</si>
  <si>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</si>
  <si>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</si>
  <si>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</si>
  <si>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</si>
  <si>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</si>
  <si>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</si>
  <si>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</si>
  <si>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</si>
  <si>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</si>
  <si>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</si>
  <si>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</si>
  <si>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</si>
  <si>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</si>
  <si>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</si>
  <si>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</si>
  <si>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</si>
  <si>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</si>
  <si>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</si>
  <si>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</si>
  <si>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</si>
  <si>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230420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</si>
  <si>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</si>
  <si>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</si>
  <si>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</si>
  <si>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</si>
  <si>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</si>
  <si>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</si>
  <si>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</si>
  <si>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</si>
  <si>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</si>
  <si>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</si>
  <si>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</si>
  <si>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</si>
  <si>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</si>
  <si>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</si>
  <si>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</si>
  <si>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</si>
  <si>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</si>
  <si>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</si>
  <si>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</si>
  <si>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</si>
  <si>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</si>
  <si>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021219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</si>
  <si>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</si>
  <si>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</si>
  <si>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</si>
  <si>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</si>
  <si>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</si>
  <si>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</si>
  <si>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</si>
  <si>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</si>
  <si>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</si>
  <si>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0212/21 КРС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</si>
  <si>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</si>
  <si>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</si>
  <si>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</si>
  <si>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</si>
  <si>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</si>
  <si>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</si>
  <si>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</si>
  <si>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</si>
  <si>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Буріння бокового стовбуру</t>
  </si>
  <si>
    <t>40-12/16 КЗ</t>
  </si>
  <si>
    <t>230622КРС</t>
  </si>
  <si>
    <t>270720КРС</t>
  </si>
  <si>
    <t>031201</t>
  </si>
  <si>
    <t>0110/18КЗ</t>
  </si>
  <si>
    <t>2909-48Кр</t>
  </si>
  <si>
    <t>010219 К-З</t>
  </si>
  <si>
    <t>200821 ОС</t>
  </si>
  <si>
    <t>091221КЛЗ</t>
  </si>
  <si>
    <t>2909-2 Кл</t>
  </si>
  <si>
    <t>010721КЛЗ</t>
  </si>
  <si>
    <t>100821 КРС</t>
  </si>
  <si>
    <t>2710</t>
  </si>
  <si>
    <t>01.06.2017</t>
  </si>
  <si>
    <t>2410</t>
  </si>
  <si>
    <t>04/07 ДУ1</t>
  </si>
  <si>
    <t>04/07</t>
  </si>
  <si>
    <t>0512</t>
  </si>
  <si>
    <t>231116/1КРС</t>
  </si>
  <si>
    <t>01-0916МЛ</t>
  </si>
  <si>
    <t>10.02.2015</t>
  </si>
  <si>
    <t>1002-15МЛ</t>
  </si>
  <si>
    <t>2803</t>
  </si>
  <si>
    <t>14.12.2011</t>
  </si>
  <si>
    <t>777/14-12-2011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</si>
  <si>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</si>
  <si>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</si>
  <si>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</si>
  <si>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</si>
  <si>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</si>
  <si>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</si>
  <si>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</si>
  <si>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</si>
  <si>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</si>
  <si>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</si>
  <si>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</si>
  <si>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</si>
  <si>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</si>
  <si>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</si>
  <si>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</si>
  <si>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</si>
  <si>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200421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</si>
  <si>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</si>
  <si>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</si>
  <si>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</si>
  <si>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</si>
  <si>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</si>
  <si>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</si>
  <si>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</si>
  <si>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</si>
  <si>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</si>
  <si>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</si>
  <si>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</si>
  <si>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</si>
  <si>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</si>
  <si>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</si>
  <si>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</si>
  <si>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</si>
  <si>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</si>
  <si>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</si>
  <si>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</si>
  <si>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</si>
  <si>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</si>
  <si>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</si>
  <si>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</si>
  <si>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</si>
  <si>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</si>
  <si>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</si>
  <si>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</si>
  <si>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</si>
  <si>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</si>
  <si>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</si>
  <si>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</si>
  <si>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</si>
  <si>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</si>
  <si>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</si>
  <si>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</si>
  <si>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</si>
  <si>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</si>
  <si>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</si>
  <si>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</si>
  <si>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</si>
  <si>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</si>
  <si>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</si>
  <si>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</si>
  <si>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</si>
  <si>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</si>
  <si>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</si>
  <si>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</si>
  <si>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</si>
  <si>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</si>
  <si>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</si>
  <si>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</si>
  <si>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</si>
  <si>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</si>
  <si>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</si>
  <si>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</si>
  <si>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</si>
  <si>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</si>
  <si>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28-1118</t>
  </si>
  <si>
    <t>02-0320 КРС</t>
  </si>
  <si>
    <t>310820</t>
  </si>
  <si>
    <t>210217 П</t>
  </si>
  <si>
    <t>281118</t>
  </si>
  <si>
    <t>170302</t>
  </si>
  <si>
    <t>1104/16-1СТ</t>
  </si>
  <si>
    <t>0707-20</t>
  </si>
  <si>
    <t>020320</t>
  </si>
  <si>
    <t>Итог</t>
  </si>
  <si>
    <t>средняя скорость</t>
  </si>
  <si>
    <t>Названия строк</t>
  </si>
  <si>
    <t>Общий итог</t>
  </si>
  <si>
    <t>(Все)</t>
  </si>
  <si>
    <t>Сумма по полю Факт,метров</t>
  </si>
  <si>
    <t>Сумма по полю Продолжительность</t>
  </si>
  <si>
    <t>Средняя скорость, м/сутки</t>
  </si>
  <si>
    <t>Среднее по полю Средняя скорость, м/сутки</t>
  </si>
  <si>
    <t>Скорость бурения по станкам</t>
  </si>
  <si>
    <t>Факт, метров</t>
  </si>
  <si>
    <t>Количество</t>
  </si>
  <si>
    <t>FRAC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</si>
</sst>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45">
    <xf numFmtId="0" fontId="0" fillId="0" borderId="0" xfId="0"/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3" applyFont="1" applyFill="1" applyBorder="1" applyAlignment="1">
      <alignment horizontal="center" vertical="center" wrapText="1"/>
    </xf>
    <xf numFmtId="3" fontId="2" fillId="2" borderId="2" xfId="3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3" fontId="2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3" fontId="3" fillId="0" borderId="0" xfId="3" applyNumberFormat="1" applyAlignment="1">
      <alignment horizontal="center" vertical="center"/>
    </xf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3" fontId="2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2" borderId="2" xfId="3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" fontId="2" fillId="0" borderId="1" xfId="3" applyNumberFormat="1" applyFont="1" applyBorder="1" applyAlignment="1">
      <alignment horizontal="center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14" fontId="2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3" fontId="3" fillId="0" borderId="1" xfId="3" applyNumberFormat="1" applyBorder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 wrapText="1"/>
    </xf>
    <xf numFmtId="3" fontId="3" fillId="0" borderId="0" xfId="3" applyNumberFormat="1" applyBorder="1" applyAlignment="1">
      <alignment horizontal="center" vertical="center"/>
    </xf>
    <xf numFmtId="14" fontId="2" fillId="0" borderId="3" xfId="3" applyNumberFormat="1" applyFont="1" applyBorder="1" applyAlignment="1">
      <alignment horizontal="center" vertical="center" wrapText="1"/>
    </xf>
  </cellXfs>
  <cellStyles count="4">
    <cellStyle name="Обычный" xfId="0" builtinId="0"/>
    <cellStyle name="Обычный 2" xfId="1" xr:uid="{287F091F-B9B9-4901-89BD-5600F9D07466}"/>
    <cellStyle name="Обычный_Лист2" xfId="2" xr:uid="{1389B71D-300F-4A47-B5E8-23AAE2EC8B11}"/>
    <cellStyle name="Обычный_Лист7" xfId="3" xr:uid="{0D765327-5A75-4DC2-9DBA-E538A5A4D894}"/>
  </cellStyles>
  <dxfs count="3652"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Овчаренко" refreshedDate="44882.753004398146" createdVersion="7" refreshedVersion="7" minRefreshableVersion="3" recordCount="224" xr:uid="{508A6F3D-8D21-4474-B901-D451110A633D}">
  <cacheSource type="worksheet">
    <worksheetSource name="Список"/>
  </cacheSource>
  <cacheFields count="14">
    <cacheField name="№ п/п" numFmtId="0">
      <sharedItems containsSemiMixedTypes="0" containsString="0" containsNumber="1" containsInteger="1" minValue="1" maxValue="284"/>
    </cacheField>
    <cacheField name="Скважина" numFmtId="0">
      <sharedItems count="125">
        <s v="Веселкова №1"/>
        <s v="Високопільська №2"/>
        <s v="Водянівська №2"/>
        <s v="Водянівська №3"/>
        <s v="Водянівська №4"/>
        <s v="Водянівська №5"/>
        <s v="Водянівська №6"/>
        <s v="Водянівська №7"/>
        <s v="Водянівська №8"/>
        <s v="Володимирівське №11"/>
        <s v="Володимирівське №8"/>
        <s v="Деркачівсько-Войтенківська №3"/>
        <s v="Дубрівсько-Радченківська №1"/>
        <s v="Журавлина №1"/>
        <s v="Журавлина №2"/>
        <s v="Журавлина №6"/>
        <s v="Журавлина №7"/>
        <s v="Західно-Ольгівська №3"/>
        <s v="Капонівська №1"/>
        <s v="Капонівська №2"/>
        <s v="Караванівське №4"/>
        <s v="Карайкозiвська №21"/>
        <s v="Карайкозiвська №31"/>
        <s v="Карайкозiвська №32"/>
        <s v="Карайкозiвська №37"/>
        <s v="Карайкозiвська №38"/>
        <s v="Карайкозiвська №40"/>
        <s v="Карайкозiвська №41"/>
        <s v="Карайкозiвська №42"/>
        <s v="Карайкозiвська №48"/>
        <s v="Клубанівсько-Зубренківське №1"/>
        <s v="Клубанівсько-Зубренківське №10"/>
        <s v="Клубанівсько-Зубренківське №2"/>
        <s v="Клубанівсько-Зубренківське №3"/>
        <s v="Краснозаярське №10"/>
        <s v="Краснозаярське №12"/>
        <s v="Кубашівська №1"/>
        <s v="Ракитнянське №8"/>
        <s v="Макіївське №23"/>
        <s v="Макіївське №30"/>
        <s v="Матешівсько-Легейдівська №1"/>
        <s v="Матешівсько-Легейдівська №2"/>
        <s v="Матешівсько-Легейдівська №3"/>
        <s v="Роганська №2"/>
        <s v="Роганська №3"/>
        <s v="Макіївське №22"/>
        <s v="Нікловицьке №35"/>
        <s v="Нікловицьке №36"/>
        <s v="Нікловицьке №40"/>
        <s v="Нікловицьке №10Д"/>
        <s v="Нікловицьке №31"/>
        <s v="Ольгівське №26"/>
        <s v="Нікловицьке №32"/>
        <s v="Нікловицьке №33"/>
        <s v="Островерхiвське №62"/>
        <s v="Нікловицьке №34"/>
        <s v="Нікловицьке №41"/>
        <s v="Південно-Бориславська №2"/>
        <s v="Перемишлянська №3"/>
        <s v="Південно-Євгеніївська №15"/>
        <s v="Південно-Бориславська №1"/>
        <s v="Прирічне №5"/>
        <s v="Пролетарське №707"/>
        <s v="Пролетарське №708"/>
        <s v="Пролетарське №709"/>
        <s v="Пролетарське №710"/>
        <s v="Пролетарське №711"/>
        <s v="Пролетарське №713"/>
        <s v="Пролетарське №715"/>
        <s v="Пролетарське №716"/>
        <s v="Пролетарське №721"/>
        <s v="Пролетарське №712"/>
        <s v="Пролетарське №725"/>
        <s v="Радченківська №110"/>
        <s v="Радченківська №12"/>
        <s v="Радченківська №129"/>
        <s v="Радченківська №21"/>
        <s v="Радченківська №25"/>
        <s v="Радченківська №37"/>
        <s v="Радченківська №40"/>
        <s v="Радченківська №51"/>
        <s v="Ракитнянське №1"/>
        <s v="Ракитнянське №11"/>
        <s v="Ракитнянське №13"/>
        <s v="Ракитнянське №14"/>
        <s v="Ракитнянське №3"/>
        <s v="Ракитнянське №4"/>
        <s v="Ракитнянське №5"/>
        <s v="Ракитнянське №6"/>
        <s v="Ракитнянське №7"/>
        <s v="Ракитнянське №9бис"/>
        <s v="Ярмаківська №2"/>
        <s v="Семиренківське №77"/>
        <s v="Степківська №1"/>
        <s v="Островерхiвське №61"/>
        <s v="Східно-ракитнянський блок Ракитнянського родовища №4"/>
        <s v="Платівське №1"/>
        <s v="Макіївське №16" u="1"/>
        <s v="Островерхiвське №25" u="1"/>
        <s v="Макіївське №11" u="1"/>
        <s v="Макіївське №17" u="1"/>
        <s v="Ольгівське №26в" u="1"/>
        <s v="Краснозаярське №2" u="1"/>
        <s v="Ржавецька №2" u="1"/>
        <s v="Островерхiвське №23" u="1"/>
        <s v="Шевська №1" u="1"/>
        <s v="Островерхiвське №21" u="1"/>
        <s v="Ольгівське №5" u="1"/>
        <s v="Пролетарське №714" u="1"/>
        <s v="Краснозаярське №468" u="1"/>
        <s v="Островерхiвське №51" u="1"/>
        <s v="Гуцулівське №15" u="1"/>
        <s v="Островерхiвське №28" u="1"/>
        <s v="Ольгівське №3" u="1"/>
        <s v="Островерхiвське №26" u="1"/>
        <s v="Ольгівське №28" u="1"/>
        <s v="Островерхiвське №24" u="1"/>
        <s v="Степківська №3" u="1"/>
        <s v="Ольгівське №6" u="1"/>
        <s v="Островерхiвське №22" u="1"/>
        <s v="Ольгівське №1" u="1"/>
        <s v="Ольгівське №114" u="1"/>
        <s v="Островерхiвське №20" u="1"/>
        <s v="Ольгівське №10" u="1"/>
        <s v="Ольгівське №4" u="1"/>
      </sharedItems>
    </cacheField>
    <cacheField name="Вид скважины" numFmtId="0">
      <sharedItems/>
    </cacheField>
    <cacheField name="Вид работ" numFmtId="0">
      <sharedItems count="10">
        <s v="Перфорація"/>
        <s v="Будівництво свердловини"/>
        <s v="КРС"/>
        <s v="Випробування та освоєння"/>
        <s v="Поточний ремонт"/>
        <s v="Рекультивація"/>
        <s v="Ліквідація свердловини"/>
        <s v="ПЗР ГРП"/>
        <s v="Ліквідація ускладнень"/>
        <s v="Інтенсифікація"/>
      </sharedItems>
    </cacheField>
    <cacheField name="План, метров" numFmtId="3">
      <sharedItems containsString="0" containsBlank="1" containsNumber="1" containsInteger="1" minValue="0" maxValue="6333"/>
    </cacheField>
    <cacheField name="Факт,метров" numFmtId="3">
      <sharedItems containsMixedTypes="1" containsNumber="1" containsInteger="1" minValue="0" maxValue="6350"/>
    </cacheField>
    <cacheField name="Станок" numFmtId="0">
      <sharedItems count="17">
        <s v="URALMASH 3D-76"/>
        <s v="UPA-60"/>
        <s v="KREMCO K-750"/>
        <s v="K-200T"/>
        <s v="SK-1500"/>
        <s v="SK-3000"/>
        <s v="SK-1000T"/>
        <s v="LAND RIG 3000 HP-021A"/>
        <s v="SK-1000 SUPER SINGLE"/>
        <s v="GARDNER DENVER 1100 (GD-1100)"/>
        <s v="WILSON MOGUL 42"/>
        <s v="HR680CTU"/>
        <s v="URALMASH 4E-76"/>
        <s v="FRAC FLEET"/>
        <s v="P-80"/>
        <s v="GD-1100" u="1"/>
        <s v="Флот ГРП" u="1"/>
      </sharedItems>
    </cacheField>
    <cacheField name="Начало" numFmtId="0">
      <sharedItems containsDate="1" containsMixedTypes="1" minDate="2003-03-25T00:00:00" maxDate="2021-12-10T00:00:00" count="209">
        <s v="30.11.2017"/>
        <s v="28.11.2016"/>
        <s v="24.04.2019"/>
        <s v="21.06.2018"/>
        <s v="21.04.2019"/>
        <s v="13.08.2018"/>
        <s v="08.01.2019"/>
        <s v="04.04.2019"/>
        <s v="02.01.2018"/>
        <s v="01.11.2017"/>
        <s v="20.12.2019"/>
        <s v="14.09.2018"/>
        <s v="03.02.2018"/>
        <s v="01.11.2015"/>
        <s v="01.05.2017"/>
        <s v="23.05.2014"/>
        <s v="30.11.2019"/>
        <s v="19.11.2019"/>
        <s v="10.11.2019"/>
        <s v="10.06.2021"/>
        <s v="01.10.2019"/>
        <s v="01.02.2019"/>
        <s v="26.09.2016"/>
        <s v="25.12.2017"/>
        <s v="30.07.2019"/>
        <s v="24.08.2019"/>
        <s v="24.06.2019"/>
        <s v="21.12.2019"/>
        <s v="17.09.2019"/>
        <s v="13.03.2018"/>
        <s v="12.01.2019"/>
        <s v="10.07.2019"/>
        <s v="09.12.2019"/>
        <s v="07.02.2019"/>
        <s v="05.05.2020"/>
        <s v="03.02.2019"/>
        <s v="30.04.2017"/>
        <s v="17.07.2020"/>
        <s v="08.03.2018"/>
        <s v="06.10.2022"/>
        <s v="20.11.2019"/>
        <s v="17.10.2020"/>
        <s v="13.07.2019"/>
        <s v="13.06.2019"/>
        <s v="13.10.2019"/>
        <s v="21.05.2020"/>
        <s v="12.04.2013"/>
        <s v="25.08.2020"/>
        <s v="18.10.2022"/>
        <s v="17.01.2020"/>
        <s v="17.01.2022"/>
        <s v="30.09.2017"/>
        <s v="12.08.2016"/>
        <s v="08.10.2021"/>
        <s v="02.11.2017"/>
        <s v="01.08.2018"/>
        <s v="29.10.2016"/>
        <s v="16.03.2015"/>
        <s v="21.11.2020"/>
        <s v="11.01.2020"/>
        <s v="05.09.2018"/>
        <s v="16.03.2020"/>
        <s v="03.07.2020"/>
        <s v="13.05.2018"/>
        <s v="30.04.2020"/>
        <s v="25.09.2021"/>
        <s v="19.02.2019"/>
        <s v="15.08.2017"/>
        <s v="12.07.2017"/>
        <s v="20.10.2018"/>
        <s v="07.05.2021"/>
        <s v="05.09.2022"/>
        <s v="30.11.2021"/>
        <s v="24.01.2017"/>
        <s v="22.06.2022"/>
        <d v="2017-11-28T00:00:00"/>
        <s v="28.08.2018"/>
        <s v="18.06.2019"/>
        <s v="17.05.2019"/>
        <s v="06.06.2019"/>
        <s v="27.03.2018"/>
        <s v="24.10.2017"/>
        <s v="19.07.2022"/>
        <s v="03.12.2017"/>
        <s v="22.07.2020"/>
        <s v="19.11.2018"/>
        <s v="07.12.2019"/>
        <s v="12.10.2020"/>
        <s v="04.10.2019"/>
        <s v="04.09.2021"/>
        <d v="2021-12-09T00:00:00"/>
        <s v="26.02.2021"/>
        <s v="08.07.2021"/>
        <d v="2011-04-26T00:00:00"/>
        <d v="2012-05-08T00:00:00"/>
        <s v="12.08.2021"/>
        <d v="2019-04-15T00:00:00"/>
        <s v="19.08.2016"/>
        <s v="17.07.2016"/>
        <s v="01.06.2017"/>
        <s v="06.12.2019"/>
        <s v="29.11.2016"/>
        <s v="01.09.2016"/>
        <s v="10.02.2015"/>
        <d v="2011-11-23T00:00:00"/>
        <d v="2017-10-02T00:00:00"/>
        <d v="2016-10-27T00:00:00"/>
        <s v="01.07.2017"/>
        <d v="2012-12-12T00:00:00"/>
        <d v="2013-06-27T00:00:00"/>
        <s v="04.11.2017"/>
        <d v="2013-10-07T00:00:00"/>
        <d v="2014-01-13T00:00:00"/>
        <s v="14.12.2011"/>
        <d v="2014-05-28T00:00:00"/>
        <d v="2014-09-26T00:00:00"/>
        <s v="14.08.2016"/>
        <s v="14.03.2018"/>
        <s v="04.06.2018"/>
        <d v="2013-08-01T00:00:00"/>
        <d v="2013-11-18T00:00:00"/>
        <d v="2013-06-13T00:00:00"/>
        <s v="06.07.2020"/>
        <s v="17.07.2021"/>
        <s v="31.05.2019"/>
        <s v="14.09.2019"/>
        <s v="09.09.2019"/>
        <s v="07.06.2019"/>
        <s v="03.09.2019"/>
        <s v="20.03.2018"/>
        <s v="01.12.2017"/>
        <s v="18.12.2016"/>
        <s v="08.08.2021"/>
        <d v="2014-08-20T00:00:00"/>
        <s v="13.05.2019"/>
        <s v="13.11.2019"/>
        <s v="08.11.2019"/>
        <s v="04.09.2019"/>
        <s v="20.07.2021"/>
        <s v="19.09.2019"/>
        <d v="2013-07-29T00:00:00"/>
        <s v="30.08.2019"/>
        <s v="23.06.2019"/>
        <s v="19.07.2019"/>
        <s v="17.06.2019"/>
        <s v="03.07.2019"/>
        <d v="2019-09-18T00:00:00"/>
        <s v="02.04.2018"/>
        <s v="24.11.2017"/>
        <s v="09.09.2018"/>
        <s v="03.11.2018"/>
        <s v="02.11.2020"/>
        <s v="12.05.2018"/>
        <s v="24.09.2020"/>
        <s v="23.10.2020"/>
        <s v="11.09.2020"/>
        <s v="05.07.2020"/>
        <s v="01.07.2018"/>
        <s v="28.01.2019"/>
        <s v="27.10.2021"/>
        <s v="27.08.2018"/>
        <s v="23.10.2016"/>
        <s v="11.09.2016"/>
        <s v="10.08.2018"/>
        <s v="27.03.2017"/>
        <s v="10.11.2017"/>
        <s v="27.09.2019"/>
        <s v="25.11.2019"/>
        <s v="24.10.2019"/>
        <s v="18.11.2019"/>
        <s v="02.12.2019"/>
        <s v="30.06.2016"/>
        <s v="11.11.2016"/>
        <s v="22.05.2018"/>
        <s v="22.01.2018"/>
        <s v="08.04.2020"/>
        <s v="06.04.2017"/>
        <s v="28.05.2017"/>
        <s v="26.02.2017"/>
        <s v="24.11.2016"/>
        <s v="24.07.2019"/>
        <s v="13.08.2019"/>
        <s v="21.11.2018"/>
        <s v="12.09.2016"/>
        <s v="08.04.2019"/>
        <s v="24.07.2017"/>
        <s v="06.02.2020"/>
        <d v="2014-04-11T00:00:00"/>
        <s v="21.06.2019"/>
        <s v="10.01.2020"/>
        <d v="2011-06-30T00:00:00"/>
        <s v="21.05.2021"/>
        <s v="17.08.2018"/>
        <s v="03.09.2018"/>
        <s v="17.10.2019"/>
        <s v="31.08.2020"/>
        <s v="19.03.2020"/>
        <s v="11.12.2018"/>
        <s v="03.03.2020"/>
        <s v="02.12.2018"/>
        <d v="2016-04-11T00:00:00"/>
        <d v="2013-01-25T00:00:00"/>
        <s v="20.07.2020"/>
        <s v="03.04.2020"/>
        <d v="2012-07-05T00:00:00"/>
        <s v="" u="1"/>
        <d v="2003-03-25T00:00:00" u="1"/>
        <s v="25.10.2017" u="1"/>
        <s v="01.01.2017" u="1"/>
      </sharedItems>
    </cacheField>
    <cacheField name="Продолжительность" numFmtId="2">
      <sharedItems containsSemiMixedTypes="0" containsString="0" containsNumber="1" minValue="0" maxValue="797.29166666666663"/>
    </cacheField>
    <cacheField name="Контрагент" numFmtId="0">
      <sharedItems/>
    </cacheField>
    <cacheField name="Средняя скорость, м/сутки" numFmtId="1">
      <sharedItems containsMixedTypes="1" containsNumber="1" minValue="7.9848484848485022" maxValue="37.476340694006346"/>
    </cacheField>
    <cacheField name="Примечание" numFmtId="0">
      <sharedItems/>
    </cacheField>
    <cacheField name="Договор" numFmtId="0">
      <sharedItems/>
    </cacheField>
    <cacheField name="Поле1" numFmtId="0" formula="Начал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222"/>
    <x v="0"/>
    <s v="Похило-спрямована"/>
    <x v="0"/>
    <n v="5172"/>
    <n v="0"/>
    <x v="0"/>
    <x v="0"/>
    <n v="0.70833333333333337"/>
    <s v="ESCO-PIVNICH"/>
    <s v=""/>
    <s v=""/>
    <s v="301117/08"/>
  </r>
  <r>
    <n v="51"/>
    <x v="0"/>
    <s v="Похило-спрямована"/>
    <x v="1"/>
    <n v="5172"/>
    <n v="5399"/>
    <x v="0"/>
    <x v="1"/>
    <n v="337.70833333333348"/>
    <s v="ESCO-PIVNICH"/>
    <n v="15.987168414558907"/>
    <s v=""/>
    <s v="14-06/16ВС"/>
  </r>
  <r>
    <n v="227"/>
    <x v="0"/>
    <s v="Похило-спрямована"/>
    <x v="0"/>
    <n v="5172"/>
    <n v="0"/>
    <x v="1"/>
    <x v="2"/>
    <n v="0.20833333333333331"/>
    <s v="ESCO-PIVNICH"/>
    <s v=""/>
    <s v=""/>
    <s v="230402"/>
  </r>
  <r>
    <n v="224"/>
    <x v="0"/>
    <s v="Похило-спрямована"/>
    <x v="0"/>
    <n v="5172"/>
    <n v="0"/>
    <x v="0"/>
    <x v="3"/>
    <n v="0.70833333333333337"/>
    <s v="ESCO-PIVNICH"/>
    <s v=""/>
    <s v=""/>
    <s v="140518"/>
  </r>
  <r>
    <n v="226"/>
    <x v="0"/>
    <s v="Похило-спрямована"/>
    <x v="0"/>
    <n v="5172"/>
    <n v="0"/>
    <x v="0"/>
    <x v="4"/>
    <n v="4.1666666666666664E-2"/>
    <s v="ESCO-PIVNICH"/>
    <s v=""/>
    <s v=""/>
    <s v="040219"/>
  </r>
  <r>
    <n v="223"/>
    <x v="0"/>
    <s v="Похило-спрямована"/>
    <x v="0"/>
    <n v="5172"/>
    <n v="0"/>
    <x v="0"/>
    <x v="5"/>
    <n v="0.70833333333333337"/>
    <s v="ESCO-PIVNICH"/>
    <s v=""/>
    <s v=""/>
    <s v="060718"/>
  </r>
  <r>
    <n v="142"/>
    <x v="0"/>
    <s v="Похило-спрямована"/>
    <x v="2"/>
    <n v="5172"/>
    <n v="0"/>
    <x v="1"/>
    <x v="6"/>
    <n v="24"/>
    <s v="ESCO-PIVNICH"/>
    <s v=""/>
    <s v=""/>
    <s v="201218КРС"/>
  </r>
  <r>
    <n v="143"/>
    <x v="0"/>
    <s v="Похило-спрямована"/>
    <x v="2"/>
    <n v="5172"/>
    <n v="0"/>
    <x v="1"/>
    <x v="7"/>
    <n v="39"/>
    <s v="ESCO-PIVNICH"/>
    <s v=""/>
    <s v=""/>
    <s v="201218КРС"/>
  </r>
  <r>
    <n v="225"/>
    <x v="0"/>
    <s v="Похило-спрямована"/>
    <x v="0"/>
    <n v="5172"/>
    <n v="0"/>
    <x v="1"/>
    <x v="8"/>
    <n v="0.70833333333333337"/>
    <s v="ESCO-PIVNICH"/>
    <s v=""/>
    <s v=""/>
    <s v="020119"/>
  </r>
  <r>
    <n v="188"/>
    <x v="0"/>
    <s v="Похило-спрямована"/>
    <x v="3"/>
    <n v="5172"/>
    <n v="0"/>
    <x v="0"/>
    <x v="9"/>
    <n v="292.2916666666668"/>
    <s v="ESCO-PIVNICH"/>
    <s v=""/>
    <s v=""/>
    <s v="211017ОС"/>
  </r>
  <r>
    <n v="45"/>
    <x v="1"/>
    <s v="Вертикальна"/>
    <x v="2"/>
    <m/>
    <s v="---"/>
    <x v="1"/>
    <x v="10"/>
    <n v="0"/>
    <s v="ESCO-PIVNICH"/>
    <s v=""/>
    <s v=""/>
    <s v="2012-19 КРС"/>
  </r>
  <r>
    <n v="147"/>
    <x v="1"/>
    <s v="Вертикальна"/>
    <x v="2"/>
    <m/>
    <n v="0"/>
    <x v="1"/>
    <x v="11"/>
    <n v="49.000000000000007"/>
    <s v="ESCO-PIVNICH"/>
    <s v=""/>
    <s v=""/>
    <s v="140818ПРС"/>
  </r>
  <r>
    <n v="145"/>
    <x v="1"/>
    <s v="Вертикальна"/>
    <x v="2"/>
    <m/>
    <n v="0"/>
    <x v="2"/>
    <x v="12"/>
    <n v="23.291666666666661"/>
    <s v="ESCO-PIVNICH"/>
    <s v=""/>
    <s v=""/>
    <s v="30-0118/2В"/>
  </r>
  <r>
    <n v="144"/>
    <x v="1"/>
    <s v="Вертикальна"/>
    <x v="2"/>
    <m/>
    <n v="0"/>
    <x v="2"/>
    <x v="13"/>
    <n v="0"/>
    <s v="ESCO-PIVNICH"/>
    <s v=""/>
    <s v=""/>
    <s v="25-09/15/-2 КРС"/>
  </r>
  <r>
    <n v="146"/>
    <x v="1"/>
    <s v="Вертикальна"/>
    <x v="2"/>
    <m/>
    <n v="0"/>
    <x v="3"/>
    <x v="14"/>
    <n v="210.29166666666643"/>
    <s v="ESCO-PIVNICH"/>
    <s v=""/>
    <s v=""/>
    <s v="15-0317/2 ВКЗ"/>
  </r>
  <r>
    <n v="53"/>
    <x v="2"/>
    <s v="Вертикальна"/>
    <x v="1"/>
    <n v="5520"/>
    <n v="5600"/>
    <x v="4"/>
    <x v="15"/>
    <n v="418.99999999999994"/>
    <s v="SOE"/>
    <n v="13.365155131264919"/>
    <s v=""/>
    <s v="0103/14 "/>
  </r>
  <r>
    <n v="203"/>
    <x v="3"/>
    <s v="Вертикальна"/>
    <x v="0"/>
    <n v="6000"/>
    <n v="0"/>
    <x v="2"/>
    <x v="16"/>
    <n v="0.16666666666666669"/>
    <s v="SOE"/>
    <s v=""/>
    <s v=""/>
    <s v="221103"/>
  </r>
  <r>
    <n v="149"/>
    <x v="3"/>
    <s v="Вертикальна"/>
    <x v="2"/>
    <n v="6000"/>
    <n v="0"/>
    <x v="2"/>
    <x v="17"/>
    <n v="20.291666666666664"/>
    <s v="SOE"/>
    <s v=""/>
    <s v=""/>
    <s v="1911/19 КРС"/>
  </r>
  <r>
    <n v="229"/>
    <x v="3"/>
    <s v="Вертикальна"/>
    <x v="0"/>
    <n v="6000"/>
    <n v="0"/>
    <x v="3"/>
    <x v="18"/>
    <n v="4.1666666666666664E-2"/>
    <s v="SOE"/>
    <s v=""/>
    <s v=""/>
    <s v="011104"/>
  </r>
  <r>
    <n v="33"/>
    <x v="3"/>
    <s v="Вертикальна"/>
    <x v="2"/>
    <n v="6000"/>
    <n v="0"/>
    <x v="3"/>
    <x v="19"/>
    <n v="63"/>
    <s v="SOE"/>
    <s v=""/>
    <s v=""/>
    <s v="1911/20 КРС"/>
  </r>
  <r>
    <n v="148"/>
    <x v="3"/>
    <s v="Вертикальна"/>
    <x v="3"/>
    <n v="6000"/>
    <n v="0"/>
    <x v="3"/>
    <x v="20"/>
    <n v="49"/>
    <s v="SOE"/>
    <s v=""/>
    <s v=""/>
    <s v="0110/19 КРС"/>
  </r>
  <r>
    <n v="56"/>
    <x v="3"/>
    <s v="Вертикальна"/>
    <x v="1"/>
    <n v="6000"/>
    <n v="6042"/>
    <x v="5"/>
    <x v="21"/>
    <n v="242.29166666666649"/>
    <s v="SOE"/>
    <n v="24.936887360275168"/>
    <s v=""/>
    <s v="140119"/>
  </r>
  <r>
    <n v="190"/>
    <x v="4"/>
    <s v="Похило-спрямована"/>
    <x v="3"/>
    <n v="5770"/>
    <n v="0"/>
    <x v="4"/>
    <x v="22"/>
    <n v="20.083333333333336"/>
    <s v="SOE"/>
    <s v=""/>
    <s v=""/>
    <s v="301117ОС"/>
  </r>
  <r>
    <n v="54"/>
    <x v="4"/>
    <s v="Похило-спрямована"/>
    <x v="1"/>
    <n v="5770"/>
    <n v="5860"/>
    <x v="4"/>
    <x v="22"/>
    <n v="435.5000000000029"/>
    <s v="SOE"/>
    <n v="13.455797933409784"/>
    <s v=""/>
    <s v="1406/16"/>
  </r>
  <r>
    <n v="189"/>
    <x v="4"/>
    <s v="Похило-спрямована"/>
    <x v="3"/>
    <n v="5770"/>
    <n v="0"/>
    <x v="3"/>
    <x v="23"/>
    <n v="124.00000000000007"/>
    <s v="SOE"/>
    <s v=""/>
    <s v=""/>
    <s v="251217"/>
  </r>
  <r>
    <n v="214"/>
    <x v="5"/>
    <s v="Похило-спрямована"/>
    <x v="0"/>
    <n v="6120"/>
    <n v="0"/>
    <x v="3"/>
    <x v="24"/>
    <n v="1"/>
    <s v="SOE"/>
    <s v=""/>
    <s v=""/>
    <s v="220719"/>
  </r>
  <r>
    <n v="215"/>
    <x v="5"/>
    <s v="Похило-спрямована"/>
    <x v="0"/>
    <n v="6120"/>
    <n v="0"/>
    <x v="3"/>
    <x v="25"/>
    <n v="1"/>
    <s v="SOE"/>
    <s v=""/>
    <s v=""/>
    <s v="130819"/>
  </r>
  <r>
    <n v="208"/>
    <x v="5"/>
    <s v="Похило-спрямована"/>
    <x v="0"/>
    <n v="6120"/>
    <n v="0"/>
    <x v="3"/>
    <x v="26"/>
    <n v="6.25E-2"/>
    <s v="SOE"/>
    <s v=""/>
    <s v=""/>
    <s v="060519"/>
  </r>
  <r>
    <n v="218"/>
    <x v="5"/>
    <s v="Похило-спрямована"/>
    <x v="0"/>
    <n v="6120"/>
    <n v="0"/>
    <x v="2"/>
    <x v="27"/>
    <n v="0.22916666666666669"/>
    <s v="SOE"/>
    <s v=""/>
    <s v=""/>
    <s v="1612-19"/>
  </r>
  <r>
    <n v="216"/>
    <x v="5"/>
    <s v="Похило-спрямована"/>
    <x v="0"/>
    <n v="6120"/>
    <n v="0"/>
    <x v="3"/>
    <x v="28"/>
    <n v="1"/>
    <s v="SOE"/>
    <s v=""/>
    <s v=""/>
    <s v="100919"/>
  </r>
  <r>
    <n v="55"/>
    <x v="5"/>
    <s v="Похило-спрямована"/>
    <x v="1"/>
    <n v="6120"/>
    <n v="6202"/>
    <x v="5"/>
    <x v="29"/>
    <n v="307.28472222222206"/>
    <s v="SOE"/>
    <n v="20.183235779339658"/>
    <s v=""/>
    <s v="080218/07"/>
  </r>
  <r>
    <n v="191"/>
    <x v="5"/>
    <s v="Похило-спрямована"/>
    <x v="3"/>
    <n v="6120"/>
    <n v="0"/>
    <x v="3"/>
    <x v="30"/>
    <n v="21.291666666666668"/>
    <s v="SOE"/>
    <s v=""/>
    <s v=""/>
    <s v="020119 ОС"/>
  </r>
  <r>
    <n v="211"/>
    <x v="5"/>
    <s v="Похило-спрямована"/>
    <x v="0"/>
    <n v="6120"/>
    <n v="0"/>
    <x v="3"/>
    <x v="31"/>
    <n v="3"/>
    <s v="SOE"/>
    <s v=""/>
    <s v=""/>
    <s v="040719"/>
  </r>
  <r>
    <n v="251"/>
    <x v="5"/>
    <s v="Похило-спрямована"/>
    <x v="4"/>
    <n v="6120"/>
    <n v="0"/>
    <x v="2"/>
    <x v="32"/>
    <n v="171"/>
    <s v="SOE"/>
    <s v=""/>
    <s v=""/>
    <s v="0201-20 КРС"/>
  </r>
  <r>
    <n v="125"/>
    <x v="5"/>
    <s v="Похило-спрямована"/>
    <x v="3"/>
    <n v="6120"/>
    <n v="0"/>
    <x v="3"/>
    <x v="33"/>
    <n v="240.00000000000003"/>
    <s v="SOE"/>
    <s v=""/>
    <s v=""/>
    <s v="020119 ОС"/>
  </r>
  <r>
    <n v="217"/>
    <x v="5"/>
    <s v="Похило-спрямована"/>
    <x v="0"/>
    <n v="6120"/>
    <n v="0"/>
    <x v="2"/>
    <x v="34"/>
    <n v="1"/>
    <s v="SOE"/>
    <s v=""/>
    <s v=""/>
    <s v="2804-20"/>
  </r>
  <r>
    <n v="234"/>
    <x v="5"/>
    <s v="Похило-спрямована"/>
    <x v="0"/>
    <n v="6120"/>
    <s v="---"/>
    <x v="3"/>
    <x v="35"/>
    <n v="0"/>
    <s v="SOE"/>
    <s v=""/>
    <s v=""/>
    <s v=""/>
  </r>
  <r>
    <n v="10"/>
    <x v="6"/>
    <s v="Похило-спрямована"/>
    <x v="1"/>
    <n v="5775"/>
    <n v="5898"/>
    <x v="5"/>
    <x v="36"/>
    <n v="312.29166666666742"/>
    <s v="SOE"/>
    <n v="18.886190793862529"/>
    <s v=""/>
    <s v="2903/17"/>
  </r>
  <r>
    <n v="141"/>
    <x v="6"/>
    <s v="Похило-спрямована"/>
    <x v="2"/>
    <n v="5775"/>
    <n v="0"/>
    <x v="6"/>
    <x v="37"/>
    <n v="797.29166666666663"/>
    <s v="SOE"/>
    <s v=""/>
    <s v=""/>
    <s v="170720 КРС"/>
  </r>
  <r>
    <n v="192"/>
    <x v="6"/>
    <s v="Похило-спрямована"/>
    <x v="3"/>
    <n v="5775"/>
    <n v="0"/>
    <x v="2"/>
    <x v="38"/>
    <n v="85"/>
    <s v="SOE"/>
    <s v=""/>
    <s v=""/>
    <s v="01032018 ОС"/>
  </r>
  <r>
    <n v="283"/>
    <x v="6"/>
    <s v="Похило-спрямована"/>
    <x v="2"/>
    <n v="5775"/>
    <n v="0"/>
    <x v="3"/>
    <x v="39"/>
    <n v="26.291666666666668"/>
    <s v="SOE"/>
    <s v=""/>
    <s v=""/>
    <s v="031022КРС"/>
  </r>
  <r>
    <n v="150"/>
    <x v="7"/>
    <s v="Похило-спрямована"/>
    <x v="2"/>
    <n v="6110"/>
    <n v="0"/>
    <x v="3"/>
    <x v="40"/>
    <n v="349.29166666666669"/>
    <s v="SOE"/>
    <s v=""/>
    <s v=""/>
    <s v="2011/19 КРС"/>
  </r>
  <r>
    <n v="24"/>
    <x v="7"/>
    <s v="Похило-спрямована"/>
    <x v="0"/>
    <n v="6110"/>
    <n v="0"/>
    <x v="3"/>
    <x v="41"/>
    <n v="1"/>
    <s v="SOE"/>
    <s v=""/>
    <s v=""/>
    <s v=""/>
  </r>
  <r>
    <n v="193"/>
    <x v="7"/>
    <s v="Похило-спрямована"/>
    <x v="3"/>
    <n v="6110"/>
    <n v="0"/>
    <x v="3"/>
    <x v="42"/>
    <n v="26"/>
    <s v="SOE"/>
    <s v=""/>
    <s v=""/>
    <s v="120719 ОС"/>
  </r>
  <r>
    <n v="126"/>
    <x v="7"/>
    <s v="Похило-спрямована"/>
    <x v="3"/>
    <n v="6110"/>
    <n v="0"/>
    <x v="4"/>
    <x v="43"/>
    <n v="10.833333333333337"/>
    <s v="SOE"/>
    <s v=""/>
    <s v=""/>
    <s v="050418/05"/>
  </r>
  <r>
    <n v="27"/>
    <x v="7"/>
    <s v="Похило-спрямована"/>
    <x v="0"/>
    <n v="6110"/>
    <n v="0"/>
    <x v="4"/>
    <x v="43"/>
    <n v="1.7083333333333333"/>
    <s v="SOE"/>
    <s v=""/>
    <s v=""/>
    <s v="130619"/>
  </r>
  <r>
    <n v="11"/>
    <x v="7"/>
    <s v="Похило-спрямована"/>
    <x v="1"/>
    <n v="6110"/>
    <n v="5949"/>
    <x v="4"/>
    <x v="29"/>
    <n v="476.31250000000063"/>
    <s v="SOE"/>
    <n v="12.489699514499392"/>
    <s v=""/>
    <s v="050418/05"/>
  </r>
  <r>
    <n v="12"/>
    <x v="8"/>
    <s v="Похило-спрямована"/>
    <x v="1"/>
    <n v="6110"/>
    <n v="5797"/>
    <x v="7"/>
    <x v="44"/>
    <n v="725.99999999999841"/>
    <s v="SOE"/>
    <n v="7.9848484848485022"/>
    <s v=""/>
    <s v="07192511-Б"/>
  </r>
  <r>
    <n v="2"/>
    <x v="9"/>
    <s v="Вертикальна"/>
    <x v="1"/>
    <n v="2560"/>
    <n v="2560"/>
    <x v="6"/>
    <x v="45"/>
    <n v="208.29166666666674"/>
    <s v="TECHNORESOURCE"/>
    <n v="12.290458091618319"/>
    <s v=""/>
    <s v="230420"/>
  </r>
  <r>
    <n v="274"/>
    <x v="10"/>
    <s v="---"/>
    <x v="1"/>
    <n v="2580"/>
    <n v="2580"/>
    <x v="6"/>
    <x v="46"/>
    <n v="0"/>
    <s v="TECHNORESOURCE"/>
    <s v=""/>
    <s v=""/>
    <s v="1040/04/13"/>
  </r>
  <r>
    <n v="13"/>
    <x v="11"/>
    <s v="Вертикальна"/>
    <x v="1"/>
    <n v="4900"/>
    <n v="4837"/>
    <x v="0"/>
    <x v="24"/>
    <n v="210.29166666666666"/>
    <s v="ESCO-PIVNICH"/>
    <n v="23.001386962552012"/>
    <s v=""/>
    <s v="110219ДВ"/>
  </r>
  <r>
    <n v="249"/>
    <x v="11"/>
    <s v="Вертикальна"/>
    <x v="5"/>
    <n v="4900"/>
    <n v="0"/>
    <x v="0"/>
    <x v="47"/>
    <n v="7.291666666666667"/>
    <s v="ESCO-PIVNICH"/>
    <s v=""/>
    <s v=""/>
    <s v="180801"/>
  </r>
  <r>
    <n v="284"/>
    <x v="11"/>
    <s v="Вертикальна"/>
    <x v="2"/>
    <n v="4900"/>
    <n v="0"/>
    <x v="1"/>
    <x v="48"/>
    <n v="14.291666666666666"/>
    <s v="ESCO-PIVNICH"/>
    <s v=""/>
    <s v=""/>
    <s v="131022 КРС"/>
  </r>
  <r>
    <n v="28"/>
    <x v="11"/>
    <s v="Вертикальна"/>
    <x v="0"/>
    <n v="4900"/>
    <n v="0"/>
    <x v="0"/>
    <x v="49"/>
    <n v="1"/>
    <s v="ESCO-PIVNICH"/>
    <s v=""/>
    <s v=""/>
    <s v="100103"/>
  </r>
  <r>
    <n v="278"/>
    <x v="12"/>
    <s v="Вертикальна"/>
    <x v="1"/>
    <n v="1290"/>
    <n v="1290"/>
    <x v="8"/>
    <x v="50"/>
    <n v="137.99999999999994"/>
    <s v="NGPG"/>
    <n v="9.3478260869565251"/>
    <s v=""/>
    <s v="150122"/>
  </r>
  <r>
    <n v="279"/>
    <x v="12"/>
    <s v="Вертикальна"/>
    <x v="5"/>
    <n v="1290"/>
    <s v="---"/>
    <x v="8"/>
    <x v="50"/>
    <n v="0"/>
    <s v="NGPG"/>
    <s v=""/>
    <s v=""/>
    <s v="201221"/>
  </r>
  <r>
    <n v="153"/>
    <x v="13"/>
    <s v="Вертикальна"/>
    <x v="2"/>
    <n v="5000"/>
    <n v="0"/>
    <x v="1"/>
    <x v="51"/>
    <n v="24.000000000000021"/>
    <s v="ESCO-PIVNICH"/>
    <s v=""/>
    <s v=""/>
    <s v="20-0917/КРС"/>
  </r>
  <r>
    <n v="151"/>
    <x v="13"/>
    <s v="Вертикальна"/>
    <x v="2"/>
    <n v="5000"/>
    <s v="---"/>
    <x v="8"/>
    <x v="52"/>
    <n v="88.2916666666666"/>
    <s v="ESCO-PIVNICH"/>
    <s v=""/>
    <s v=""/>
    <s v="16-0816/1КРС"/>
  </r>
  <r>
    <n v="30"/>
    <x v="13"/>
    <s v="Вертикальна"/>
    <x v="2"/>
    <n v="5000"/>
    <n v="0"/>
    <x v="1"/>
    <x v="53"/>
    <n v="19"/>
    <s v="ESCO-PIVNICH"/>
    <s v=""/>
    <s v=""/>
    <s v="2309/21 КРС"/>
  </r>
  <r>
    <n v="152"/>
    <x v="13"/>
    <s v="Вертикальна"/>
    <x v="2"/>
    <n v="5000"/>
    <s v="---"/>
    <x v="1"/>
    <x v="54"/>
    <n v="0"/>
    <s v="ESCO-PIVNICH"/>
    <s v=""/>
    <s v=""/>
    <s v="08-0416/1КРС"/>
  </r>
  <r>
    <n v="59"/>
    <x v="13"/>
    <s v="Вертикальна"/>
    <x v="1"/>
    <n v="5000"/>
    <n v="5000"/>
    <x v="9"/>
    <x v="54"/>
    <n v="0"/>
    <s v="ESCO-PIVNICH"/>
    <s v=""/>
    <s v=""/>
    <s v="0404/14"/>
  </r>
  <r>
    <n v="154"/>
    <x v="13"/>
    <s v="Вертикальна"/>
    <x v="2"/>
    <n v="5000"/>
    <n v="0"/>
    <x v="1"/>
    <x v="55"/>
    <n v="35"/>
    <s v="ESCO-PIVNICH"/>
    <s v=""/>
    <s v=""/>
    <s v="0108/КРС"/>
  </r>
  <r>
    <n v="155"/>
    <x v="14"/>
    <s v="Вертикальна"/>
    <x v="2"/>
    <n v="5050"/>
    <n v="0"/>
    <x v="1"/>
    <x v="56"/>
    <n v="31.291666666666686"/>
    <s v="ESCO-PIVNICH"/>
    <s v=""/>
    <s v=""/>
    <s v="25-1016/2"/>
  </r>
  <r>
    <n v="60"/>
    <x v="14"/>
    <s v="Вертикальна"/>
    <x v="1"/>
    <n v="5050"/>
    <n v="5050"/>
    <x v="0"/>
    <x v="57"/>
    <n v="0"/>
    <s v="ESCO-PIVNICH"/>
    <s v=""/>
    <s v=""/>
    <s v="21-01-15 ЖР"/>
  </r>
  <r>
    <n v="39"/>
    <x v="15"/>
    <s v="Вертикальна"/>
    <x v="2"/>
    <n v="3961"/>
    <n v="0"/>
    <x v="10"/>
    <x v="58"/>
    <n v="204.29166666666666"/>
    <s v="ESCO-PIVNICH"/>
    <s v=""/>
    <s v=""/>
    <s v="261120КРС"/>
  </r>
  <r>
    <n v="139"/>
    <x v="15"/>
    <s v="Вертикальна"/>
    <x v="4"/>
    <n v="3961"/>
    <n v="0"/>
    <x v="1"/>
    <x v="59"/>
    <n v="26.291666666666668"/>
    <s v="ESCO-PIVNICH"/>
    <s v=""/>
    <s v=""/>
    <s v="1701-20 КРС"/>
  </r>
  <r>
    <n v="156"/>
    <x v="15"/>
    <s v="Вертикальна"/>
    <x v="2"/>
    <n v="3961"/>
    <n v="0"/>
    <x v="1"/>
    <x v="60"/>
    <n v="9.0000000000000018"/>
    <s v="ESCO-PIVNICH"/>
    <s v=""/>
    <s v=""/>
    <s v="040918 КРС"/>
  </r>
  <r>
    <n v="62"/>
    <x v="15"/>
    <s v="Вертикальна"/>
    <x v="1"/>
    <n v="3961"/>
    <n v="3950"/>
    <x v="9"/>
    <x v="9"/>
    <n v="139.29166666666663"/>
    <s v="ESCO-PIVNICH"/>
    <n v="28.357762488782537"/>
    <s v=""/>
    <s v="02102017 ЖР"/>
  </r>
  <r>
    <n v="8"/>
    <x v="16"/>
    <s v="Вертикальна"/>
    <x v="1"/>
    <n v="4000"/>
    <n v="4000"/>
    <x v="0"/>
    <x v="61"/>
    <n v="205.29166666666669"/>
    <s v="ESCO-PIVNICH"/>
    <n v="19.484473310330827"/>
    <s v=""/>
    <s v="021219"/>
  </r>
  <r>
    <n v="26"/>
    <x v="16"/>
    <s v="Вертикальна"/>
    <x v="0"/>
    <n v="4000"/>
    <n v="0"/>
    <x v="0"/>
    <x v="62"/>
    <n v="1"/>
    <s v="ESCO-PIVNICH"/>
    <s v=""/>
    <s v=""/>
    <s v="0107-20"/>
  </r>
  <r>
    <n v="104"/>
    <x v="17"/>
    <s v="Вертикальна"/>
    <x v="1"/>
    <n v="2300"/>
    <n v="2300"/>
    <x v="6"/>
    <x v="63"/>
    <n v="72.2916666666666"/>
    <s v="КУБГАЗ-БОРОВА"/>
    <n v="31.815561959654207"/>
    <s v=""/>
    <s v="170418"/>
  </r>
  <r>
    <n v="185"/>
    <x v="18"/>
    <s v="---"/>
    <x v="6"/>
    <m/>
    <n v="0"/>
    <x v="1"/>
    <x v="64"/>
    <n v="21"/>
    <s v="ESCO-PIVNICH"/>
    <s v=""/>
    <s v=""/>
    <s v="2904-20 КРС"/>
  </r>
  <r>
    <n v="19"/>
    <x v="19"/>
    <s v="Вертикальна"/>
    <x v="2"/>
    <n v="4400"/>
    <n v="0"/>
    <x v="1"/>
    <x v="65"/>
    <n v="12.999999999999998"/>
    <s v="ESCO-PIVNICH"/>
    <s v=""/>
    <s v=""/>
    <s v="230921 КРС"/>
  </r>
  <r>
    <n v="157"/>
    <x v="19"/>
    <s v="Вертикальна"/>
    <x v="2"/>
    <n v="4400"/>
    <n v="0"/>
    <x v="1"/>
    <x v="66"/>
    <n v="44.291666666666664"/>
    <s v="ESCO-PIVNICH"/>
    <s v=""/>
    <s v=""/>
    <s v="150219КРС"/>
  </r>
  <r>
    <n v="242"/>
    <x v="20"/>
    <s v="---"/>
    <x v="7"/>
    <m/>
    <n v="0"/>
    <x v="10"/>
    <x v="67"/>
    <n v="93.000000000000085"/>
    <s v="PUGC"/>
    <s v=""/>
    <s v=""/>
    <s v="0307/2017/КРС"/>
  </r>
  <r>
    <n v="240"/>
    <x v="21"/>
    <s v="---"/>
    <x v="7"/>
    <m/>
    <n v="0"/>
    <x v="2"/>
    <x v="68"/>
    <n v="67.999999999999986"/>
    <s v="ESCO-PIVNICH"/>
    <s v=""/>
    <s v=""/>
    <s v="0307/17/КРС"/>
  </r>
  <r>
    <n v="131"/>
    <x v="22"/>
    <s v="Вертикальна"/>
    <x v="2"/>
    <n v="5100"/>
    <n v="0"/>
    <x v="11"/>
    <x v="69"/>
    <n v="6.291666666666667"/>
    <s v="ESCO-PIVNICH"/>
    <s v=""/>
    <s v=""/>
    <s v=""/>
  </r>
  <r>
    <n v="68"/>
    <x v="22"/>
    <s v="Вертикальна"/>
    <x v="1"/>
    <n v="5100"/>
    <n v="5100"/>
    <x v="12"/>
    <x v="54"/>
    <n v="0"/>
    <s v="ESCO-PIVNICH"/>
    <s v=""/>
    <s v=""/>
    <s v=""/>
  </r>
  <r>
    <n v="31"/>
    <x v="23"/>
    <s v="Похило-спрямована"/>
    <x v="2"/>
    <n v="5293"/>
    <n v="0"/>
    <x v="3"/>
    <x v="70"/>
    <n v="26.291666666666668"/>
    <s v="ESCO-PIVNICH"/>
    <s v=""/>
    <s v=""/>
    <s v="210121КРС"/>
  </r>
  <r>
    <n v="282"/>
    <x v="23"/>
    <s v="Похило-спрямована"/>
    <x v="2"/>
    <n v="5293"/>
    <n v="0"/>
    <x v="10"/>
    <x v="71"/>
    <n v="57"/>
    <s v="ESCO-PIVNICH"/>
    <s v=""/>
    <s v=""/>
    <s v="060922"/>
  </r>
  <r>
    <n v="69"/>
    <x v="23"/>
    <s v="Похило-спрямована"/>
    <x v="1"/>
    <n v="5293"/>
    <n v="5293"/>
    <x v="12"/>
    <x v="54"/>
    <n v="0"/>
    <s v="ESCO-PIVNICH"/>
    <s v=""/>
    <s v=""/>
    <s v="0403/15-32КЗ"/>
  </r>
  <r>
    <n v="1"/>
    <x v="24"/>
    <s v="Похило-спрямована"/>
    <x v="2"/>
    <n v="5087"/>
    <n v="0"/>
    <x v="1"/>
    <x v="72"/>
    <n v="205.29166666666666"/>
    <s v="ESCO-PIVNICH"/>
    <s v=""/>
    <s v=""/>
    <s v="0212/21 КРС"/>
  </r>
  <r>
    <n v="70"/>
    <x v="24"/>
    <s v="Похило-спрямована"/>
    <x v="1"/>
    <n v="5087"/>
    <n v="4990"/>
    <x v="12"/>
    <x v="73"/>
    <n v="350.58333333333337"/>
    <s v="ESCO-PIVNICH"/>
    <n v="14.233420489660089"/>
    <s v=""/>
    <s v="15-11/16 КЗ"/>
  </r>
  <r>
    <n v="280"/>
    <x v="24"/>
    <s v="Похило-спрямована"/>
    <x v="2"/>
    <n v="5087"/>
    <n v="0"/>
    <x v="10"/>
    <x v="74"/>
    <n v="75.291666666666686"/>
    <s v="ESCO-PIVNICH"/>
    <s v=""/>
    <s v=""/>
    <s v="220622КРС"/>
  </r>
  <r>
    <n v="194"/>
    <x v="24"/>
    <s v="Похило-спрямована"/>
    <x v="3"/>
    <n v="5087"/>
    <n v="0"/>
    <x v="12"/>
    <x v="75"/>
    <n v="13.708333333333336"/>
    <s v="ESCO-PIVNICH"/>
    <s v=""/>
    <s v=""/>
    <s v="281117ОС"/>
  </r>
  <r>
    <n v="71"/>
    <x v="25"/>
    <s v="Похило-спрямована"/>
    <x v="1"/>
    <n v="5160"/>
    <n v="5045"/>
    <x v="12"/>
    <x v="76"/>
    <n v="331.12499999999989"/>
    <s v="ESCO-PIVNICH"/>
    <n v="15.235938089845229"/>
    <s v=""/>
    <s v="0108/18 КЗ"/>
  </r>
  <r>
    <n v="231"/>
    <x v="25"/>
    <s v="Похило-спрямована"/>
    <x v="0"/>
    <n v="5160"/>
    <n v="0"/>
    <x v="12"/>
    <x v="77"/>
    <n v="1.0416666666666666E-2"/>
    <s v="ESCO-PIVNICH"/>
    <s v=""/>
    <s v=""/>
    <s v="120619"/>
  </r>
  <r>
    <n v="233"/>
    <x v="25"/>
    <s v="Похило-спрямована"/>
    <x v="0"/>
    <n v="5160"/>
    <n v="0"/>
    <x v="12"/>
    <x v="78"/>
    <n v="0.20833333333333334"/>
    <s v="ESCO-PIVNICH"/>
    <s v=""/>
    <s v=""/>
    <s v="070503"/>
  </r>
  <r>
    <n v="232"/>
    <x v="25"/>
    <s v="Похило-спрямована"/>
    <x v="0"/>
    <n v="5160"/>
    <n v="0"/>
    <x v="12"/>
    <x v="79"/>
    <n v="0.58333333333333337"/>
    <s v="ESCO-PIVNICH"/>
    <s v=""/>
    <s v=""/>
    <s v="240519"/>
  </r>
  <r>
    <n v="128"/>
    <x v="26"/>
    <s v="Вертикальна"/>
    <x v="3"/>
    <n v="5150"/>
    <n v="0"/>
    <x v="9"/>
    <x v="80"/>
    <n v="22.458333333333332"/>
    <s v="ESCO-PIVNICH"/>
    <s v=""/>
    <s v=""/>
    <s v="260318ОС"/>
  </r>
  <r>
    <n v="72"/>
    <x v="26"/>
    <s v="Вертикальна"/>
    <x v="1"/>
    <n v="5150"/>
    <n v="5161"/>
    <x v="9"/>
    <x v="81"/>
    <n v="337.3437500000004"/>
    <s v="ESCO-PIVNICH"/>
    <n v="15.298934691987013"/>
    <s v=""/>
    <s v="40-12/16 КЗ"/>
  </r>
  <r>
    <n v="281"/>
    <x v="26"/>
    <s v="Вертикальна"/>
    <x v="2"/>
    <n v="5150"/>
    <n v="0"/>
    <x v="1"/>
    <x v="82"/>
    <n v="91.291666666666671"/>
    <s v="ESCO-PIVNICH"/>
    <s v=""/>
    <s v=""/>
    <s v="230622КРС"/>
  </r>
  <r>
    <n v="198"/>
    <x v="26"/>
    <s v="Вертикальна"/>
    <x v="8"/>
    <n v="5150"/>
    <n v="0"/>
    <x v="9"/>
    <x v="83"/>
    <n v="36.489583333333307"/>
    <s v="ESCO-PIVNICH"/>
    <s v=""/>
    <s v="Буріння бокового стовбуру"/>
    <s v="40-12/16 КЗ"/>
  </r>
  <r>
    <n v="42"/>
    <x v="27"/>
    <s v="---"/>
    <x v="2"/>
    <m/>
    <n v="0"/>
    <x v="10"/>
    <x v="84"/>
    <n v="40.291666666666664"/>
    <s v="ESCO-PIVNICH"/>
    <s v=""/>
    <s v=""/>
    <s v="270720КРС"/>
  </r>
  <r>
    <n v="63"/>
    <x v="28"/>
    <s v="Похило-спрямована"/>
    <x v="1"/>
    <n v="5610"/>
    <n v="5585"/>
    <x v="12"/>
    <x v="85"/>
    <n v="432.29166666666714"/>
    <s v="ESCO-PIVNICH"/>
    <n v="12.919518072289142"/>
    <s v=""/>
    <s v="0110/18КЗ"/>
  </r>
  <r>
    <n v="221"/>
    <x v="28"/>
    <s v="Похило-спрямована"/>
    <x v="0"/>
    <n v="5610"/>
    <n v="0"/>
    <x v="12"/>
    <x v="86"/>
    <n v="0.10416666666666666"/>
    <s v="ESCO-PIVNICH"/>
    <s v=""/>
    <s v=""/>
    <s v="031201"/>
  </r>
  <r>
    <n v="6"/>
    <x v="29"/>
    <s v="Похило-спрямована"/>
    <x v="1"/>
    <n v="6150"/>
    <n v="5980"/>
    <x v="4"/>
    <x v="87"/>
    <n v="644.29166666666708"/>
    <s v="ESCO-PIVNICH"/>
    <n v="9.2815107029683706"/>
    <s v=""/>
    <s v="2909-48Кр"/>
  </r>
  <r>
    <n v="15"/>
    <x v="30"/>
    <s v="Вертикальна"/>
    <x v="1"/>
    <n v="6121"/>
    <n v="6121"/>
    <x v="7"/>
    <x v="88"/>
    <n v="701.00000000000034"/>
    <s v="ESCO-PIVNICH"/>
    <n v="8.731811697574889"/>
    <s v=""/>
    <s v="010219 К-З"/>
  </r>
  <r>
    <n v="43"/>
    <x v="30"/>
    <s v="Вертикальна"/>
    <x v="3"/>
    <n v="6121"/>
    <n v="0"/>
    <x v="3"/>
    <x v="89"/>
    <n v="88"/>
    <s v="ESCO-PIVNICH"/>
    <s v=""/>
    <s v=""/>
    <s v="200821 ОС"/>
  </r>
  <r>
    <n v="277"/>
    <x v="31"/>
    <s v="Вертикальна"/>
    <x v="1"/>
    <n v="6100"/>
    <s v="---"/>
    <x v="7"/>
    <x v="90"/>
    <n v="0"/>
    <s v="ESCO-PIVNICH"/>
    <s v=""/>
    <s v=""/>
    <s v="091221КЛЗ"/>
  </r>
  <r>
    <n v="16"/>
    <x v="32"/>
    <s v="Похило-спрямована"/>
    <x v="1"/>
    <n v="5076"/>
    <n v="5076"/>
    <x v="0"/>
    <x v="91"/>
    <n v="248.29166666666643"/>
    <s v="ESCO-PIVNICH"/>
    <n v="20.443698607148871"/>
    <s v=""/>
    <s v="2909-2 Кл"/>
  </r>
  <r>
    <n v="5"/>
    <x v="33"/>
    <s v="Вертикальна"/>
    <x v="1"/>
    <n v="6000"/>
    <n v="4900"/>
    <x v="7"/>
    <x v="92"/>
    <n v="475.29166666666731"/>
    <s v="ESCO-PIVNICH"/>
    <n v="10.309459104058897"/>
    <s v=""/>
    <s v="010721КЛЗ"/>
  </r>
  <r>
    <n v="73"/>
    <x v="34"/>
    <s v="---"/>
    <x v="1"/>
    <n v="4700"/>
    <n v="4700"/>
    <x v="0"/>
    <x v="93"/>
    <n v="0"/>
    <s v="UKRISTGAZ"/>
    <s v=""/>
    <s v=""/>
    <s v=""/>
  </r>
  <r>
    <n v="74"/>
    <x v="35"/>
    <s v="---"/>
    <x v="1"/>
    <n v="4700"/>
    <n v="4700"/>
    <x v="0"/>
    <x v="94"/>
    <n v="0"/>
    <s v="UKRISTGAZ"/>
    <s v=""/>
    <s v=""/>
    <s v=""/>
  </r>
  <r>
    <n v="34"/>
    <x v="36"/>
    <s v="---"/>
    <x v="2"/>
    <m/>
    <n v="0"/>
    <x v="3"/>
    <x v="95"/>
    <n v="23.583333333333336"/>
    <s v="ESCO-PIVNICH"/>
    <s v=""/>
    <s v=""/>
    <s v="100821 КРС"/>
  </r>
  <r>
    <n v="176"/>
    <x v="37"/>
    <s v="---"/>
    <x v="2"/>
    <m/>
    <n v="0"/>
    <x v="2"/>
    <x v="96"/>
    <n v="68.291666666666671"/>
    <s v="ESCO-PIVNICH"/>
    <s v=""/>
    <s v=""/>
    <s v="150419КРС"/>
  </r>
  <r>
    <n v="195"/>
    <x v="38"/>
    <s v="Вертикальна"/>
    <x v="3"/>
    <n v="2550"/>
    <s v="---"/>
    <x v="6"/>
    <x v="97"/>
    <n v="0"/>
    <s v="KUB-GAS"/>
    <s v=""/>
    <s v=""/>
    <s v="04/07 ДУ1"/>
  </r>
  <r>
    <n v="78"/>
    <x v="38"/>
    <s v="Вертикальна"/>
    <x v="1"/>
    <n v="2550"/>
    <n v="2550"/>
    <x v="6"/>
    <x v="98"/>
    <n v="138"/>
    <s v="KUB-GAS"/>
    <n v="18.478260869565219"/>
    <s v=""/>
    <s v="04/07"/>
  </r>
  <r>
    <n v="130"/>
    <x v="38"/>
    <s v="Вертикальна"/>
    <x v="9"/>
    <n v="2550"/>
    <s v="---"/>
    <x v="13"/>
    <x v="99"/>
    <n v="0"/>
    <s v="KUB-GAS"/>
    <s v=""/>
    <s v=""/>
    <s v="2410"/>
  </r>
  <r>
    <n v="47"/>
    <x v="39"/>
    <s v="Вертикальна"/>
    <x v="1"/>
    <n v="1985"/>
    <n v="1985"/>
    <x v="6"/>
    <x v="100"/>
    <n v="130.29166666666674"/>
    <s v="KUB-GAS"/>
    <n v="15.235049568276294"/>
    <s v=""/>
    <s v="0512"/>
  </r>
  <r>
    <n v="158"/>
    <x v="40"/>
    <s v="---"/>
    <x v="2"/>
    <m/>
    <n v="0"/>
    <x v="1"/>
    <x v="101"/>
    <n v="5.9999999999999991"/>
    <s v="NGPG"/>
    <s v=""/>
    <s v=""/>
    <s v="231116/1КРС"/>
  </r>
  <r>
    <n v="241"/>
    <x v="41"/>
    <s v="---"/>
    <x v="7"/>
    <m/>
    <n v="0"/>
    <x v="1"/>
    <x v="102"/>
    <n v="377.16666666666714"/>
    <s v="NGPG"/>
    <s v=""/>
    <s v=""/>
    <s v="01-0916МЛ"/>
  </r>
  <r>
    <n v="80"/>
    <x v="42"/>
    <s v="---"/>
    <x v="1"/>
    <n v="1555"/>
    <n v="1555"/>
    <x v="8"/>
    <x v="103"/>
    <n v="0"/>
    <s v="NGPG"/>
    <s v=""/>
    <s v=""/>
    <s v="1002-15МЛ"/>
  </r>
  <r>
    <n v="17"/>
    <x v="43"/>
    <s v="---"/>
    <x v="1"/>
    <n v="2600"/>
    <n v="2600"/>
    <x v="0"/>
    <x v="104"/>
    <n v="0"/>
    <s v="ESCO-PIVNICH"/>
    <s v=""/>
    <s v=""/>
    <s v=""/>
  </r>
  <r>
    <n v="121"/>
    <x v="44"/>
    <s v="---"/>
    <x v="1"/>
    <m/>
    <n v="2530"/>
    <x v="8"/>
    <x v="105"/>
    <n v="116.99999999999987"/>
    <s v="ESCO-PIVNICH"/>
    <n v="21.623931623931647"/>
    <s v=""/>
    <s v="021017"/>
  </r>
  <r>
    <n v="77"/>
    <x v="45"/>
    <s v="---"/>
    <x v="9"/>
    <m/>
    <s v="---"/>
    <x v="6"/>
    <x v="106"/>
    <n v="0"/>
    <s v="KUB-GAS"/>
    <s v=""/>
    <s v=""/>
    <s v="2710"/>
  </r>
  <r>
    <n v="86"/>
    <x v="46"/>
    <s v="Вертикальна"/>
    <x v="1"/>
    <n v="1500"/>
    <n v="1500"/>
    <x v="14"/>
    <x v="54"/>
    <n v="0"/>
    <s v="PARI"/>
    <s v=""/>
    <s v=""/>
    <s v=""/>
  </r>
  <r>
    <n v="87"/>
    <x v="47"/>
    <s v="Вертикальна"/>
    <x v="1"/>
    <n v="1500"/>
    <n v="1500"/>
    <x v="14"/>
    <x v="54"/>
    <n v="0"/>
    <s v="PARI"/>
    <s v=""/>
    <s v=""/>
    <s v=""/>
  </r>
  <r>
    <n v="88"/>
    <x v="48"/>
    <s v="Вертикальна"/>
    <x v="1"/>
    <n v="1500"/>
    <n v="1500"/>
    <x v="14"/>
    <x v="107"/>
    <n v="0"/>
    <s v="PARI"/>
    <s v=""/>
    <s v=""/>
    <s v="Еще нет"/>
  </r>
  <r>
    <n v="81"/>
    <x v="49"/>
    <s v="Вертикальна"/>
    <x v="1"/>
    <n v="1580"/>
    <n v="1580"/>
    <x v="14"/>
    <x v="108"/>
    <n v="0"/>
    <s v="PARI"/>
    <s v=""/>
    <s v=""/>
    <s v=""/>
  </r>
  <r>
    <n v="82"/>
    <x v="50"/>
    <s v="Вертикальна"/>
    <x v="1"/>
    <n v="1500"/>
    <n v="1500"/>
    <x v="14"/>
    <x v="109"/>
    <n v="0"/>
    <s v="PARI"/>
    <s v=""/>
    <s v=""/>
    <s v=""/>
  </r>
  <r>
    <n v="90"/>
    <x v="51"/>
    <s v="Похило-спрямована"/>
    <x v="1"/>
    <n v="3150"/>
    <n v="3210"/>
    <x v="6"/>
    <x v="110"/>
    <n v="165.24999999999989"/>
    <s v="KUB-GAS"/>
    <n v="19.425113464447819"/>
    <s v=""/>
    <s v="2803"/>
  </r>
  <r>
    <n v="83"/>
    <x v="52"/>
    <s v="Вертикальна"/>
    <x v="1"/>
    <n v="1500"/>
    <n v="1500"/>
    <x v="14"/>
    <x v="111"/>
    <n v="0"/>
    <s v="PARI"/>
    <s v=""/>
    <s v=""/>
    <s v=""/>
  </r>
  <r>
    <n v="84"/>
    <x v="53"/>
    <s v="Вертикальна"/>
    <x v="1"/>
    <n v="1530"/>
    <n v="1530"/>
    <x v="14"/>
    <x v="112"/>
    <n v="0"/>
    <s v="PARI"/>
    <s v=""/>
    <s v=""/>
    <s v=""/>
  </r>
  <r>
    <n v="99"/>
    <x v="54"/>
    <s v="---"/>
    <x v="1"/>
    <n v="4560"/>
    <n v="4560"/>
    <x v="0"/>
    <x v="113"/>
    <n v="0"/>
    <s v="UKRGAZVYDOBUTOK"/>
    <s v=""/>
    <s v=""/>
    <s v="777/14-12-2011"/>
  </r>
  <r>
    <n v="85"/>
    <x v="55"/>
    <s v="Вертикальна"/>
    <x v="1"/>
    <n v="1500"/>
    <n v="1500"/>
    <x v="14"/>
    <x v="114"/>
    <n v="0"/>
    <s v="PARI"/>
    <s v=""/>
    <s v=""/>
    <s v=""/>
  </r>
  <r>
    <n v="270"/>
    <x v="56"/>
    <s v="Вертикальна"/>
    <x v="1"/>
    <n v="1500"/>
    <n v="1500"/>
    <x v="14"/>
    <x v="115"/>
    <n v="0"/>
    <s v="PARI"/>
    <s v=""/>
    <s v=""/>
    <s v=""/>
  </r>
  <r>
    <n v="196"/>
    <x v="57"/>
    <s v="Похило-спрямована"/>
    <x v="3"/>
    <n v="2389"/>
    <n v="0"/>
    <x v="0"/>
    <x v="116"/>
    <n v="267.00000000000006"/>
    <s v="PUGC"/>
    <s v=""/>
    <s v=""/>
    <s v=""/>
  </r>
  <r>
    <n v="159"/>
    <x v="57"/>
    <s v="Похило-спрямована"/>
    <x v="2"/>
    <n v="2389"/>
    <n v="0"/>
    <x v="0"/>
    <x v="117"/>
    <n v="8"/>
    <s v="PUGC"/>
    <s v=""/>
    <s v=""/>
    <s v="2008/2-14"/>
  </r>
  <r>
    <n v="247"/>
    <x v="57"/>
    <s v="Похило-спрямована"/>
    <x v="4"/>
    <n v="2389"/>
    <n v="0"/>
    <x v="0"/>
    <x v="118"/>
    <n v="43.291666666666664"/>
    <s v="PUGC"/>
    <s v=""/>
    <s v=""/>
    <s v=""/>
  </r>
  <r>
    <n v="102"/>
    <x v="58"/>
    <s v="---"/>
    <x v="1"/>
    <n v="3600"/>
    <n v="3600"/>
    <x v="9"/>
    <x v="119"/>
    <n v="0"/>
    <s v="PARI"/>
    <s v=""/>
    <s v=""/>
    <s v=""/>
  </r>
  <r>
    <n v="101"/>
    <x v="59"/>
    <s v="---"/>
    <x v="1"/>
    <n v="1200"/>
    <n v="1200"/>
    <x v="6"/>
    <x v="120"/>
    <n v="0"/>
    <s v="RTS"/>
    <s v=""/>
    <s v=""/>
    <s v=""/>
  </r>
  <r>
    <n v="100"/>
    <x v="60"/>
    <s v="---"/>
    <x v="1"/>
    <n v="2303"/>
    <n v="2303"/>
    <x v="0"/>
    <x v="121"/>
    <n v="0"/>
    <s v="PUGC"/>
    <s v=""/>
    <s v=""/>
    <s v=""/>
  </r>
  <r>
    <n v="38"/>
    <x v="61"/>
    <s v="Похило-спрямована"/>
    <x v="2"/>
    <n v="4865"/>
    <n v="0"/>
    <x v="10"/>
    <x v="122"/>
    <n v="16.291666666666668"/>
    <s v="ВЕСТ-ГАЗ-ПЛЮС"/>
    <s v=""/>
    <s v=""/>
    <s v="2406-20 КРС"/>
  </r>
  <r>
    <n v="107"/>
    <x v="62"/>
    <s v="Вертикальна"/>
    <x v="1"/>
    <n v="2610"/>
    <n v="2610"/>
    <x v="6"/>
    <x v="54"/>
    <n v="0"/>
    <s v="PUGC"/>
    <s v=""/>
    <s v=""/>
    <s v=""/>
  </r>
  <r>
    <n v="40"/>
    <x v="63"/>
    <s v="Похило-спрямована"/>
    <x v="2"/>
    <n v="2803"/>
    <n v="0"/>
    <x v="1"/>
    <x v="123"/>
    <n v="46.291666666666664"/>
    <s v="ESCO-PIVNICH"/>
    <s v=""/>
    <s v=""/>
    <s v="140721КРС"/>
  </r>
  <r>
    <n v="108"/>
    <x v="63"/>
    <s v="Похило-спрямована"/>
    <x v="1"/>
    <n v="2803"/>
    <n v="2803"/>
    <x v="6"/>
    <x v="54"/>
    <n v="0"/>
    <s v="PUGC"/>
    <s v=""/>
    <s v=""/>
    <s v=""/>
  </r>
  <r>
    <n v="160"/>
    <x v="64"/>
    <s v="Вертикальна"/>
    <x v="2"/>
    <n v="2788"/>
    <n v="0"/>
    <x v="1"/>
    <x v="124"/>
    <n v="17.000000000000004"/>
    <s v="PUGC"/>
    <s v=""/>
    <s v=""/>
    <s v="240519КРС"/>
  </r>
  <r>
    <n v="212"/>
    <x v="64"/>
    <s v="Вертикальна"/>
    <x v="0"/>
    <n v="2788"/>
    <n v="0"/>
    <x v="1"/>
    <x v="125"/>
    <n v="2"/>
    <s v="PUGC"/>
    <s v=""/>
    <s v=""/>
    <s v="110919"/>
  </r>
  <r>
    <n v="209"/>
    <x v="64"/>
    <s v="Вертикальна"/>
    <x v="0"/>
    <n v="2788"/>
    <n v="0"/>
    <x v="1"/>
    <x v="126"/>
    <n v="2"/>
    <s v="PUGC"/>
    <s v=""/>
    <s v=""/>
    <s v="060919"/>
  </r>
  <r>
    <n v="206"/>
    <x v="64"/>
    <s v="Вертикальна"/>
    <x v="0"/>
    <n v="2788"/>
    <n v="0"/>
    <x v="1"/>
    <x v="127"/>
    <n v="2.2500000000000004"/>
    <s v="PUGC"/>
    <s v=""/>
    <s v=""/>
    <s v="280501"/>
  </r>
  <r>
    <n v="161"/>
    <x v="64"/>
    <s v="Вертикальна"/>
    <x v="2"/>
    <n v="2788"/>
    <n v="0"/>
    <x v="1"/>
    <x v="128"/>
    <n v="15"/>
    <s v="PUGC"/>
    <s v=""/>
    <s v=""/>
    <s v="030919КРС"/>
  </r>
  <r>
    <n v="129"/>
    <x v="65"/>
    <s v="Похило-спрямована"/>
    <x v="3"/>
    <n v="2785"/>
    <n v="0"/>
    <x v="6"/>
    <x v="129"/>
    <n v="9.75"/>
    <s v="PUGC"/>
    <s v=""/>
    <s v=""/>
    <s v=""/>
  </r>
  <r>
    <n v="110"/>
    <x v="65"/>
    <s v="Похило-спрямована"/>
    <x v="1"/>
    <n v="2785"/>
    <n v="2970"/>
    <x v="6"/>
    <x v="130"/>
    <n v="79.249999999999929"/>
    <s v="PUGC"/>
    <n v="37.476340694006346"/>
    <s v=""/>
    <s v="290817"/>
  </r>
  <r>
    <n v="48"/>
    <x v="66"/>
    <s v="Похило-спрямована"/>
    <x v="1"/>
    <n v="2890"/>
    <n v="2926"/>
    <x v="3"/>
    <x v="131"/>
    <n v="127.29166666666677"/>
    <s v="PUGC"/>
    <n v="22.986579378068722"/>
    <s v=""/>
    <s v="1006/711-16"/>
  </r>
  <r>
    <n v="41"/>
    <x v="66"/>
    <s v="Похило-спрямована"/>
    <x v="2"/>
    <n v="2890"/>
    <n v="0"/>
    <x v="1"/>
    <x v="132"/>
    <n v="24"/>
    <s v="PUGC"/>
    <s v=""/>
    <s v=""/>
    <s v="090821 КРС"/>
  </r>
  <r>
    <n v="259"/>
    <x v="57"/>
    <s v="Похило-спрямована"/>
    <x v="1"/>
    <n v="2389"/>
    <n v="2389"/>
    <x v="0"/>
    <x v="133"/>
    <n v="0"/>
    <s v="PUGC"/>
    <s v=""/>
    <s v=""/>
    <s v=""/>
  </r>
  <r>
    <n v="162"/>
    <x v="67"/>
    <s v="Вертикальна"/>
    <x v="2"/>
    <n v="3010"/>
    <n v="0"/>
    <x v="1"/>
    <x v="134"/>
    <n v="18.291666666666664"/>
    <s v="ESCO-PIVNICH"/>
    <s v=""/>
    <s v=""/>
    <s v="110319КРС"/>
  </r>
  <r>
    <n v="201"/>
    <x v="67"/>
    <s v="Вертикальна"/>
    <x v="0"/>
    <n v="3010"/>
    <s v="---"/>
    <x v="1"/>
    <x v="134"/>
    <n v="0"/>
    <s v="PUGC"/>
    <s v=""/>
    <s v=""/>
    <s v=""/>
  </r>
  <r>
    <n v="228"/>
    <x v="68"/>
    <s v="Вертикальна"/>
    <x v="0"/>
    <n v="3000"/>
    <n v="0"/>
    <x v="6"/>
    <x v="135"/>
    <n v="6.9444444444444441E-3"/>
    <s v="PUGC"/>
    <s v=""/>
    <s v=""/>
    <s v="121102"/>
  </r>
  <r>
    <n v="230"/>
    <x v="68"/>
    <s v="Вертикальна"/>
    <x v="0"/>
    <n v="3000"/>
    <n v="0"/>
    <x v="6"/>
    <x v="136"/>
    <n v="3.472222222222222E-3"/>
    <s v="PUGC"/>
    <s v=""/>
    <s v=""/>
    <s v="011103"/>
  </r>
  <r>
    <n v="49"/>
    <x v="68"/>
    <s v="Вертикальна"/>
    <x v="3"/>
    <n v="3000"/>
    <n v="0"/>
    <x v="6"/>
    <x v="137"/>
    <n v="83.999999999999986"/>
    <s v="PUGC"/>
    <s v=""/>
    <s v=""/>
    <s v="150119"/>
  </r>
  <r>
    <n v="9"/>
    <x v="69"/>
    <s v="Похило-спрямована"/>
    <x v="1"/>
    <n v="3541"/>
    <n v="3561"/>
    <x v="3"/>
    <x v="138"/>
    <n v="375.2916666666664"/>
    <s v="PUGC"/>
    <n v="9.4886199622515885"/>
    <s v=""/>
    <s v="200421"/>
  </r>
  <r>
    <n v="163"/>
    <x v="70"/>
    <s v="Похило-спрямована"/>
    <x v="2"/>
    <n v="2687"/>
    <n v="0"/>
    <x v="1"/>
    <x v="139"/>
    <n v="9"/>
    <s v="PUGC"/>
    <s v=""/>
    <s v=""/>
    <s v="190919КРС"/>
  </r>
  <r>
    <n v="112"/>
    <x v="70"/>
    <s v="Похило-спрямована"/>
    <x v="1"/>
    <n v="2687"/>
    <n v="2687"/>
    <x v="6"/>
    <x v="54"/>
    <n v="0"/>
    <s v="PUGC"/>
    <s v=""/>
    <s v=""/>
    <s v="2001/721-16"/>
  </r>
  <r>
    <n v="111"/>
    <x v="71"/>
    <s v="Вертикальна"/>
    <x v="1"/>
    <n v="2345"/>
    <n v="2345"/>
    <x v="6"/>
    <x v="140"/>
    <n v="0"/>
    <s v="PUGC"/>
    <s v=""/>
    <s v=""/>
    <s v="2907/712-2013"/>
  </r>
  <r>
    <n v="213"/>
    <x v="72"/>
    <s v="Похило-спрямована"/>
    <x v="0"/>
    <n v="3015"/>
    <n v="0"/>
    <x v="1"/>
    <x v="141"/>
    <n v="1.7083333333333335"/>
    <s v="PUGC"/>
    <s v=""/>
    <s v=""/>
    <s v="230819"/>
  </r>
  <r>
    <n v="205"/>
    <x v="72"/>
    <s v="Похило-спрямована"/>
    <x v="0"/>
    <n v="3015"/>
    <n v="0"/>
    <x v="1"/>
    <x v="142"/>
    <n v="2.0833333333333332E-2"/>
    <s v="PUGC"/>
    <s v=""/>
    <s v=""/>
    <s v="140619"/>
  </r>
  <r>
    <n v="210"/>
    <x v="72"/>
    <s v="Похило-спрямована"/>
    <x v="0"/>
    <n v="3015"/>
    <n v="0"/>
    <x v="1"/>
    <x v="143"/>
    <n v="2"/>
    <s v="PUGC"/>
    <s v=""/>
    <s v=""/>
    <s v="150719"/>
  </r>
  <r>
    <n v="164"/>
    <x v="72"/>
    <s v="Похило-спрямована"/>
    <x v="2"/>
    <n v="3015"/>
    <n v="0"/>
    <x v="1"/>
    <x v="144"/>
    <n v="59.083333333333321"/>
    <s v="PUGC"/>
    <s v=""/>
    <s v=""/>
    <s v="140619КРС"/>
  </r>
  <r>
    <n v="207"/>
    <x v="72"/>
    <s v="Похило-спрямована"/>
    <x v="0"/>
    <n v="3015"/>
    <n v="0"/>
    <x v="1"/>
    <x v="145"/>
    <n v="3.0000000000000009"/>
    <s v="PUGC"/>
    <s v=""/>
    <s v=""/>
    <s v="260619"/>
  </r>
  <r>
    <n v="239"/>
    <x v="70"/>
    <s v="Похило-спрямована"/>
    <x v="0"/>
    <n v="2687"/>
    <n v="0"/>
    <x v="1"/>
    <x v="146"/>
    <n v="1.2916666666666667"/>
    <s v="PUGC"/>
    <s v=""/>
    <s v=""/>
    <s v="180919"/>
  </r>
  <r>
    <n v="165"/>
    <x v="73"/>
    <s v="---"/>
    <x v="2"/>
    <n v="1395"/>
    <n v="0"/>
    <x v="1"/>
    <x v="147"/>
    <n v="40.291666666666679"/>
    <s v="NGPG"/>
    <s v=""/>
    <s v=""/>
    <s v="2712КРС"/>
  </r>
  <r>
    <n v="166"/>
    <x v="74"/>
    <s v="---"/>
    <x v="2"/>
    <n v="1739"/>
    <n v="0"/>
    <x v="1"/>
    <x v="148"/>
    <n v="59.583333333333343"/>
    <s v="NGPG"/>
    <s v=""/>
    <s v=""/>
    <s v="1001КРС"/>
  </r>
  <r>
    <n v="167"/>
    <x v="75"/>
    <s v="---"/>
    <x v="2"/>
    <n v="1390"/>
    <n v="0"/>
    <x v="10"/>
    <x v="148"/>
    <n v="65.999999999999972"/>
    <s v="NGPG"/>
    <s v=""/>
    <s v=""/>
    <s v="1002КРС"/>
  </r>
  <r>
    <n v="138"/>
    <x v="75"/>
    <s v="---"/>
    <x v="2"/>
    <n v="1390"/>
    <n v="0"/>
    <x v="10"/>
    <x v="149"/>
    <n v="53.291666666666664"/>
    <s v="NGPG"/>
    <s v=""/>
    <s v=""/>
    <s v="1002КРС"/>
  </r>
  <r>
    <n v="168"/>
    <x v="76"/>
    <s v="---"/>
    <x v="2"/>
    <m/>
    <n v="0"/>
    <x v="1"/>
    <x v="150"/>
    <n v="66.291666666666657"/>
    <s v="NGPG"/>
    <s v=""/>
    <s v=""/>
    <s v="170718КРС"/>
  </r>
  <r>
    <n v="36"/>
    <x v="77"/>
    <s v="---"/>
    <x v="2"/>
    <m/>
    <n v="0"/>
    <x v="1"/>
    <x v="151"/>
    <n v="52"/>
    <s v="NGPG"/>
    <s v=""/>
    <s v=""/>
    <s v="2010 КРС"/>
  </r>
  <r>
    <n v="169"/>
    <x v="78"/>
    <s v="---"/>
    <x v="2"/>
    <n v="1355"/>
    <n v="0"/>
    <x v="1"/>
    <x v="152"/>
    <n v="50.291666666666657"/>
    <s v="NGPG"/>
    <s v=""/>
    <s v=""/>
    <s v="2812КРС"/>
  </r>
  <r>
    <n v="23"/>
    <x v="79"/>
    <s v="---"/>
    <x v="0"/>
    <n v="1765"/>
    <n v="0"/>
    <x v="1"/>
    <x v="153"/>
    <n v="1"/>
    <s v="NGPG"/>
    <s v=""/>
    <s v=""/>
    <s v="240920"/>
  </r>
  <r>
    <n v="186"/>
    <x v="79"/>
    <s v="---"/>
    <x v="6"/>
    <n v="1765"/>
    <n v="0"/>
    <x v="1"/>
    <x v="154"/>
    <n v="10"/>
    <s v="NGPG"/>
    <s v=""/>
    <s v=""/>
    <s v="221020"/>
  </r>
  <r>
    <n v="22"/>
    <x v="79"/>
    <s v="---"/>
    <x v="0"/>
    <n v="1765"/>
    <n v="0"/>
    <x v="1"/>
    <x v="155"/>
    <n v="1"/>
    <s v="NGPG"/>
    <s v=""/>
    <s v=""/>
    <s v="110920"/>
  </r>
  <r>
    <n v="37"/>
    <x v="79"/>
    <s v="---"/>
    <x v="2"/>
    <n v="1765"/>
    <n v="0"/>
    <x v="1"/>
    <x v="156"/>
    <n v="110.29166666666667"/>
    <s v="NGPG"/>
    <s v=""/>
    <s v=""/>
    <s v="2406 КРС"/>
  </r>
  <r>
    <n v="170"/>
    <x v="80"/>
    <s v="---"/>
    <x v="2"/>
    <m/>
    <n v="0"/>
    <x v="1"/>
    <x v="157"/>
    <n v="30"/>
    <s v="NGPG"/>
    <s v=""/>
    <s v=""/>
    <s v="1506 КРС"/>
  </r>
  <r>
    <n v="171"/>
    <x v="81"/>
    <s v="---"/>
    <x v="3"/>
    <m/>
    <n v="0"/>
    <x v="1"/>
    <x v="158"/>
    <n v="22.291666666666668"/>
    <s v="ESCO-PIVNICH"/>
    <s v=""/>
    <s v=""/>
    <s v="280119ОС"/>
  </r>
  <r>
    <n v="35"/>
    <x v="81"/>
    <s v="---"/>
    <x v="2"/>
    <m/>
    <n v="0"/>
    <x v="1"/>
    <x v="159"/>
    <n v="5"/>
    <s v="ESCO-PIVNICH"/>
    <s v=""/>
    <s v=""/>
    <s v="221021К"/>
  </r>
  <r>
    <n v="248"/>
    <x v="81"/>
    <s v="---"/>
    <x v="4"/>
    <m/>
    <n v="0"/>
    <x v="2"/>
    <x v="160"/>
    <n v="31.291666666666668"/>
    <s v="ESCO-PIVNICH"/>
    <s v=""/>
    <s v=""/>
    <s v="270818ПРС"/>
  </r>
  <r>
    <n v="243"/>
    <x v="81"/>
    <s v="---"/>
    <x v="7"/>
    <m/>
    <n v="0"/>
    <x v="2"/>
    <x v="161"/>
    <n v="175.99999999999974"/>
    <s v="ESCO-PIVNICH"/>
    <s v=""/>
    <s v=""/>
    <s v="08-0916/1Р ДУ1"/>
  </r>
  <r>
    <n v="244"/>
    <x v="81"/>
    <s v="---"/>
    <x v="7"/>
    <m/>
    <n v="0"/>
    <x v="10"/>
    <x v="162"/>
    <n v="42.291666666666643"/>
    <s v="ESCO-PIVNICH"/>
    <s v=""/>
    <s v=""/>
    <s v="08-0916/1Р"/>
  </r>
  <r>
    <n v="235"/>
    <x v="81"/>
    <s v="---"/>
    <x v="0"/>
    <m/>
    <s v="---"/>
    <x v="2"/>
    <x v="163"/>
    <n v="0"/>
    <s v="ESCO-PIVNICH"/>
    <s v=""/>
    <s v=""/>
    <s v="100807"/>
  </r>
  <r>
    <n v="178"/>
    <x v="82"/>
    <s v="---"/>
    <x v="2"/>
    <m/>
    <n v="0"/>
    <x v="2"/>
    <x v="164"/>
    <n v="10.291666666666668"/>
    <s v="ESCO-PIVNICH"/>
    <s v=""/>
    <s v=""/>
    <s v="20-0317/11 КРС"/>
  </r>
  <r>
    <n v="177"/>
    <x v="82"/>
    <s v="---"/>
    <x v="2"/>
    <m/>
    <n v="0"/>
    <x v="3"/>
    <x v="165"/>
    <n v="20"/>
    <s v="ESCO-PIVNICH"/>
    <s v=""/>
    <s v=""/>
    <s v="20-0317/11 КРС ДУ1"/>
  </r>
  <r>
    <n v="133"/>
    <x v="83"/>
    <s v="---"/>
    <x v="2"/>
    <m/>
    <n v="0"/>
    <x v="1"/>
    <x v="166"/>
    <n v="27"/>
    <s v="ESCO-PIVNICH"/>
    <s v=""/>
    <s v=""/>
    <s v="2409/19 КРС"/>
  </r>
  <r>
    <n v="220"/>
    <x v="83"/>
    <s v="---"/>
    <x v="0"/>
    <m/>
    <n v="0"/>
    <x v="1"/>
    <x v="167"/>
    <n v="4.1666666666666664E-2"/>
    <s v="ESCO-PIVNICH"/>
    <s v=""/>
    <s v=""/>
    <s v="251103"/>
  </r>
  <r>
    <n v="134"/>
    <x v="83"/>
    <s v="---"/>
    <x v="2"/>
    <m/>
    <n v="0"/>
    <x v="2"/>
    <x v="168"/>
    <n v="25"/>
    <s v="ESCO-PIVNICH"/>
    <s v=""/>
    <s v=""/>
    <s v="2210/19 КРС"/>
  </r>
  <r>
    <n v="135"/>
    <x v="83"/>
    <s v="---"/>
    <x v="2"/>
    <m/>
    <n v="0"/>
    <x v="1"/>
    <x v="169"/>
    <n v="24"/>
    <s v="ESCO-PIVNICH"/>
    <s v=""/>
    <s v=""/>
    <s v="1811/19 КРС"/>
  </r>
  <r>
    <n v="219"/>
    <x v="83"/>
    <s v="---"/>
    <x v="0"/>
    <m/>
    <n v="0"/>
    <x v="1"/>
    <x v="170"/>
    <n v="0.25"/>
    <s v="ESCO-PIVNICH"/>
    <s v=""/>
    <s v=""/>
    <s v="281106"/>
  </r>
  <r>
    <n v="116"/>
    <x v="84"/>
    <s v="Похило-спрямована"/>
    <x v="1"/>
    <n v="3780"/>
    <n v="3780"/>
    <x v="9"/>
    <x v="171"/>
    <n v="206.70833333333317"/>
    <s v="ESCO-PIVNICH"/>
    <n v="18.286635758919587"/>
    <s v=""/>
    <s v="10-06/16РК"/>
  </r>
  <r>
    <n v="179"/>
    <x v="84"/>
    <s v="Похило-спрямована"/>
    <x v="2"/>
    <n v="3780"/>
    <n v="0"/>
    <x v="9"/>
    <x v="172"/>
    <n v="33.58333333333335"/>
    <s v="ESCO-PIVNICH"/>
    <s v=""/>
    <s v=""/>
    <s v="25-1116/14КРС"/>
  </r>
  <r>
    <n v="180"/>
    <x v="85"/>
    <s v="---"/>
    <x v="2"/>
    <m/>
    <n v="0"/>
    <x v="3"/>
    <x v="173"/>
    <n v="92.000000000000014"/>
    <s v="ESCO-PIVNICH"/>
    <s v=""/>
    <s v=""/>
    <s v="240518 КРС"/>
  </r>
  <r>
    <n v="182"/>
    <x v="85"/>
    <s v="---"/>
    <x v="2"/>
    <m/>
    <n v="0"/>
    <x v="1"/>
    <x v="174"/>
    <n v="45.291666666666636"/>
    <s v="ESCO-PIVNICH"/>
    <s v=""/>
    <s v=""/>
    <s v="20-0118/3 КРС"/>
  </r>
  <r>
    <n v="172"/>
    <x v="85"/>
    <s v="---"/>
    <x v="2"/>
    <m/>
    <n v="0"/>
    <x v="1"/>
    <x v="175"/>
    <n v="22"/>
    <s v="ESCO-PIVNICH"/>
    <s v=""/>
    <s v=""/>
    <s v="100420/КРС"/>
  </r>
  <r>
    <n v="181"/>
    <x v="85"/>
    <s v="---"/>
    <x v="2"/>
    <m/>
    <n v="0"/>
    <x v="1"/>
    <x v="176"/>
    <n v="29.291666666666668"/>
    <s v="ESCO-PIVNICH"/>
    <s v=""/>
    <s v=""/>
    <s v="17-0317/4 КРС"/>
  </r>
  <r>
    <n v="238"/>
    <x v="85"/>
    <s v="---"/>
    <x v="0"/>
    <m/>
    <s v="---"/>
    <x v="1"/>
    <x v="157"/>
    <n v="0"/>
    <s v="ESCO-PIVNICH"/>
    <s v=""/>
    <s v=""/>
    <s v="020718"/>
  </r>
  <r>
    <n v="246"/>
    <x v="86"/>
    <s v="---"/>
    <x v="7"/>
    <m/>
    <n v="0"/>
    <x v="2"/>
    <x v="177"/>
    <n v="18.541666666666671"/>
    <s v="ESCO-PIVNICH"/>
    <s v=""/>
    <s v=""/>
    <s v="22-1116/4КРС ДУ1"/>
  </r>
  <r>
    <n v="197"/>
    <x v="86"/>
    <s v="---"/>
    <x v="3"/>
    <m/>
    <s v="---"/>
    <x v="8"/>
    <x v="178"/>
    <n v="12"/>
    <s v="ESCO-PIVNICH"/>
    <s v=""/>
    <s v=""/>
    <s v="16-0117/4 КРС"/>
  </r>
  <r>
    <n v="245"/>
    <x v="86"/>
    <s v="---"/>
    <x v="7"/>
    <m/>
    <n v="0"/>
    <x v="3"/>
    <x v="179"/>
    <n v="27.708333333333332"/>
    <s v="ESCO-PIVNICH"/>
    <s v=""/>
    <s v=""/>
    <s v="22-1116/4КРС"/>
  </r>
  <r>
    <n v="173"/>
    <x v="87"/>
    <s v="---"/>
    <x v="2"/>
    <m/>
    <n v="0"/>
    <x v="2"/>
    <x v="180"/>
    <n v="27"/>
    <s v="ESCO-PIVNICH"/>
    <s v=""/>
    <s v=""/>
    <s v="0607/19 КРС"/>
  </r>
  <r>
    <n v="236"/>
    <x v="87"/>
    <s v="---"/>
    <x v="0"/>
    <m/>
    <n v="0"/>
    <x v="2"/>
    <x v="181"/>
    <n v="1"/>
    <s v="ESCO-PIVNICH"/>
    <s v=""/>
    <s v=""/>
    <s v="0607-19"/>
  </r>
  <r>
    <n v="175"/>
    <x v="88"/>
    <s v="---"/>
    <x v="2"/>
    <m/>
    <n v="0"/>
    <x v="2"/>
    <x v="182"/>
    <n v="91"/>
    <s v="ESCO-PIVNICH"/>
    <s v=""/>
    <s v=""/>
    <s v="29-1118/6 КРС"/>
  </r>
  <r>
    <n v="174"/>
    <x v="88"/>
    <s v="---"/>
    <x v="2"/>
    <m/>
    <n v="0"/>
    <x v="3"/>
    <x v="183"/>
    <n v="70.291666666666714"/>
    <s v="ESCO-PIVNICH"/>
    <s v=""/>
    <s v=""/>
    <s v="09-0916/6КРС"/>
  </r>
  <r>
    <n v="132"/>
    <x v="88"/>
    <s v="---"/>
    <x v="9"/>
    <m/>
    <n v="0"/>
    <x v="11"/>
    <x v="184"/>
    <n v="3.2916666666666665"/>
    <s v="ESCO-PIVNICH"/>
    <s v=""/>
    <s v=""/>
    <s v=""/>
  </r>
  <r>
    <n v="183"/>
    <x v="89"/>
    <s v="---"/>
    <x v="2"/>
    <m/>
    <n v="0"/>
    <x v="1"/>
    <x v="185"/>
    <n v="14.999999999999998"/>
    <s v="ESCO-PIVNICH"/>
    <s v=""/>
    <s v=""/>
    <s v="1707/17 КРС"/>
  </r>
  <r>
    <n v="140"/>
    <x v="37"/>
    <s v="---"/>
    <x v="4"/>
    <m/>
    <n v="0"/>
    <x v="1"/>
    <x v="186"/>
    <n v="26"/>
    <s v="ESCO-PIVNICH"/>
    <s v=""/>
    <s v=""/>
    <s v="0402-20 КРС"/>
  </r>
  <r>
    <n v="113"/>
    <x v="72"/>
    <s v="Похило-спрямована"/>
    <x v="1"/>
    <n v="3015"/>
    <n v="3015"/>
    <x v="6"/>
    <x v="187"/>
    <n v="0"/>
    <s v="PUGC"/>
    <s v=""/>
    <s v=""/>
    <s v=""/>
  </r>
  <r>
    <n v="50"/>
    <x v="90"/>
    <s v="---"/>
    <x v="1"/>
    <n v="0"/>
    <n v="3840"/>
    <x v="9"/>
    <x v="188"/>
    <n v="156.29166666666646"/>
    <s v="ESCO-PIVNICH"/>
    <n v="24.569448147160792"/>
    <s v=""/>
    <s v="140219РП"/>
  </r>
  <r>
    <n v="44"/>
    <x v="43"/>
    <s v="---"/>
    <x v="2"/>
    <n v="2600"/>
    <s v="---"/>
    <x v="1"/>
    <x v="189"/>
    <n v="0"/>
    <s v="ESCO-PIVNICH"/>
    <s v=""/>
    <s v=""/>
    <s v="1001-20 КРС"/>
  </r>
  <r>
    <n v="123"/>
    <x v="91"/>
    <s v="---"/>
    <x v="1"/>
    <n v="2550"/>
    <n v="2550"/>
    <x v="0"/>
    <x v="190"/>
    <n v="0"/>
    <s v="SOUZ-BUDRESURS"/>
    <s v=""/>
    <s v=""/>
    <s v=""/>
  </r>
  <r>
    <n v="32"/>
    <x v="44"/>
    <s v="---"/>
    <x v="6"/>
    <m/>
    <n v="0"/>
    <x v="1"/>
    <x v="191"/>
    <n v="23.791666666666668"/>
    <s v="ESCO-PIVNICH"/>
    <s v=""/>
    <s v=""/>
    <s v="180521КРС"/>
  </r>
  <r>
    <n v="127"/>
    <x v="44"/>
    <s v="---"/>
    <x v="3"/>
    <m/>
    <s v="---"/>
    <x v="8"/>
    <x v="192"/>
    <n v="82.291666666666657"/>
    <s v="ESCO-PIVNICH"/>
    <s v=""/>
    <s v=""/>
    <s v="170818ОС"/>
  </r>
  <r>
    <n v="202"/>
    <x v="44"/>
    <s v="---"/>
    <x v="0"/>
    <m/>
    <s v="---"/>
    <x v="8"/>
    <x v="192"/>
    <n v="0"/>
    <s v="ESCO-PIVNICH"/>
    <s v=""/>
    <s v=""/>
    <s v="170818"/>
  </r>
  <r>
    <n v="204"/>
    <x v="44"/>
    <s v="---"/>
    <x v="0"/>
    <m/>
    <s v="---"/>
    <x v="8"/>
    <x v="193"/>
    <n v="0"/>
    <s v="ESCO-PIVNICH"/>
    <s v=""/>
    <s v=""/>
    <s v="030905"/>
  </r>
  <r>
    <n v="18"/>
    <x v="92"/>
    <s v="Похило-спрямована"/>
    <x v="1"/>
    <n v="6333"/>
    <n v="6350"/>
    <x v="5"/>
    <x v="194"/>
    <n v="534.70833333333417"/>
    <s v="НАФТОГАЗВИДОБУВАННЯ"/>
    <n v="11.875633133328121"/>
    <s v=""/>
    <s v="4084-НГД"/>
  </r>
  <r>
    <n v="184"/>
    <x v="93"/>
    <s v="Вертикальна"/>
    <x v="6"/>
    <n v="5150"/>
    <n v="0"/>
    <x v="10"/>
    <x v="195"/>
    <n v="31.291666666666668"/>
    <s v="TEHNOCOMSERVIS"/>
    <s v=""/>
    <s v=""/>
    <s v="310820"/>
  </r>
  <r>
    <n v="21"/>
    <x v="93"/>
    <s v="Вертикальна"/>
    <x v="0"/>
    <n v="5150"/>
    <n v="0"/>
    <x v="10"/>
    <x v="196"/>
    <n v="2.041666666666667"/>
    <s v="TEHNOCOMSERVIS"/>
    <s v=""/>
    <s v=""/>
    <s v="170302"/>
  </r>
  <r>
    <n v="20"/>
    <x v="93"/>
    <s v="Вертикальна"/>
    <x v="0"/>
    <n v="5150"/>
    <n v="0"/>
    <x v="10"/>
    <x v="197"/>
    <n v="0.2986111111111111"/>
    <s v="TEHNOCOMSERVIS"/>
    <s v=""/>
    <s v=""/>
    <s v="281118"/>
  </r>
  <r>
    <n v="4"/>
    <x v="93"/>
    <s v="Вертикальна"/>
    <x v="1"/>
    <n v="5150"/>
    <n v="5150"/>
    <x v="12"/>
    <x v="110"/>
    <n v="237.75000000000017"/>
    <s v="TEHNOCOMSERVIS"/>
    <n v="21.661409043112499"/>
    <s v=""/>
    <s v="1104/16-1СТ"/>
  </r>
  <r>
    <n v="137"/>
    <x v="93"/>
    <s v="Вертикальна"/>
    <x v="2"/>
    <n v="5150"/>
    <n v="0"/>
    <x v="10"/>
    <x v="198"/>
    <n v="36.291666666666664"/>
    <s v="TEHNOCOMSERVIS"/>
    <s v=""/>
    <s v=""/>
    <s v="02-0320 КРС"/>
  </r>
  <r>
    <n v="136"/>
    <x v="93"/>
    <s v="Вертикальна"/>
    <x v="2"/>
    <n v="5150"/>
    <n v="0"/>
    <x v="10"/>
    <x v="199"/>
    <n v="62"/>
    <s v="TEHNOCOMSERVIS"/>
    <s v=""/>
    <s v=""/>
    <s v="28-1118"/>
  </r>
  <r>
    <n v="187"/>
    <x v="93"/>
    <s v="Вертикальна"/>
    <x v="3"/>
    <n v="5150"/>
    <n v="0"/>
    <x v="1"/>
    <x v="200"/>
    <n v="29.999999999999993"/>
    <s v="TEHNOCOMSERVIS"/>
    <s v=""/>
    <s v=""/>
    <s v="210217 П"/>
  </r>
  <r>
    <n v="98"/>
    <x v="94"/>
    <s v="---"/>
    <x v="1"/>
    <n v="4700"/>
    <n v="4700"/>
    <x v="0"/>
    <x v="201"/>
    <n v="0"/>
    <s v="UKRGAZVYDOBUTOK"/>
    <s v=""/>
    <s v=""/>
    <s v=""/>
  </r>
  <r>
    <n v="25"/>
    <x v="95"/>
    <s v="Вертикальна"/>
    <x v="0"/>
    <n v="3900"/>
    <n v="0"/>
    <x v="9"/>
    <x v="202"/>
    <n v="1"/>
    <s v="ESCO-PIVNICH"/>
    <s v=""/>
    <s v=""/>
    <s v="0707-20"/>
  </r>
  <r>
    <n v="7"/>
    <x v="95"/>
    <s v="Вертикальна"/>
    <x v="1"/>
    <n v="3900"/>
    <n v="3900"/>
    <x v="9"/>
    <x v="203"/>
    <n v="185.00000000000006"/>
    <s v="ESCO-PIVNICH"/>
    <n v="21.081081081081074"/>
    <s v=""/>
    <s v="020320"/>
  </r>
  <r>
    <n v="105"/>
    <x v="96"/>
    <s v="---"/>
    <x v="1"/>
    <n v="5215"/>
    <n v="5215"/>
    <x v="12"/>
    <x v="204"/>
    <n v="0"/>
    <s v="UKRISTGAZ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845C-5640-410D-ACB2-DE1CC99C72AC}" name="Сводная таблица10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2:C323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21">
    <i>
      <x v="16"/>
    </i>
    <i r="1">
      <x v="3"/>
    </i>
    <i>
      <x v="21"/>
    </i>
    <i r="1">
      <x v="7"/>
    </i>
    <i>
      <x v="24"/>
    </i>
    <i r="1">
      <x v="3"/>
    </i>
    <i>
      <x v="25"/>
    </i>
    <i r="1">
      <x v="3"/>
    </i>
    <i>
      <x v="28"/>
    </i>
    <i r="1">
      <x v="3"/>
    </i>
    <i>
      <x v="84"/>
    </i>
    <i r="1">
      <x v="3"/>
    </i>
    <i>
      <x v="99"/>
    </i>
    <i r="1">
      <x v="3"/>
    </i>
    <i>
      <x v="105"/>
    </i>
    <i r="1">
      <x v="7"/>
    </i>
    <i>
      <x v="120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34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2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2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1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1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1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16">
      <pivotArea dataOnly="0" labelOnly="1" outline="0" fieldPosition="0">
        <references count="1">
          <reference field="6" count="1">
            <x v="3"/>
          </reference>
        </references>
      </pivotArea>
    </format>
    <format dxfId="3415">
      <pivotArea dataOnly="0" labelOnly="1" outline="0" fieldPosition="0">
        <references count="1">
          <reference field="6" count="1">
            <x v="3"/>
          </reference>
        </references>
      </pivotArea>
    </format>
    <format dxfId="3414">
      <pivotArea field="6" type="button" dataOnly="0" labelOnly="1" outline="0" axis="axisPage" fieldPosition="0"/>
    </format>
    <format dxfId="34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09">
      <pivotArea dataOnly="0" labelOnly="1" outline="0" fieldPosition="0">
        <references count="1">
          <reference field="6" count="1">
            <x v="6"/>
          </reference>
        </references>
      </pivotArea>
    </format>
    <format dxfId="3408">
      <pivotArea dataOnly="0" labelOnly="1" outline="0" fieldPosition="0">
        <references count="1">
          <reference field="6" count="1">
            <x v="7"/>
          </reference>
        </references>
      </pivotArea>
    </format>
    <format dxfId="3407">
      <pivotArea dataOnly="0" labelOnly="1" outline="0" fieldPosition="0">
        <references count="1">
          <reference field="6" count="1">
            <x v="8"/>
          </reference>
        </references>
      </pivotArea>
    </format>
    <format dxfId="3406">
      <pivotArea dataOnly="0" labelOnly="1" outline="0" fieldPosition="0">
        <references count="1">
          <reference field="6" count="1">
            <x v="9"/>
          </reference>
        </references>
      </pivotArea>
    </format>
    <format dxfId="3405">
      <pivotArea dataOnly="0" labelOnly="1" outline="0" fieldPosition="0">
        <references count="1">
          <reference field="6" count="1">
            <x v="10"/>
          </reference>
        </references>
      </pivotArea>
    </format>
    <format dxfId="3404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E830-04B5-4A70-BDCB-1A9EA414A6E8}" name="Сводная таблица7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85:C197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2">
    <i>
      <x v="2"/>
    </i>
    <i r="1">
      <x/>
    </i>
    <i>
      <x v="4"/>
    </i>
    <i r="1">
      <x/>
    </i>
    <i r="1">
      <x v="1"/>
    </i>
    <i>
      <x v="7"/>
    </i>
    <i r="1">
      <x/>
    </i>
    <i r="1">
      <x v="1"/>
    </i>
    <i r="1">
      <x v="6"/>
    </i>
    <i>
      <x v="3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9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0">
    <format dxfId="35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8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8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8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8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8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84">
      <pivotArea dataOnly="0" labelOnly="1" outline="0" fieldPosition="0">
        <references count="1">
          <reference field="6" count="1">
            <x v="3"/>
          </reference>
        </references>
      </pivotArea>
    </format>
    <format dxfId="3583">
      <pivotArea dataOnly="0" labelOnly="1" outline="0" fieldPosition="0">
        <references count="1">
          <reference field="6" count="1">
            <x v="3"/>
          </reference>
        </references>
      </pivotArea>
    </format>
    <format dxfId="3582">
      <pivotArea field="6" type="button" dataOnly="0" labelOnly="1" outline="0" axis="axisPage" fieldPosition="0"/>
    </format>
    <format dxfId="35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7">
      <pivotArea dataOnly="0" labelOnly="1" outline="0" fieldPosition="0">
        <references count="1">
          <reference field="6" count="1">
            <x v="6"/>
          </reference>
        </references>
      </pivotArea>
    </format>
    <format dxfId="3576">
      <pivotArea dataOnly="0" labelOnly="1" outline="0" fieldPosition="0">
        <references count="1">
          <reference field="6" count="1">
            <x v="7"/>
          </reference>
        </references>
      </pivotArea>
    </format>
    <format dxfId="3575">
      <pivotArea dataOnly="0" labelOnly="1" outline="0" fieldPosition="0">
        <references count="1">
          <reference field="6" count="1">
            <x v="8"/>
          </reference>
        </references>
      </pivotArea>
    </format>
    <format dxfId="3574">
      <pivotArea dataOnly="0" labelOnly="1" outline="0" fieldPosition="0">
        <references count="1">
          <reference field="6" count="1">
            <x v="9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C9F8E-61D6-4250-BFBF-6A22DFD7420A}" name="Сводная таблица12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70:C388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8"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6"/>
    </i>
    <i>
      <x v="29"/>
    </i>
    <i r="1">
      <x/>
    </i>
    <i r="1">
      <x v="6"/>
    </i>
    <i>
      <x v="83"/>
    </i>
    <i r="1">
      <x/>
    </i>
    <i>
      <x v="12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4">
    <format dxfId="36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1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1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61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61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60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608">
      <pivotArea dataOnly="0" labelOnly="1" outline="0" fieldPosition="0">
        <references count="1">
          <reference field="6" count="1">
            <x v="3"/>
          </reference>
        </references>
      </pivotArea>
    </format>
    <format dxfId="3607">
      <pivotArea dataOnly="0" labelOnly="1" outline="0" fieldPosition="0">
        <references count="1">
          <reference field="6" count="1">
            <x v="3"/>
          </reference>
        </references>
      </pivotArea>
    </format>
    <format dxfId="3606">
      <pivotArea field="6" type="button" dataOnly="0" labelOnly="1" outline="0" axis="axisPage" fieldPosition="0"/>
    </format>
    <format dxfId="36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1">
      <pivotArea dataOnly="0" labelOnly="1" outline="0" fieldPosition="0">
        <references count="1">
          <reference field="6" count="1">
            <x v="6"/>
          </reference>
        </references>
      </pivotArea>
    </format>
    <format dxfId="3600">
      <pivotArea dataOnly="0" labelOnly="1" outline="0" fieldPosition="0">
        <references count="1">
          <reference field="6" count="1">
            <x v="7"/>
          </reference>
        </references>
      </pivotArea>
    </format>
    <format dxfId="3599">
      <pivotArea dataOnly="0" labelOnly="1" outline="0" fieldPosition="0">
        <references count="1">
          <reference field="6" count="1">
            <x v="8"/>
          </reference>
        </references>
      </pivotArea>
    </format>
    <format dxfId="3598">
      <pivotArea dataOnly="0" labelOnly="1" outline="0" fieldPosition="0">
        <references count="1">
          <reference field="6" count="1">
            <x v="9"/>
          </reference>
        </references>
      </pivotArea>
    </format>
    <format dxfId="3597">
      <pivotArea dataOnly="0" labelOnly="1" outline="0" fieldPosition="0">
        <references count="1">
          <reference field="6" count="1">
            <x v="10"/>
          </reference>
        </references>
      </pivotArea>
    </format>
    <format dxfId="3596">
      <pivotArea dataOnly="0" labelOnly="1" outline="0" fieldPosition="0">
        <references count="1">
          <reference field="6" count="1">
            <x v="14"/>
          </reference>
        </references>
      </pivotArea>
    </format>
    <format dxfId="3595">
      <pivotArea dataOnly="0" labelOnly="1" outline="0" fieldPosition="0">
        <references count="1">
          <reference field="6" count="1">
            <x v="12"/>
          </reference>
        </references>
      </pivotArea>
    </format>
    <format dxfId="3594">
      <pivotArea dataOnly="0" labelOnly="1" outline="0" fieldPosition="0">
        <references count="1">
          <reference field="6" count="1">
            <x v="1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2F42-BE2C-4AA9-AA32-25202A3D2C20}" name="Сводная таблица2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72:C102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0">
    <i>
      <x v="1"/>
    </i>
    <i r="1">
      <x v="3"/>
    </i>
    <i>
      <x v="3"/>
    </i>
    <i r="1">
      <x v="3"/>
    </i>
    <i r="1">
      <x v="6"/>
    </i>
    <i>
      <x v="5"/>
    </i>
    <i r="1">
      <x v="6"/>
    </i>
    <i r="1">
      <x v="8"/>
    </i>
    <i>
      <x v="6"/>
    </i>
    <i r="1">
      <x v="1"/>
    </i>
    <i>
      <x v="22"/>
    </i>
    <i r="1">
      <x v="7"/>
    </i>
    <i>
      <x v="105"/>
    </i>
    <i r="1">
      <x v="6"/>
    </i>
    <i r="1">
      <x v="7"/>
    </i>
    <i r="1">
      <x v="8"/>
    </i>
    <i>
      <x v="106"/>
    </i>
    <i r="1">
      <x v="3"/>
    </i>
    <i>
      <x v="107"/>
    </i>
    <i r="1">
      <x v="3"/>
    </i>
    <i>
      <x v="110"/>
    </i>
    <i r="1">
      <x v="7"/>
    </i>
    <i>
      <x v="111"/>
    </i>
    <i r="1">
      <x v="3"/>
    </i>
    <i r="1">
      <x v="6"/>
    </i>
    <i>
      <x v="112"/>
    </i>
    <i r="1">
      <x v="3"/>
    </i>
    <i>
      <x v="114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36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3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2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62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62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62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625">
      <pivotArea dataOnly="0" labelOnly="1" outline="0" fieldPosition="0">
        <references count="1">
          <reference field="6" count="1">
            <x v="3"/>
          </reference>
        </references>
      </pivotArea>
    </format>
    <format dxfId="3624">
      <pivotArea dataOnly="0" labelOnly="1" outline="0" fieldPosition="0">
        <references count="1">
          <reference field="6" count="1">
            <x v="3"/>
          </reference>
        </references>
      </pivotArea>
    </format>
    <format dxfId="3623">
      <pivotArea field="6" type="button" dataOnly="0" labelOnly="1" outline="0" axis="axisPage" fieldPosition="0"/>
    </format>
    <format dxfId="36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8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14B8-6B92-4550-B631-EB79A8873660}" name="Сводная таблица3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08:C117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8"/>
    </i>
    <i r="1">
      <x/>
    </i>
    <i>
      <x v="31"/>
    </i>
    <i r="1">
      <x/>
    </i>
    <i>
      <x v="32"/>
    </i>
    <i r="1">
      <x/>
    </i>
    <i>
      <x v="3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5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36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4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4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64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64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64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642">
      <pivotArea dataOnly="0" labelOnly="1" outline="0" fieldPosition="0">
        <references count="1">
          <reference field="6" count="1">
            <x v="3"/>
          </reference>
        </references>
      </pivotArea>
    </format>
    <format dxfId="3641">
      <pivotArea dataOnly="0" labelOnly="1" outline="0" fieldPosition="0">
        <references count="1">
          <reference field="6" count="1">
            <x v="3"/>
          </reference>
        </references>
      </pivotArea>
    </format>
    <format dxfId="3640">
      <pivotArea field="6" type="button" dataOnly="0" labelOnly="1" outline="0" axis="axisPage" fieldPosition="0"/>
    </format>
    <format dxfId="36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5">
      <pivotArea dataOnly="0" labelOnly="1" outline="0" fieldPosition="0">
        <references count="1">
          <reference field="6" count="1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F2CC-61F1-4EED-A770-8DB762577159}" name="Сводная таблица1" cacheId="7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16" firstHeaderRow="0" firstDataRow="1" firstDataCol="1" rowPageCount="2" colPageCount="1"/>
  <pivotFields count="14">
    <pivotField showAll="0"/>
    <pivotField showAll="0"/>
    <pivotField showAll="0"/>
    <pivotField axis="axisPage" showAll="0">
      <items count="11">
        <item x="1"/>
        <item x="3"/>
        <item x="9"/>
        <item x="2"/>
        <item x="6"/>
        <item x="8"/>
        <item x="0"/>
        <item x="7"/>
        <item x="4"/>
        <item x="5"/>
        <item t="default"/>
      </items>
    </pivotField>
    <pivotField showAll="0"/>
    <pivotField dataField="1" showAll="0"/>
    <pivotField axis="axisRow" showAll="0">
      <items count="18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  <item t="default"/>
      </items>
    </pivotField>
    <pivotField axis="axisPage" showAll="0">
      <items count="210">
        <item m="1" x="205"/>
        <item m="1" x="208"/>
        <item x="21"/>
        <item x="14"/>
        <item x="99"/>
        <item x="107"/>
        <item x="157"/>
        <item x="55"/>
        <item x="102"/>
        <item x="20"/>
        <item x="13"/>
        <item x="9"/>
        <item x="130"/>
        <item x="8"/>
        <item x="147"/>
        <item x="54"/>
        <item x="151"/>
        <item x="199"/>
        <item x="170"/>
        <item x="12"/>
        <item x="35"/>
        <item x="198"/>
        <item x="203"/>
        <item x="145"/>
        <item x="62"/>
        <item x="193"/>
        <item x="128"/>
        <item x="150"/>
        <item x="83"/>
        <item x="7"/>
        <item x="118"/>
        <item x="137"/>
        <item x="89"/>
        <item x="88"/>
        <item x="110"/>
        <item x="34"/>
        <item x="156"/>
        <item x="60"/>
        <item x="71"/>
        <item x="186"/>
        <item x="176"/>
        <item x="79"/>
        <item x="122"/>
        <item x="39"/>
        <item x="100"/>
        <item x="33"/>
        <item x="70"/>
        <item x="127"/>
        <item x="86"/>
        <item x="6"/>
        <item x="38"/>
        <item x="184"/>
        <item x="175"/>
        <item x="92"/>
        <item x="132"/>
        <item x="53"/>
        <item x="136"/>
        <item x="149"/>
        <item x="126"/>
        <item x="32"/>
        <item x="189"/>
        <item x="103"/>
        <item x="19"/>
        <item x="31"/>
        <item x="163"/>
        <item x="165"/>
        <item x="18"/>
        <item x="59"/>
        <item x="162"/>
        <item x="155"/>
        <item x="172"/>
        <item x="197"/>
        <item x="30"/>
        <item x="46"/>
        <item x="152"/>
        <item x="68"/>
        <item x="52"/>
        <item x="95"/>
        <item x="183"/>
        <item x="87"/>
        <item x="29"/>
        <item x="63"/>
        <item x="134"/>
        <item x="43"/>
        <item x="42"/>
        <item x="5"/>
        <item x="181"/>
        <item x="44"/>
        <item x="135"/>
        <item x="117"/>
        <item x="116"/>
        <item x="11"/>
        <item x="125"/>
        <item x="113"/>
        <item x="67"/>
        <item x="57"/>
        <item x="61"/>
        <item x="49"/>
        <item x="50"/>
        <item x="78"/>
        <item x="144"/>
        <item x="98"/>
        <item x="37"/>
        <item x="123"/>
        <item x="192"/>
        <item x="28"/>
        <item x="194"/>
        <item x="41"/>
        <item x="77"/>
        <item x="48"/>
        <item x="169"/>
        <item x="131"/>
        <item x="66"/>
        <item x="196"/>
        <item x="143"/>
        <item x="82"/>
        <item x="97"/>
        <item x="139"/>
        <item x="85"/>
        <item x="17"/>
        <item x="129"/>
        <item x="202"/>
        <item x="138"/>
        <item x="69"/>
        <item x="40"/>
        <item x="10"/>
        <item x="4"/>
        <item x="45"/>
        <item x="191"/>
        <item x="3"/>
        <item x="188"/>
        <item x="182"/>
        <item x="58"/>
        <item x="27"/>
        <item x="174"/>
        <item x="173"/>
        <item x="74"/>
        <item x="84"/>
        <item x="15"/>
        <item x="142"/>
        <item x="161"/>
        <item x="154"/>
        <item x="73"/>
        <item x="2"/>
        <item x="26"/>
        <item x="185"/>
        <item x="180"/>
        <item x="25"/>
        <item x="153"/>
        <item x="81"/>
        <item x="168"/>
        <item x="179"/>
        <item x="148"/>
        <item x="47"/>
        <item x="65"/>
        <item m="1" x="207"/>
        <item x="167"/>
        <item x="23"/>
        <item x="178"/>
        <item x="91"/>
        <item x="22"/>
        <item x="164"/>
        <item x="80"/>
        <item x="160"/>
        <item x="166"/>
        <item x="159"/>
        <item x="158"/>
        <item x="177"/>
        <item x="76"/>
        <item x="1"/>
        <item x="56"/>
        <item x="101"/>
        <item x="36"/>
        <item x="64"/>
        <item x="171"/>
        <item x="24"/>
        <item x="141"/>
        <item x="51"/>
        <item x="0"/>
        <item x="16"/>
        <item x="72"/>
        <item x="124"/>
        <item x="195"/>
        <item m="1" x="206"/>
        <item x="120"/>
        <item x="93"/>
        <item x="94"/>
        <item x="75"/>
        <item x="90"/>
        <item x="96"/>
        <item x="104"/>
        <item x="105"/>
        <item x="106"/>
        <item x="190"/>
        <item x="200"/>
        <item x="108"/>
        <item x="109"/>
        <item x="111"/>
        <item x="112"/>
        <item x="114"/>
        <item x="115"/>
        <item x="119"/>
        <item x="121"/>
        <item x="133"/>
        <item x="140"/>
        <item x="146"/>
        <item x="187"/>
        <item x="201"/>
        <item x="204"/>
        <item t="default"/>
      </items>
    </pivotField>
    <pivotField dataField="1" numFmtId="2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3" item="0" hier="-1"/>
  </pageFields>
  <dataFields count="3">
    <dataField name="Сумма по полю Факт,метров" fld="5" baseField="6" baseItem="0" numFmtId="3"/>
    <dataField name="Сумма по полю Продолжительность" fld="8" baseField="6" baseItem="0" numFmtId="3"/>
    <dataField name="Среднее по полю Средняя скорость, м/сутки" fld="10" subtotal="average" baseField="6" baseItem="8" numFmtId="1"/>
  </dataFields>
  <formats count="10">
    <format dxfId="33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75">
      <pivotArea field="6" type="button" dataOnly="0" labelOnly="1" outline="0" axis="axisRow" fieldPosition="0"/>
    </format>
    <format dxfId="33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73">
      <pivotArea field="6" type="button" dataOnly="0" labelOnly="1" outline="0" axis="axisRow" fieldPosition="0"/>
    </format>
    <format dxfId="33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9">
      <pivotArea field="6" type="button" dataOnly="0" labelOnly="1" outline="0" axis="axisRow" fieldPosition="0"/>
    </format>
    <format dxfId="3368">
      <pivotArea dataOnly="0" labelOnly="1" outline="0" fieldPosition="0">
        <references count="1">
          <reference field="3" count="1">
            <x v="0"/>
          </reference>
        </references>
      </pivotArea>
    </format>
    <format dxfId="3367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EA27-50C7-4F1C-B4F3-08239FE73978}" name="Сводная таблица6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43:C179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6"/>
    </i>
    <i r="1">
      <x v="3"/>
    </i>
    <i>
      <x v="9"/>
    </i>
    <i r="1">
      <x/>
    </i>
    <i>
      <x v="10"/>
    </i>
    <i r="1">
      <x/>
    </i>
    <i>
      <x v="18"/>
    </i>
    <i r="1">
      <x/>
    </i>
    <i>
      <x v="43"/>
    </i>
    <i r="1">
      <x v="2"/>
    </i>
    <i>
      <x v="44"/>
    </i>
    <i r="1">
      <x/>
    </i>
    <i r="1">
      <x v="1"/>
    </i>
    <i>
      <x v="45"/>
    </i>
    <i r="1">
      <x/>
    </i>
    <i>
      <x v="61"/>
    </i>
    <i r="1">
      <x/>
    </i>
    <i>
      <x v="82"/>
    </i>
    <i r="1">
      <x/>
    </i>
    <i>
      <x v="85"/>
    </i>
    <i r="1">
      <x/>
    </i>
    <i>
      <x v="86"/>
    </i>
    <i r="1">
      <x/>
    </i>
    <i>
      <x v="88"/>
    </i>
    <i r="1">
      <x/>
    </i>
    <i r="1">
      <x v="1"/>
    </i>
    <i>
      <x v="90"/>
    </i>
    <i r="1">
      <x/>
    </i>
    <i>
      <x v="93"/>
    </i>
    <i r="1">
      <x v="1"/>
    </i>
    <i r="1">
      <x v="6"/>
    </i>
    <i>
      <x v="95"/>
    </i>
    <i r="1">
      <x/>
    </i>
    <i>
      <x v="9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8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9">
    <format dxfId="34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4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3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3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3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3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35">
      <pivotArea dataOnly="0" labelOnly="1" outline="0" fieldPosition="0">
        <references count="1">
          <reference field="6" count="1">
            <x v="3"/>
          </reference>
        </references>
      </pivotArea>
    </format>
    <format dxfId="3434">
      <pivotArea dataOnly="0" labelOnly="1" outline="0" fieldPosition="0">
        <references count="1">
          <reference field="6" count="1">
            <x v="3"/>
          </reference>
        </references>
      </pivotArea>
    </format>
    <format dxfId="3433">
      <pivotArea field="6" type="button" dataOnly="0" labelOnly="1" outline="0" axis="axisPage" fieldPosition="0"/>
    </format>
    <format dxfId="34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28">
      <pivotArea dataOnly="0" labelOnly="1" outline="0" fieldPosition="0">
        <references count="1">
          <reference field="6" count="1">
            <x v="6"/>
          </reference>
        </references>
      </pivotArea>
    </format>
    <format dxfId="3427">
      <pivotArea dataOnly="0" labelOnly="1" outline="0" fieldPosition="0">
        <references count="1">
          <reference field="6" count="1">
            <x v="7"/>
          </reference>
        </references>
      </pivotArea>
    </format>
    <format dxfId="3426">
      <pivotArea dataOnly="0" labelOnly="1" outline="0" fieldPosition="0">
        <references count="1">
          <reference field="6" count="1">
            <x v="8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C184-0293-4DA4-9AF1-3683551B0774}" name="Сводная таблица5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5:C24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14"/>
    </i>
    <i r="1">
      <x/>
    </i>
    <i>
      <x v="16"/>
    </i>
    <i r="1">
      <x/>
    </i>
    <i>
      <x v="27"/>
    </i>
    <i r="1">
      <x/>
    </i>
    <i r="1">
      <x v="1"/>
    </i>
    <i r="1">
      <x v="5"/>
    </i>
    <i>
      <x v="79"/>
    </i>
    <i r="1">
      <x/>
    </i>
    <i>
      <x v="108"/>
    </i>
    <i r="1">
      <x/>
    </i>
    <i r="1">
      <x v="3"/>
    </i>
    <i>
      <x v="115"/>
    </i>
    <i r="1">
      <x/>
    </i>
    <i>
      <x v="122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0">
    <format dxfId="34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5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4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4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47">
      <pivotArea field="6" type="button" dataOnly="0" labelOnly="1" outline="0" axis="axisPage" fieldPosition="0"/>
    </format>
    <format dxfId="3446">
      <pivotArea dataOnly="0" labelOnly="1" outline="0" fieldPosition="0">
        <references count="1">
          <reference field="6" count="1">
            <x v="0"/>
          </reference>
        </references>
      </pivotArea>
    </format>
    <format dxfId="3445">
      <pivotArea dataOnly="0" labelOnly="1" outline="0" fieldPosition="0">
        <references count="1">
          <reference field="6" count="1">
            <x v="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02DB-F0E6-409C-952A-68E23A149E70}" name="Сводная таблица8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03:C212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3"/>
    </i>
    <i r="1">
      <x/>
    </i>
    <i>
      <x v="5"/>
    </i>
    <i r="1">
      <x/>
    </i>
    <i>
      <x v="6"/>
    </i>
    <i r="1">
      <x/>
    </i>
    <i>
      <x v="11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1">
    <format dxfId="34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7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7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6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6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6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66">
      <pivotArea dataOnly="0" labelOnly="1" outline="0" fieldPosition="0">
        <references count="1">
          <reference field="6" count="1">
            <x v="3"/>
          </reference>
        </references>
      </pivotArea>
    </format>
    <format dxfId="3465">
      <pivotArea dataOnly="0" labelOnly="1" outline="0" fieldPosition="0">
        <references count="1">
          <reference field="6" count="1">
            <x v="3"/>
          </reference>
        </references>
      </pivotArea>
    </format>
    <format dxfId="3464">
      <pivotArea field="6" type="button" dataOnly="0" labelOnly="1" outline="0" axis="axisPage" fieldPosition="0"/>
    </format>
    <format dxfId="34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59">
      <pivotArea dataOnly="0" labelOnly="1" outline="0" fieldPosition="0">
        <references count="1">
          <reference field="6" count="1">
            <x v="6"/>
          </reference>
        </references>
      </pivotArea>
    </format>
    <format dxfId="3458">
      <pivotArea dataOnly="0" labelOnly="1" outline="0" fieldPosition="0">
        <references count="1">
          <reference field="6" count="1">
            <x v="7"/>
          </reference>
        </references>
      </pivotArea>
    </format>
    <format dxfId="3457">
      <pivotArea dataOnly="0" labelOnly="1" outline="0" fieldPosition="0">
        <references count="1">
          <reference field="6" count="1">
            <x v="8"/>
          </reference>
        </references>
      </pivotArea>
    </format>
    <format dxfId="3456">
      <pivotArea dataOnly="0" labelOnly="1" outline="0" fieldPosition="0">
        <references count="1">
          <reference field="6" count="1">
            <x v="9"/>
          </reference>
        </references>
      </pivotArea>
    </format>
    <format dxfId="3455">
      <pivotArea dataOnly="0" labelOnly="1" outline="0" fieldPosition="0">
        <references count="1">
          <reference field="6" count="1">
            <x v="1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8E9-BA5B-46DD-949B-AB7AC8E33865}" name="Сводная таблица1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:C66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1"/>
    </i>
    <i r="1">
      <x v="3"/>
    </i>
    <i>
      <x v="3"/>
    </i>
    <i r="1">
      <x v="1"/>
    </i>
    <i r="1">
      <x v="3"/>
    </i>
    <i r="1">
      <x v="6"/>
    </i>
    <i>
      <x v="4"/>
    </i>
    <i r="1">
      <x v="1"/>
    </i>
    <i>
      <x v="5"/>
    </i>
    <i r="1">
      <x v="1"/>
    </i>
    <i r="1">
      <x v="6"/>
    </i>
    <i>
      <x v="6"/>
    </i>
    <i r="1">
      <x v="3"/>
    </i>
    <i>
      <x v="7"/>
    </i>
    <i r="1">
      <x v="1"/>
    </i>
    <i r="1">
      <x v="3"/>
    </i>
    <i r="1">
      <x v="6"/>
    </i>
    <i>
      <x v="24"/>
    </i>
    <i r="1">
      <x v="3"/>
    </i>
    <i>
      <x v="31"/>
    </i>
    <i r="1">
      <x v="1"/>
    </i>
    <i>
      <x v="39"/>
    </i>
    <i r="1">
      <x v="3"/>
    </i>
    <i>
      <x v="89"/>
    </i>
    <i r="1">
      <x/>
    </i>
    <i>
      <x v="94"/>
    </i>
    <i r="1">
      <x/>
    </i>
    <i>
      <x v="106"/>
    </i>
    <i r="1">
      <x v="3"/>
    </i>
    <i>
      <x v="109"/>
    </i>
    <i r="1">
      <x v="3"/>
    </i>
    <i>
      <x v="110"/>
    </i>
    <i r="1">
      <x v="7"/>
    </i>
    <i>
      <x v="11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3">
    <format dxfId="34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8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8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8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8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8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8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479">
      <pivotArea dataOnly="0" labelOnly="1" outline="0" fieldPosition="0">
        <references count="1">
          <reference field="6" count="1">
            <x v="3"/>
          </reference>
        </references>
      </pivotArea>
    </format>
    <format dxfId="3478">
      <pivotArea dataOnly="0" labelOnly="1" outline="0" fieldPosition="0">
        <references count="1">
          <reference field="6" count="1">
            <x v="3"/>
          </reference>
        </references>
      </pivotArea>
    </format>
    <format dxfId="3477">
      <pivotArea field="6" type="button" dataOnly="0" labelOnly="1" outline="0" axis="axisPage" fieldPosition="0"/>
    </format>
    <format dxfId="3476">
      <pivotArea dataOnly="0" labelOnly="1" outline="0" fieldPosition="0">
        <references count="1">
          <reference field="6" count="1"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868C-9E78-4A9F-B92B-40689189BB32}" name="Сводная таблица11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29:C364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5">
    <i>
      <x/>
    </i>
    <i r="1">
      <x/>
    </i>
    <i r="1">
      <x v="1"/>
    </i>
    <i r="1">
      <x v="6"/>
    </i>
    <i>
      <x v="12"/>
    </i>
    <i r="1">
      <x/>
    </i>
    <i r="1">
      <x v="6"/>
    </i>
    <i r="1">
      <x v="9"/>
    </i>
    <i>
      <x v="15"/>
    </i>
    <i r="1">
      <x/>
    </i>
    <i>
      <x v="17"/>
    </i>
    <i r="1">
      <x/>
    </i>
    <i r="1">
      <x v="6"/>
    </i>
    <i>
      <x v="33"/>
    </i>
    <i r="1">
      <x/>
    </i>
    <i>
      <x v="35"/>
    </i>
    <i r="1">
      <x/>
    </i>
    <i>
      <x v="36"/>
    </i>
    <i r="1">
      <x/>
    </i>
    <i>
      <x v="77"/>
    </i>
    <i r="1">
      <x/>
    </i>
    <i>
      <x v="78"/>
    </i>
    <i r="1">
      <x/>
    </i>
    <i>
      <x v="80"/>
    </i>
    <i r="1">
      <x/>
    </i>
    <i>
      <x v="81"/>
    </i>
    <i r="1">
      <x/>
    </i>
    <i r="1">
      <x v="1"/>
    </i>
    <i r="1">
      <x v="3"/>
    </i>
    <i r="1">
      <x v="8"/>
    </i>
    <i>
      <x v="117"/>
    </i>
    <i r="1">
      <x/>
    </i>
    <i>
      <x v="12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2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3">
    <format dxfId="35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8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0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06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0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04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0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02">
      <pivotArea dataOnly="0" labelOnly="1" outline="0" fieldPosition="0">
        <references count="1">
          <reference field="6" count="1">
            <x v="3"/>
          </reference>
        </references>
      </pivotArea>
    </format>
    <format dxfId="3501">
      <pivotArea dataOnly="0" labelOnly="1" outline="0" fieldPosition="0">
        <references count="1">
          <reference field="6" count="1">
            <x v="3"/>
          </reference>
        </references>
      </pivotArea>
    </format>
    <format dxfId="3500">
      <pivotArea field="6" type="button" dataOnly="0" labelOnly="1" outline="0" axis="axisPage" fieldPosition="0"/>
    </format>
    <format dxfId="349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5">
      <pivotArea dataOnly="0" labelOnly="1" outline="0" fieldPosition="0">
        <references count="1">
          <reference field="6" count="1">
            <x v="6"/>
          </reference>
        </references>
      </pivotArea>
    </format>
    <format dxfId="3494">
      <pivotArea dataOnly="0" labelOnly="1" outline="0" fieldPosition="0">
        <references count="1">
          <reference field="6" count="1">
            <x v="7"/>
          </reference>
        </references>
      </pivotArea>
    </format>
    <format dxfId="3493">
      <pivotArea dataOnly="0" labelOnly="1" outline="0" fieldPosition="0">
        <references count="1">
          <reference field="6" count="1">
            <x v="8"/>
          </reference>
        </references>
      </pivotArea>
    </format>
    <format dxfId="3492">
      <pivotArea dataOnly="0" labelOnly="1" outline="0" fieldPosition="0">
        <references count="1">
          <reference field="6" count="1">
            <x v="9"/>
          </reference>
        </references>
      </pivotArea>
    </format>
    <format dxfId="3491">
      <pivotArea dataOnly="0" labelOnly="1" outline="0" fieldPosition="0">
        <references count="1">
          <reference field="6" count="1">
            <x v="10"/>
          </reference>
        </references>
      </pivotArea>
    </format>
    <format dxfId="3490">
      <pivotArea dataOnly="0" labelOnly="1" outline="0" fieldPosition="0">
        <references count="1">
          <reference field="6" count="1">
            <x v="14"/>
          </reference>
        </references>
      </pivotArea>
    </format>
    <format dxfId="3489">
      <pivotArea dataOnly="0" labelOnly="1" outline="0" fieldPosition="0">
        <references count="1">
          <reference field="6" count="1">
            <x v="1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E777F-CDA7-4597-8156-FB17A1A4496E}" name="Сводная таблица13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94:C413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6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35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3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2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2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2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2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2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24">
      <pivotArea dataOnly="0" labelOnly="1" outline="0" fieldPosition="0">
        <references count="1">
          <reference field="6" count="1">
            <x v="3"/>
          </reference>
        </references>
      </pivotArea>
    </format>
    <format dxfId="3523">
      <pivotArea dataOnly="0" labelOnly="1" outline="0" fieldPosition="0">
        <references count="1">
          <reference field="6" count="1">
            <x v="3"/>
          </reference>
        </references>
      </pivotArea>
    </format>
    <format dxfId="3522">
      <pivotArea field="6" type="button" dataOnly="0" labelOnly="1" outline="0" axis="axisPage" fieldPosition="0"/>
    </format>
    <format dxfId="35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17">
      <pivotArea dataOnly="0" labelOnly="1" outline="0" fieldPosition="0">
        <references count="1">
          <reference field="6" count="1">
            <x v="6"/>
          </reference>
        </references>
      </pivotArea>
    </format>
    <format dxfId="3516">
      <pivotArea dataOnly="0" labelOnly="1" outline="0" fieldPosition="0">
        <references count="1">
          <reference field="6" count="1">
            <x v="7"/>
          </reference>
        </references>
      </pivotArea>
    </format>
    <format dxfId="3515">
      <pivotArea dataOnly="0" labelOnly="1" outline="0" fieldPosition="0">
        <references count="1">
          <reference field="6" count="1">
            <x v="8"/>
          </reference>
        </references>
      </pivotArea>
    </format>
    <format dxfId="3514">
      <pivotArea dataOnly="0" labelOnly="1" outline="0" fieldPosition="0">
        <references count="1">
          <reference field="6" count="1">
            <x v="9"/>
          </reference>
        </references>
      </pivotArea>
    </format>
    <format dxfId="3513">
      <pivotArea dataOnly="0" labelOnly="1" outline="0" fieldPosition="0">
        <references count="1">
          <reference field="6" count="1">
            <x v="10"/>
          </reference>
        </references>
      </pivotArea>
    </format>
    <format dxfId="3512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320EC-AABA-4CD5-BE68-134A3966336B}" name="Сводная таблица9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18:C296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78">
    <i>
      <x/>
    </i>
    <i r="1">
      <x v="3"/>
    </i>
    <i r="1">
      <x v="6"/>
    </i>
    <i>
      <x v="1"/>
    </i>
    <i r="1">
      <x v="3"/>
    </i>
    <i>
      <x v="12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 r="1">
      <x v="8"/>
    </i>
    <i>
      <x v="19"/>
    </i>
    <i r="1">
      <x v="4"/>
    </i>
    <i>
      <x v="20"/>
    </i>
    <i r="1">
      <x v="3"/>
    </i>
    <i>
      <x v="25"/>
    </i>
    <i r="1">
      <x v="3"/>
    </i>
    <i>
      <x v="27"/>
    </i>
    <i r="1">
      <x v="3"/>
    </i>
    <i>
      <x v="46"/>
    </i>
    <i r="1">
      <x v="3"/>
    </i>
    <i>
      <x v="47"/>
    </i>
    <i r="1">
      <x v="7"/>
    </i>
    <i>
      <x v="86"/>
    </i>
    <i r="1">
      <x v="3"/>
    </i>
    <i>
      <x v="87"/>
    </i>
    <i r="1">
      <x v="3"/>
    </i>
    <i r="1">
      <x v="6"/>
    </i>
    <i>
      <x v="89"/>
    </i>
    <i r="1">
      <x v="3"/>
    </i>
    <i>
      <x v="91"/>
    </i>
    <i r="1">
      <x v="3"/>
    </i>
    <i r="1">
      <x v="6"/>
    </i>
    <i>
      <x v="95"/>
    </i>
    <i r="1">
      <x v="3"/>
    </i>
    <i r="1">
      <x v="6"/>
    </i>
    <i>
      <x v="96"/>
    </i>
    <i r="1">
      <x v="3"/>
    </i>
    <i r="1">
      <x v="6"/>
    </i>
    <i>
      <x v="97"/>
    </i>
    <i r="1">
      <x v="3"/>
    </i>
    <i>
      <x v="98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 r="1">
      <x v="6"/>
    </i>
    <i>
      <x v="104"/>
    </i>
    <i r="1">
      <x v="3"/>
    </i>
    <i>
      <x v="105"/>
    </i>
    <i r="1">
      <x v="1"/>
    </i>
    <i r="1">
      <x v="3"/>
    </i>
    <i>
      <x v="107"/>
    </i>
    <i r="1">
      <x v="3"/>
    </i>
    <i r="1">
      <x v="6"/>
    </i>
    <i>
      <x v="109"/>
    </i>
    <i r="1">
      <x v="3"/>
    </i>
    <i r="1">
      <x v="6"/>
    </i>
    <i>
      <x v="113"/>
    </i>
    <i r="1">
      <x v="3"/>
    </i>
    <i>
      <x v="114"/>
    </i>
    <i r="1">
      <x v="8"/>
    </i>
    <i>
      <x v="117"/>
    </i>
    <i r="1">
      <x v="3"/>
    </i>
    <i>
      <x v="118"/>
    </i>
    <i r="1">
      <x v="4"/>
    </i>
    <i>
      <x v="120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35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5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5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4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4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4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46">
      <pivotArea dataOnly="0" labelOnly="1" outline="0" fieldPosition="0">
        <references count="1">
          <reference field="6" count="1">
            <x v="3"/>
          </reference>
        </references>
      </pivotArea>
    </format>
    <format dxfId="3545">
      <pivotArea dataOnly="0" labelOnly="1" outline="0" fieldPosition="0">
        <references count="1">
          <reference field="6" count="1">
            <x v="3"/>
          </reference>
        </references>
      </pivotArea>
    </format>
    <format dxfId="3544">
      <pivotArea field="6" type="button" dataOnly="0" labelOnly="1" outline="0" axis="axisPage" fieldPosition="0"/>
    </format>
    <format dxfId="3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39">
      <pivotArea dataOnly="0" labelOnly="1" outline="0" fieldPosition="0">
        <references count="1">
          <reference field="6" count="1">
            <x v="6"/>
          </reference>
        </references>
      </pivotArea>
    </format>
    <format dxfId="3538">
      <pivotArea dataOnly="0" labelOnly="1" outline="0" fieldPosition="0">
        <references count="1">
          <reference field="6" count="1">
            <x v="7"/>
          </reference>
        </references>
      </pivotArea>
    </format>
    <format dxfId="3537">
      <pivotArea dataOnly="0" labelOnly="1" outline="0" fieldPosition="0">
        <references count="1">
          <reference field="6" count="1">
            <x v="8"/>
          </reference>
        </references>
      </pivotArea>
    </format>
    <format dxfId="3536">
      <pivotArea dataOnly="0" labelOnly="1" outline="0" fieldPosition="0">
        <references count="1">
          <reference field="6" count="1">
            <x v="9"/>
          </reference>
        </references>
      </pivotArea>
    </format>
    <format dxfId="3535">
      <pivotArea dataOnly="0" labelOnly="1" outline="0" fieldPosition="0">
        <references count="1">
          <reference field="6" count="1">
            <x v="10"/>
          </reference>
        </references>
      </pivotArea>
    </format>
    <format dxfId="3534">
      <pivotArea dataOnly="0" labelOnly="1" outline="0" fieldPosition="0">
        <references count="1">
          <reference field="6" count="1"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EAB1-6DA0-4D61-B8D9-763C8B45A3EA}" name="Сводная таблица4" cacheId="7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23:C137" firstHeaderRow="0" firstDataRow="1" firstDataCol="1" rowPageCount="1" colPageCount="1"/>
  <pivotFields count="14">
    <pivotField showAll="0" defaultSubtotal="0"/>
    <pivotField axis="axisRow" showAll="0" defaultSubtota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m="1" x="111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102"/>
        <item m="1" x="109"/>
        <item x="36"/>
        <item m="1" x="99"/>
        <item m="1" x="97"/>
        <item m="1" x="100"/>
        <item x="45"/>
        <item x="38"/>
        <item x="39"/>
        <item x="40"/>
        <item x="41"/>
        <item x="42"/>
        <item x="49"/>
        <item x="50"/>
        <item x="52"/>
        <item x="53"/>
        <item x="55"/>
        <item x="46"/>
        <item x="47"/>
        <item x="48"/>
        <item x="56"/>
        <item m="1" x="120"/>
        <item m="1" x="123"/>
        <item m="1" x="121"/>
        <item x="51"/>
        <item m="1" x="101"/>
        <item m="1" x="115"/>
        <item m="1" x="113"/>
        <item m="1" x="124"/>
        <item m="1" x="107"/>
        <item m="1" x="118"/>
        <item m="1" x="122"/>
        <item m="1" x="106"/>
        <item m="1" x="119"/>
        <item m="1" x="104"/>
        <item m="1" x="116"/>
        <item m="1" x="98"/>
        <item m="1" x="114"/>
        <item m="1" x="112"/>
        <item m="1" x="110"/>
        <item x="94"/>
        <item x="54"/>
        <item x="58"/>
        <item x="60"/>
        <item x="57"/>
        <item x="59"/>
        <item x="96"/>
        <item x="61"/>
        <item x="62"/>
        <item x="63"/>
        <item x="64"/>
        <item x="65"/>
        <item x="66"/>
        <item x="71"/>
        <item x="67"/>
        <item m="1" x="108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37"/>
        <item x="90"/>
        <item m="1" x="103"/>
        <item x="43"/>
        <item x="44"/>
        <item x="92"/>
        <item x="93"/>
        <item m="1" x="117"/>
        <item x="95"/>
        <item m="1" x="105"/>
        <item x="91"/>
      </items>
    </pivotField>
    <pivotField showAll="0" defaultSubtotal="0"/>
    <pivotField axis="axisRow" multipleItemSelectionAllowed="1" showAll="0" defaultSubtotal="0">
      <items count="10">
        <item x="1"/>
        <item x="3"/>
        <item x="9"/>
        <item x="2"/>
        <item x="6"/>
        <item x="8"/>
        <item x="0"/>
        <item x="7"/>
        <item x="4"/>
        <item x="5"/>
      </items>
    </pivotField>
    <pivotField showAll="0" defaultSubtotal="0"/>
    <pivotField dataField="1" showAll="0" defaultSubtotal="0"/>
    <pivotField axis="axisPage" showAll="0" defaultSubtotal="0">
      <items count="17">
        <item x="9"/>
        <item m="1" x="15"/>
        <item x="11"/>
        <item x="3"/>
        <item x="2"/>
        <item x="7"/>
        <item x="14"/>
        <item x="8"/>
        <item x="6"/>
        <item x="4"/>
        <item x="5"/>
        <item x="1"/>
        <item x="0"/>
        <item x="12"/>
        <item x="10"/>
        <item m="1" x="16"/>
        <item x="13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4">
    <i>
      <x v="13"/>
    </i>
    <i r="1">
      <x/>
    </i>
    <i r="1">
      <x v="9"/>
    </i>
    <i>
      <x v="14"/>
    </i>
    <i r="1">
      <x v="3"/>
    </i>
    <i>
      <x v="48"/>
    </i>
    <i r="1">
      <x/>
    </i>
    <i>
      <x v="110"/>
    </i>
    <i r="1">
      <x v="1"/>
    </i>
    <i>
      <x v="118"/>
    </i>
    <i r="1">
      <x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7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8">
    <format dxfId="3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6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6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6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6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6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64">
      <pivotArea dataOnly="0" labelOnly="1" outline="0" fieldPosition="0">
        <references count="1">
          <reference field="6" count="1">
            <x v="3"/>
          </reference>
        </references>
      </pivotArea>
    </format>
    <format dxfId="3563">
      <pivotArea dataOnly="0" labelOnly="1" outline="0" fieldPosition="0">
        <references count="1">
          <reference field="6" count="1">
            <x v="3"/>
          </reference>
        </references>
      </pivotArea>
    </format>
    <format dxfId="3562">
      <pivotArea field="6" type="button" dataOnly="0" labelOnly="1" outline="0" axis="axisPage" fieldPosition="0"/>
    </format>
    <format dxfId="35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5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57">
      <pivotArea dataOnly="0" labelOnly="1" outline="0" fieldPosition="0">
        <references count="1">
          <reference field="6" count="1">
            <x v="6"/>
          </reference>
        </references>
      </pivotArea>
    </format>
    <format dxfId="3556">
      <pivotArea dataOnly="0" labelOnly="1" outline="0" fieldPosition="0">
        <references count="1">
          <reference field="6" count="1">
            <x v="7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2BDC-C8EC-48C6-8ACB-F5CD22283DDE}" name="Список" displayName="Список" ref="A1:M226" totalsRowCount="1" headerRowDxfId="3403" dataDxfId="3401" headerRowBorderDxfId="3402" tableBorderDxfId="3400" headerRowCellStyle="Обычный_Лист7" dataCellStyle="Обычный_Лист7">
  <autoFilter ref="A1:M225" xr:uid="{7AAEEA80-A00C-4ABB-8C5F-2C287E6AC446}"/>
  <sortState xmlns:xlrd2="http://schemas.microsoft.com/office/spreadsheetml/2017/richdata2" ref="A86:M225">
    <sortCondition ref="J1:J225"/>
  </sortState>
  <tableColumns count="13">
    <tableColumn id="1" xr3:uid="{DF8B5F7F-6246-40B6-940C-F2FCCBD27C5B}" name="№ п/п" totalsRowLabel="Итог" dataDxfId="3399" totalsRowDxfId="270" dataCellStyle="Обычный_Лист7"/>
    <tableColumn id="2" xr3:uid="{BBC4914E-D817-4A2E-89B7-E9A647B343BD}" name="Скважина" dataDxfId="3398" totalsRowDxfId="269" dataCellStyle="Обычный_Лист7"/>
    <tableColumn id="3" xr3:uid="{FE0C7CA9-4F86-424A-93A0-5D804C7A5376}" name="Вид скважины" dataDxfId="3397" totalsRowDxfId="268" dataCellStyle="Обычный_Лист7"/>
    <tableColumn id="4" xr3:uid="{D7238787-5F87-46A0-B699-7BC4E183281E}" name="Вид работ" dataDxfId="3396" totalsRowDxfId="267" dataCellStyle="Обычный_Лист7"/>
    <tableColumn id="5" xr3:uid="{58CEC2D5-DD81-4BE4-8F9F-1F749AE5FDAB}" name="План, метров" totalsRowFunction="sum" dataDxfId="3395" totalsRowDxfId="266" dataCellStyle="Обычный_Лист7"/>
    <tableColumn id="6" xr3:uid="{3794D090-37DE-49EB-83B1-10D1C35F511F}" name="Факт,метров" totalsRowFunction="sum" dataDxfId="3394" totalsRowDxfId="265" dataCellStyle="Обычный_Лист7"/>
    <tableColumn id="7" xr3:uid="{6A52CEB4-DB97-4B2D-B8E7-7A8678EDDCD9}" name="Станок" dataDxfId="3393" totalsRowDxfId="264" dataCellStyle="Обычный_Лист7"/>
    <tableColumn id="8" xr3:uid="{451A5902-0645-4548-8B3A-7472632A0B08}" name="Начало" dataDxfId="3392" totalsRowDxfId="263" dataCellStyle="Обычный_Лист7"/>
    <tableColumn id="9" xr3:uid="{1CB0B005-71AD-4FEF-9B10-E5A1D61748FA}" name="Продолжительность" totalsRowFunction="sum" dataDxfId="3391" totalsRowDxfId="262" dataCellStyle="Обычный_Лист7"/>
    <tableColumn id="10" xr3:uid="{81533ED7-9893-4A98-9BB4-2821361160E7}" name="Контрагент" dataDxfId="3390" totalsRowDxfId="261" dataCellStyle="Обычный_Лист7"/>
    <tableColumn id="13" xr3:uid="{EB2627B6-3426-4256-B046-6E7C8D8F1634}" name="Средняя скорость, м/сутки" dataDxfId="3389" totalsRowDxfId="260" dataCellStyle="Обычный_Лист7">
      <calculatedColumnFormula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calculatedColumnFormula>
    </tableColumn>
    <tableColumn id="11" xr3:uid="{613C45B0-C350-44FE-B3AF-0B424EB40D15}" name="Примечание" dataDxfId="3388" totalsRowDxfId="259" dataCellStyle="Обычный_Лист7"/>
    <tableColumn id="12" xr3:uid="{0990DFF6-71C7-4C90-83AF-3379B74BB67A}" name="Договор" dataDxfId="3387" totalsRowDxfId="258" dataCellStyle="Обычный_Лист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1046A-0493-4A7C-A681-3A26428E40D0}" name="Таблица3" displayName="Таблица3" ref="A3:D14" totalsRowCount="1" headerRowDxfId="3386" dataDxfId="3385">
  <autoFilter ref="A3:D13" xr:uid="{0CA1046A-0493-4A7C-A681-3A26428E40D0}"/>
  <tableColumns count="4">
    <tableColumn id="1" xr3:uid="{321C237D-FBC7-45CC-89EC-F706B50AEFB0}" name="Станок" totalsRowLabel="Итог" dataDxfId="3384" totalsRowDxfId="3383"/>
    <tableColumn id="2" xr3:uid="{6A3AE53F-A71A-4917-A275-6666934E60C2}" name="Факт,метров" totalsRowFunction="sum" dataDxfId="3382" totalsRowDxfId="3381"/>
    <tableColumn id="3" xr3:uid="{F90CFC92-BD7A-4661-8F9F-28720D2A4382}" name="Продолжительность" totalsRowFunction="sum" dataDxfId="3380" totalsRowDxfId="3379"/>
    <tableColumn id="4" xr3:uid="{50126B9A-6E4D-41C7-B604-AC97FE338F4F}" name="Средняя скорость, м/сутки" totalsRowFunction="average" dataDxfId="3378" totalsRowDxfId="33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5BB-E9F5-4364-9A4F-84A720D9F674}">
  <sheetPr>
    <tabColor theme="9" tint="-0.249977111117893"/>
  </sheetPr>
  <dimension ref="A3:C413"/>
  <sheetViews>
    <sheetView tabSelected="1" topLeftCell="A319" workbookViewId="0">
      <selection activeCell="A347" sqref="A347"/>
    </sheetView>
  </sheetViews>
  <sheetFormatPr defaultRowHeight="14.5" x14ac:dyDescent="0.35"/>
  <cols>
    <col min="1" max="1" width="40.6328125" customWidth="1"/>
    <col min="2" max="3" width="20.6328125" customWidth="1"/>
  </cols>
  <sheetData>
    <row r="3" spans="1:3" ht="18.5" x14ac:dyDescent="0.45">
      <c r="A3" s="37" t="s">
        <v>136</v>
      </c>
      <c r="B3" s="38" t="s">
        <v>92</v>
      </c>
      <c r="C3" s="36"/>
    </row>
    <row r="4" spans="1:3" x14ac:dyDescent="0.35">
      <c r="A4" s="26"/>
      <c r="B4" s="26"/>
    </row>
    <row r="5" spans="1:3" x14ac:dyDescent="0.35">
      <c r="A5" s="19" t="s">
        <v>526</v>
      </c>
      <c r="B5" s="2" t="s">
        <v>534</v>
      </c>
      <c r="C5" s="2" t="s">
        <v>535</v>
      </c>
    </row>
    <row r="6" spans="1:3" x14ac:dyDescent="0.35">
      <c r="A6" s="20" t="s">
        <v>14</v>
      </c>
      <c r="B6" s="34"/>
      <c r="C6" s="35"/>
    </row>
    <row r="7" spans="1:3" x14ac:dyDescent="0.35">
      <c r="A7" s="33" t="s">
        <v>100</v>
      </c>
      <c r="B7" s="34">
        <v>5000</v>
      </c>
      <c r="C7" s="35">
        <v>1</v>
      </c>
    </row>
    <row r="8" spans="1:3" x14ac:dyDescent="0.35">
      <c r="A8" s="20" t="s">
        <v>16</v>
      </c>
      <c r="B8" s="34"/>
      <c r="C8" s="35"/>
    </row>
    <row r="9" spans="1:3" x14ac:dyDescent="0.35">
      <c r="A9" s="33" t="s">
        <v>100</v>
      </c>
      <c r="B9" s="34">
        <v>3950</v>
      </c>
      <c r="C9" s="35">
        <v>1</v>
      </c>
    </row>
    <row r="10" spans="1:3" x14ac:dyDescent="0.35">
      <c r="A10" s="20" t="s">
        <v>22</v>
      </c>
      <c r="B10" s="34"/>
      <c r="C10" s="35"/>
    </row>
    <row r="11" spans="1:3" x14ac:dyDescent="0.35">
      <c r="A11" s="33" t="s">
        <v>100</v>
      </c>
      <c r="B11" s="34">
        <v>5161</v>
      </c>
      <c r="C11" s="35">
        <v>1</v>
      </c>
    </row>
    <row r="12" spans="1:3" x14ac:dyDescent="0.35">
      <c r="A12" s="33" t="s">
        <v>104</v>
      </c>
      <c r="B12" s="34">
        <v>0</v>
      </c>
      <c r="C12" s="35">
        <v>1</v>
      </c>
    </row>
    <row r="13" spans="1:3" x14ac:dyDescent="0.35">
      <c r="A13" s="33" t="s">
        <v>116</v>
      </c>
      <c r="B13" s="34">
        <v>0</v>
      </c>
      <c r="C13" s="35">
        <v>1</v>
      </c>
    </row>
    <row r="14" spans="1:3" x14ac:dyDescent="0.35">
      <c r="A14" s="20" t="s">
        <v>39</v>
      </c>
      <c r="B14" s="34"/>
      <c r="C14" s="35"/>
    </row>
    <row r="15" spans="1:3" x14ac:dyDescent="0.35">
      <c r="A15" s="33" t="s">
        <v>100</v>
      </c>
      <c r="B15" s="34">
        <v>3600</v>
      </c>
      <c r="C15" s="35">
        <v>1</v>
      </c>
    </row>
    <row r="16" spans="1:3" x14ac:dyDescent="0.35">
      <c r="A16" s="20" t="s">
        <v>52</v>
      </c>
      <c r="B16" s="34"/>
      <c r="C16" s="35"/>
    </row>
    <row r="17" spans="1:3" x14ac:dyDescent="0.35">
      <c r="A17" s="33" t="s">
        <v>100</v>
      </c>
      <c r="B17" s="34">
        <v>3780</v>
      </c>
      <c r="C17" s="35">
        <v>1</v>
      </c>
    </row>
    <row r="18" spans="1:3" x14ac:dyDescent="0.35">
      <c r="A18" s="33" t="s">
        <v>103</v>
      </c>
      <c r="B18" s="34">
        <v>0</v>
      </c>
      <c r="C18" s="35">
        <v>1</v>
      </c>
    </row>
    <row r="19" spans="1:3" x14ac:dyDescent="0.35">
      <c r="A19" s="20" t="s">
        <v>53</v>
      </c>
      <c r="B19" s="34"/>
      <c r="C19" s="35"/>
    </row>
    <row r="20" spans="1:3" x14ac:dyDescent="0.35">
      <c r="A20" s="33" t="s">
        <v>100</v>
      </c>
      <c r="B20" s="34">
        <v>3840</v>
      </c>
      <c r="C20" s="35">
        <v>1</v>
      </c>
    </row>
    <row r="21" spans="1:3" x14ac:dyDescent="0.35">
      <c r="A21" s="20" t="s">
        <v>57</v>
      </c>
      <c r="B21" s="34"/>
      <c r="C21" s="35"/>
    </row>
    <row r="22" spans="1:3" x14ac:dyDescent="0.35">
      <c r="A22" s="33" t="s">
        <v>100</v>
      </c>
      <c r="B22" s="34">
        <v>3900</v>
      </c>
      <c r="C22" s="35">
        <v>1</v>
      </c>
    </row>
    <row r="23" spans="1:3" x14ac:dyDescent="0.35">
      <c r="A23" s="33" t="s">
        <v>115</v>
      </c>
      <c r="B23" s="34">
        <v>0</v>
      </c>
      <c r="C23" s="35">
        <v>1</v>
      </c>
    </row>
    <row r="24" spans="1:3" x14ac:dyDescent="0.35">
      <c r="A24" s="20" t="s">
        <v>527</v>
      </c>
      <c r="B24" s="34">
        <v>5161</v>
      </c>
      <c r="C24" s="35">
        <v>11</v>
      </c>
    </row>
    <row r="28" spans="1:3" ht="18.5" x14ac:dyDescent="0.45">
      <c r="A28" s="37" t="s">
        <v>136</v>
      </c>
      <c r="B28" s="38" t="s">
        <v>72</v>
      </c>
      <c r="C28" s="36"/>
    </row>
    <row r="29" spans="1:3" x14ac:dyDescent="0.35">
      <c r="A29" s="26"/>
      <c r="B29" s="26"/>
    </row>
    <row r="30" spans="1:3" x14ac:dyDescent="0.35">
      <c r="A30" s="19" t="s">
        <v>526</v>
      </c>
      <c r="B30" s="2" t="s">
        <v>534</v>
      </c>
      <c r="C30" s="2" t="s">
        <v>535</v>
      </c>
    </row>
    <row r="31" spans="1:3" x14ac:dyDescent="0.35">
      <c r="A31" s="20" t="s">
        <v>110</v>
      </c>
      <c r="B31" s="34"/>
      <c r="C31" s="35"/>
    </row>
    <row r="32" spans="1:3" x14ac:dyDescent="0.35">
      <c r="A32" s="33" t="s">
        <v>103</v>
      </c>
      <c r="B32" s="34">
        <v>0</v>
      </c>
      <c r="C32" s="35">
        <v>1</v>
      </c>
    </row>
    <row r="33" spans="1:3" x14ac:dyDescent="0.35">
      <c r="A33" s="20" t="s">
        <v>7</v>
      </c>
      <c r="B33" s="34"/>
      <c r="C33" s="35"/>
    </row>
    <row r="34" spans="1:3" x14ac:dyDescent="0.35">
      <c r="A34" s="33" t="s">
        <v>104</v>
      </c>
      <c r="B34" s="34">
        <v>0</v>
      </c>
      <c r="C34" s="35">
        <v>1</v>
      </c>
    </row>
    <row r="35" spans="1:3" x14ac:dyDescent="0.35">
      <c r="A35" s="33" t="s">
        <v>103</v>
      </c>
      <c r="B35" s="34">
        <v>0</v>
      </c>
      <c r="C35" s="35">
        <v>1</v>
      </c>
    </row>
    <row r="36" spans="1:3" x14ac:dyDescent="0.35">
      <c r="A36" s="33" t="s">
        <v>115</v>
      </c>
      <c r="B36" s="34">
        <v>0</v>
      </c>
      <c r="C36" s="35">
        <v>1</v>
      </c>
    </row>
    <row r="37" spans="1:3" x14ac:dyDescent="0.35">
      <c r="A37" s="20" t="s">
        <v>8</v>
      </c>
      <c r="B37" s="34"/>
      <c r="C37" s="35"/>
    </row>
    <row r="38" spans="1:3" x14ac:dyDescent="0.35">
      <c r="A38" s="33" t="s">
        <v>104</v>
      </c>
      <c r="B38" s="34">
        <v>0</v>
      </c>
      <c r="C38" s="35">
        <v>1</v>
      </c>
    </row>
    <row r="39" spans="1:3" x14ac:dyDescent="0.35">
      <c r="A39" s="20" t="s">
        <v>9</v>
      </c>
      <c r="B39" s="34"/>
      <c r="C39" s="35"/>
    </row>
    <row r="40" spans="1:3" x14ac:dyDescent="0.35">
      <c r="A40" s="33" t="s">
        <v>104</v>
      </c>
      <c r="B40" s="34">
        <v>0</v>
      </c>
      <c r="C40" s="35">
        <v>2</v>
      </c>
    </row>
    <row r="41" spans="1:3" x14ac:dyDescent="0.35">
      <c r="A41" s="33" t="s">
        <v>115</v>
      </c>
      <c r="B41" s="34">
        <v>0</v>
      </c>
      <c r="C41" s="35">
        <v>6</v>
      </c>
    </row>
    <row r="42" spans="1:3" x14ac:dyDescent="0.35">
      <c r="A42" s="20" t="s">
        <v>10</v>
      </c>
      <c r="B42" s="34"/>
      <c r="C42" s="35"/>
    </row>
    <row r="43" spans="1:3" x14ac:dyDescent="0.35">
      <c r="A43" s="33" t="s">
        <v>103</v>
      </c>
      <c r="B43" s="34">
        <v>0</v>
      </c>
      <c r="C43" s="35">
        <v>1</v>
      </c>
    </row>
    <row r="44" spans="1:3" x14ac:dyDescent="0.35">
      <c r="A44" s="20" t="s">
        <v>11</v>
      </c>
      <c r="B44" s="34"/>
      <c r="C44" s="35"/>
    </row>
    <row r="45" spans="1:3" x14ac:dyDescent="0.35">
      <c r="A45" s="33" t="s">
        <v>104</v>
      </c>
      <c r="B45" s="34">
        <v>0</v>
      </c>
      <c r="C45" s="35">
        <v>1</v>
      </c>
    </row>
    <row r="46" spans="1:3" x14ac:dyDescent="0.35">
      <c r="A46" s="33" t="s">
        <v>103</v>
      </c>
      <c r="B46" s="34">
        <v>0</v>
      </c>
      <c r="C46" s="35">
        <v>1</v>
      </c>
    </row>
    <row r="47" spans="1:3" x14ac:dyDescent="0.35">
      <c r="A47" s="33" t="s">
        <v>115</v>
      </c>
      <c r="B47" s="34">
        <v>0</v>
      </c>
      <c r="C47" s="35">
        <v>1</v>
      </c>
    </row>
    <row r="48" spans="1:3" x14ac:dyDescent="0.35">
      <c r="A48" s="20" t="s">
        <v>20</v>
      </c>
      <c r="B48" s="34"/>
      <c r="C48" s="35"/>
    </row>
    <row r="49" spans="1:3" x14ac:dyDescent="0.35">
      <c r="A49" s="33" t="s">
        <v>103</v>
      </c>
      <c r="B49" s="34">
        <v>0</v>
      </c>
      <c r="C49" s="35">
        <v>1</v>
      </c>
    </row>
    <row r="50" spans="1:3" x14ac:dyDescent="0.35">
      <c r="A50" s="20" t="s">
        <v>85</v>
      </c>
      <c r="B50" s="34"/>
      <c r="C50" s="35"/>
    </row>
    <row r="51" spans="1:3" x14ac:dyDescent="0.35">
      <c r="A51" s="33" t="s">
        <v>104</v>
      </c>
      <c r="B51" s="34">
        <v>0</v>
      </c>
      <c r="C51" s="35">
        <v>1</v>
      </c>
    </row>
    <row r="52" spans="1:3" x14ac:dyDescent="0.35">
      <c r="A52" s="20" t="s">
        <v>134</v>
      </c>
      <c r="B52" s="34"/>
      <c r="C52" s="35"/>
    </row>
    <row r="53" spans="1:3" x14ac:dyDescent="0.35">
      <c r="A53" s="33" t="s">
        <v>103</v>
      </c>
      <c r="B53" s="34">
        <v>0</v>
      </c>
      <c r="C53" s="35">
        <v>1</v>
      </c>
    </row>
    <row r="54" spans="1:3" x14ac:dyDescent="0.35">
      <c r="A54" s="20" t="s">
        <v>47</v>
      </c>
      <c r="B54" s="34"/>
      <c r="C54" s="35"/>
    </row>
    <row r="55" spans="1:3" x14ac:dyDescent="0.35">
      <c r="A55" s="33" t="s">
        <v>100</v>
      </c>
      <c r="B55" s="34">
        <v>2926</v>
      </c>
      <c r="C55" s="35">
        <v>1</v>
      </c>
    </row>
    <row r="56" spans="1:3" x14ac:dyDescent="0.35">
      <c r="A56" s="20" t="s">
        <v>96</v>
      </c>
      <c r="B56" s="34"/>
      <c r="C56" s="35"/>
    </row>
    <row r="57" spans="1:3" x14ac:dyDescent="0.35">
      <c r="A57" s="33" t="s">
        <v>100</v>
      </c>
      <c r="B57" s="34">
        <v>3561</v>
      </c>
      <c r="C57" s="35">
        <v>1</v>
      </c>
    </row>
    <row r="58" spans="1:3" x14ac:dyDescent="0.35">
      <c r="A58" s="20" t="s">
        <v>109</v>
      </c>
      <c r="B58" s="34"/>
      <c r="C58" s="35"/>
    </row>
    <row r="59" spans="1:3" x14ac:dyDescent="0.35">
      <c r="A59" s="33" t="s">
        <v>103</v>
      </c>
      <c r="B59" s="34">
        <v>0</v>
      </c>
      <c r="C59" s="35">
        <v>1</v>
      </c>
    </row>
    <row r="60" spans="1:3" x14ac:dyDescent="0.35">
      <c r="A60" s="20" t="s">
        <v>111</v>
      </c>
      <c r="B60" s="34"/>
      <c r="C60" s="35"/>
    </row>
    <row r="61" spans="1:3" x14ac:dyDescent="0.35">
      <c r="A61" s="33" t="s">
        <v>103</v>
      </c>
      <c r="B61" s="34">
        <v>0</v>
      </c>
      <c r="C61" s="35">
        <v>1</v>
      </c>
    </row>
    <row r="62" spans="1:3" x14ac:dyDescent="0.35">
      <c r="A62" s="20" t="s">
        <v>108</v>
      </c>
      <c r="B62" s="34"/>
      <c r="C62" s="35"/>
    </row>
    <row r="63" spans="1:3" x14ac:dyDescent="0.35">
      <c r="A63" s="33" t="s">
        <v>105</v>
      </c>
      <c r="B63" s="34">
        <v>0</v>
      </c>
      <c r="C63" s="35">
        <v>1</v>
      </c>
    </row>
    <row r="64" spans="1:3" x14ac:dyDescent="0.35">
      <c r="A64" s="20" t="s">
        <v>107</v>
      </c>
      <c r="B64" s="34"/>
      <c r="C64" s="35"/>
    </row>
    <row r="65" spans="1:3" x14ac:dyDescent="0.35">
      <c r="A65" s="33" t="s">
        <v>103</v>
      </c>
      <c r="B65" s="34">
        <v>0</v>
      </c>
      <c r="C65" s="35">
        <v>1</v>
      </c>
    </row>
    <row r="66" spans="1:3" x14ac:dyDescent="0.35">
      <c r="A66" s="20" t="s">
        <v>527</v>
      </c>
      <c r="B66" s="34">
        <v>3561</v>
      </c>
      <c r="C66" s="35">
        <v>26</v>
      </c>
    </row>
    <row r="70" spans="1:3" ht="18.5" x14ac:dyDescent="0.45">
      <c r="A70" s="37" t="s">
        <v>136</v>
      </c>
      <c r="B70" s="38" t="s">
        <v>73</v>
      </c>
      <c r="C70" s="36"/>
    </row>
    <row r="71" spans="1:3" x14ac:dyDescent="0.35">
      <c r="A71" s="26"/>
      <c r="B71" s="26"/>
    </row>
    <row r="72" spans="1:3" x14ac:dyDescent="0.35">
      <c r="A72" s="19" t="s">
        <v>526</v>
      </c>
      <c r="B72" s="2" t="s">
        <v>534</v>
      </c>
      <c r="C72" s="2" t="s">
        <v>535</v>
      </c>
    </row>
    <row r="73" spans="1:3" x14ac:dyDescent="0.35">
      <c r="A73" s="20" t="s">
        <v>110</v>
      </c>
      <c r="B73" s="34"/>
      <c r="C73" s="35"/>
    </row>
    <row r="74" spans="1:3" x14ac:dyDescent="0.35">
      <c r="A74" s="33" t="s">
        <v>103</v>
      </c>
      <c r="B74" s="34">
        <v>0</v>
      </c>
      <c r="C74" s="35">
        <v>2</v>
      </c>
    </row>
    <row r="75" spans="1:3" x14ac:dyDescent="0.35">
      <c r="A75" s="20" t="s">
        <v>7</v>
      </c>
      <c r="B75" s="34"/>
      <c r="C75" s="35"/>
    </row>
    <row r="76" spans="1:3" x14ac:dyDescent="0.35">
      <c r="A76" s="33" t="s">
        <v>103</v>
      </c>
      <c r="B76" s="34">
        <v>0</v>
      </c>
      <c r="C76" s="35">
        <v>1</v>
      </c>
    </row>
    <row r="77" spans="1:3" x14ac:dyDescent="0.35">
      <c r="A77" s="33" t="s">
        <v>115</v>
      </c>
      <c r="B77" s="34">
        <v>0</v>
      </c>
      <c r="C77" s="35">
        <v>1</v>
      </c>
    </row>
    <row r="78" spans="1:3" x14ac:dyDescent="0.35">
      <c r="A78" s="20" t="s">
        <v>9</v>
      </c>
      <c r="B78" s="34"/>
      <c r="C78" s="35"/>
    </row>
    <row r="79" spans="1:3" x14ac:dyDescent="0.35">
      <c r="A79" s="33" t="s">
        <v>115</v>
      </c>
      <c r="B79" s="34">
        <v>0</v>
      </c>
      <c r="C79" s="35">
        <v>2</v>
      </c>
    </row>
    <row r="80" spans="1:3" x14ac:dyDescent="0.35">
      <c r="A80" s="33" t="s">
        <v>117</v>
      </c>
      <c r="B80" s="34">
        <v>0</v>
      </c>
      <c r="C80" s="35">
        <v>1</v>
      </c>
    </row>
    <row r="81" spans="1:3" x14ac:dyDescent="0.35">
      <c r="A81" s="20" t="s">
        <v>10</v>
      </c>
      <c r="B81" s="34"/>
      <c r="C81" s="35"/>
    </row>
    <row r="82" spans="1:3" x14ac:dyDescent="0.35">
      <c r="A82" s="33" t="s">
        <v>104</v>
      </c>
      <c r="B82" s="34">
        <v>0</v>
      </c>
      <c r="C82" s="35">
        <v>1</v>
      </c>
    </row>
    <row r="83" spans="1:3" x14ac:dyDescent="0.35">
      <c r="A83" s="20" t="s">
        <v>112</v>
      </c>
      <c r="B83" s="34"/>
      <c r="C83" s="35"/>
    </row>
    <row r="84" spans="1:3" x14ac:dyDescent="0.35">
      <c r="A84" s="33" t="s">
        <v>105</v>
      </c>
      <c r="B84" s="34">
        <v>0</v>
      </c>
      <c r="C84" s="35">
        <v>1</v>
      </c>
    </row>
    <row r="85" spans="1:3" x14ac:dyDescent="0.35">
      <c r="A85" s="20" t="s">
        <v>106</v>
      </c>
      <c r="B85" s="34"/>
      <c r="C85" s="35"/>
    </row>
    <row r="86" spans="1:3" x14ac:dyDescent="0.35">
      <c r="A86" s="33" t="s">
        <v>115</v>
      </c>
      <c r="B86" s="34">
        <v>0</v>
      </c>
      <c r="C86" s="35">
        <v>1</v>
      </c>
    </row>
    <row r="87" spans="1:3" x14ac:dyDescent="0.35">
      <c r="A87" s="33" t="s">
        <v>105</v>
      </c>
      <c r="B87" s="34">
        <v>0</v>
      </c>
      <c r="C87" s="35">
        <v>1</v>
      </c>
    </row>
    <row r="88" spans="1:3" x14ac:dyDescent="0.35">
      <c r="A88" s="33" t="s">
        <v>117</v>
      </c>
      <c r="B88" s="34">
        <v>0</v>
      </c>
      <c r="C88" s="35">
        <v>1</v>
      </c>
    </row>
    <row r="89" spans="1:3" x14ac:dyDescent="0.35">
      <c r="A89" s="20" t="s">
        <v>109</v>
      </c>
      <c r="B89" s="34"/>
      <c r="C89" s="35"/>
    </row>
    <row r="90" spans="1:3" x14ac:dyDescent="0.35">
      <c r="A90" s="33" t="s">
        <v>103</v>
      </c>
      <c r="B90" s="34">
        <v>0</v>
      </c>
      <c r="C90" s="35">
        <v>1</v>
      </c>
    </row>
    <row r="91" spans="1:3" x14ac:dyDescent="0.35">
      <c r="A91" s="20" t="s">
        <v>124</v>
      </c>
      <c r="B91" s="34"/>
      <c r="C91" s="35"/>
    </row>
    <row r="92" spans="1:3" x14ac:dyDescent="0.35">
      <c r="A92" s="33" t="s">
        <v>103</v>
      </c>
      <c r="B92" s="34">
        <v>0</v>
      </c>
      <c r="C92" s="35">
        <v>1</v>
      </c>
    </row>
    <row r="93" spans="1:3" x14ac:dyDescent="0.35">
      <c r="A93" s="20" t="s">
        <v>108</v>
      </c>
      <c r="B93" s="34"/>
      <c r="C93" s="35"/>
    </row>
    <row r="94" spans="1:3" x14ac:dyDescent="0.35">
      <c r="A94" s="33" t="s">
        <v>105</v>
      </c>
      <c r="B94" s="34">
        <v>0</v>
      </c>
      <c r="C94" s="35">
        <v>1</v>
      </c>
    </row>
    <row r="95" spans="1:3" x14ac:dyDescent="0.35">
      <c r="A95" s="20" t="s">
        <v>123</v>
      </c>
      <c r="B95" s="34"/>
      <c r="C95" s="35"/>
    </row>
    <row r="96" spans="1:3" x14ac:dyDescent="0.35">
      <c r="A96" s="33" t="s">
        <v>103</v>
      </c>
      <c r="B96" s="34">
        <v>0</v>
      </c>
      <c r="C96" s="35">
        <v>1</v>
      </c>
    </row>
    <row r="97" spans="1:3" x14ac:dyDescent="0.35">
      <c r="A97" s="33" t="s">
        <v>115</v>
      </c>
      <c r="B97" s="34">
        <v>0</v>
      </c>
      <c r="C97" s="35">
        <v>1</v>
      </c>
    </row>
    <row r="98" spans="1:3" x14ac:dyDescent="0.35">
      <c r="A98" s="20" t="s">
        <v>107</v>
      </c>
      <c r="B98" s="34"/>
      <c r="C98" s="35"/>
    </row>
    <row r="99" spans="1:3" x14ac:dyDescent="0.35">
      <c r="A99" s="33" t="s">
        <v>103</v>
      </c>
      <c r="B99" s="34">
        <v>0</v>
      </c>
      <c r="C99" s="35">
        <v>1</v>
      </c>
    </row>
    <row r="100" spans="1:3" x14ac:dyDescent="0.35">
      <c r="A100" s="20" t="s">
        <v>122</v>
      </c>
      <c r="B100" s="34"/>
      <c r="C100" s="35"/>
    </row>
    <row r="101" spans="1:3" x14ac:dyDescent="0.35">
      <c r="A101" s="33" t="s">
        <v>103</v>
      </c>
      <c r="B101" s="34">
        <v>0</v>
      </c>
      <c r="C101" s="35">
        <v>1</v>
      </c>
    </row>
    <row r="102" spans="1:3" x14ac:dyDescent="0.35">
      <c r="A102" s="20" t="s">
        <v>527</v>
      </c>
      <c r="B102" s="34">
        <v>0</v>
      </c>
      <c r="C102" s="35">
        <v>19</v>
      </c>
    </row>
    <row r="106" spans="1:3" ht="18.5" x14ac:dyDescent="0.45">
      <c r="A106" s="37" t="s">
        <v>136</v>
      </c>
      <c r="B106" s="38" t="s">
        <v>97</v>
      </c>
      <c r="C106" s="36"/>
    </row>
    <row r="107" spans="1:3" x14ac:dyDescent="0.35">
      <c r="A107" s="26"/>
      <c r="B107" s="26"/>
    </row>
    <row r="108" spans="1:3" x14ac:dyDescent="0.35">
      <c r="A108" s="19" t="s">
        <v>526</v>
      </c>
      <c r="B108" s="2" t="s">
        <v>534</v>
      </c>
      <c r="C108" s="2" t="s">
        <v>535</v>
      </c>
    </row>
    <row r="109" spans="1:3" x14ac:dyDescent="0.35">
      <c r="A109" s="20" t="s">
        <v>12</v>
      </c>
      <c r="B109" s="34"/>
      <c r="C109" s="35"/>
    </row>
    <row r="110" spans="1:3" x14ac:dyDescent="0.35">
      <c r="A110" s="33" t="s">
        <v>100</v>
      </c>
      <c r="B110" s="34">
        <v>5797</v>
      </c>
      <c r="C110" s="35">
        <v>1</v>
      </c>
    </row>
    <row r="111" spans="1:3" x14ac:dyDescent="0.35">
      <c r="A111" s="20" t="s">
        <v>85</v>
      </c>
      <c r="B111" s="34"/>
      <c r="C111" s="35"/>
    </row>
    <row r="112" spans="1:3" x14ac:dyDescent="0.35">
      <c r="A112" s="33" t="s">
        <v>100</v>
      </c>
      <c r="B112" s="34">
        <v>6121</v>
      </c>
      <c r="C112" s="35">
        <v>1</v>
      </c>
    </row>
    <row r="113" spans="1:3" x14ac:dyDescent="0.35">
      <c r="A113" s="20" t="s">
        <v>229</v>
      </c>
      <c r="B113" s="34"/>
      <c r="C113" s="35"/>
    </row>
    <row r="114" spans="1:3" x14ac:dyDescent="0.35">
      <c r="A114" s="33" t="s">
        <v>100</v>
      </c>
      <c r="B114" s="34">
        <v>0</v>
      </c>
      <c r="C114" s="35">
        <v>1</v>
      </c>
    </row>
    <row r="115" spans="1:3" x14ac:dyDescent="0.35">
      <c r="A115" s="20" t="s">
        <v>133</v>
      </c>
      <c r="B115" s="34"/>
      <c r="C115" s="35"/>
    </row>
    <row r="116" spans="1:3" x14ac:dyDescent="0.35">
      <c r="A116" s="33" t="s">
        <v>100</v>
      </c>
      <c r="B116" s="34">
        <v>4900</v>
      </c>
      <c r="C116" s="35">
        <v>1</v>
      </c>
    </row>
    <row r="117" spans="1:3" x14ac:dyDescent="0.35">
      <c r="A117" s="20" t="s">
        <v>527</v>
      </c>
      <c r="B117" s="34">
        <v>6121</v>
      </c>
      <c r="C117" s="35">
        <v>4</v>
      </c>
    </row>
    <row r="121" spans="1:3" ht="18.5" x14ac:dyDescent="0.45">
      <c r="A121" s="37" t="s">
        <v>136</v>
      </c>
      <c r="B121" s="38" t="s">
        <v>98</v>
      </c>
      <c r="C121" s="36"/>
    </row>
    <row r="122" spans="1:3" x14ac:dyDescent="0.35">
      <c r="A122" s="26"/>
      <c r="B122" s="26"/>
    </row>
    <row r="123" spans="1:3" x14ac:dyDescent="0.35">
      <c r="A123" s="19" t="s">
        <v>526</v>
      </c>
      <c r="B123" s="2" t="s">
        <v>534</v>
      </c>
      <c r="C123" s="2" t="s">
        <v>535</v>
      </c>
    </row>
    <row r="124" spans="1:3" x14ac:dyDescent="0.35">
      <c r="A124" s="20" t="s">
        <v>189</v>
      </c>
      <c r="B124" s="34"/>
      <c r="C124" s="35"/>
    </row>
    <row r="125" spans="1:3" x14ac:dyDescent="0.35">
      <c r="A125" s="33" t="s">
        <v>100</v>
      </c>
      <c r="B125" s="34">
        <v>1290</v>
      </c>
      <c r="C125" s="35">
        <v>1</v>
      </c>
    </row>
    <row r="126" spans="1:3" x14ac:dyDescent="0.35">
      <c r="A126" s="33" t="s">
        <v>130</v>
      </c>
      <c r="B126" s="34">
        <v>0</v>
      </c>
      <c r="C126" s="35">
        <v>1</v>
      </c>
    </row>
    <row r="127" spans="1:3" x14ac:dyDescent="0.35">
      <c r="A127" s="20" t="s">
        <v>14</v>
      </c>
      <c r="B127" s="34"/>
      <c r="C127" s="35"/>
    </row>
    <row r="128" spans="1:3" x14ac:dyDescent="0.35">
      <c r="A128" s="33" t="s">
        <v>103</v>
      </c>
      <c r="B128" s="34">
        <v>0</v>
      </c>
      <c r="C128" s="35">
        <v>1</v>
      </c>
    </row>
    <row r="129" spans="1:3" x14ac:dyDescent="0.35">
      <c r="A129" s="20" t="s">
        <v>29</v>
      </c>
      <c r="B129" s="34"/>
      <c r="C129" s="35"/>
    </row>
    <row r="130" spans="1:3" x14ac:dyDescent="0.35">
      <c r="A130" s="33" t="s">
        <v>100</v>
      </c>
      <c r="B130" s="34">
        <v>1555</v>
      </c>
      <c r="C130" s="35">
        <v>1</v>
      </c>
    </row>
    <row r="131" spans="1:3" x14ac:dyDescent="0.35">
      <c r="A131" s="20" t="s">
        <v>108</v>
      </c>
      <c r="B131" s="34"/>
      <c r="C131" s="35"/>
    </row>
    <row r="132" spans="1:3" x14ac:dyDescent="0.35">
      <c r="A132" s="33" t="s">
        <v>104</v>
      </c>
      <c r="B132" s="34">
        <v>0</v>
      </c>
      <c r="C132" s="35">
        <v>1</v>
      </c>
    </row>
    <row r="133" spans="1:3" x14ac:dyDescent="0.35">
      <c r="A133" s="20" t="s">
        <v>93</v>
      </c>
      <c r="B133" s="34"/>
      <c r="C133" s="35"/>
    </row>
    <row r="134" spans="1:3" x14ac:dyDescent="0.35">
      <c r="A134" s="33" t="s">
        <v>100</v>
      </c>
      <c r="B134" s="34">
        <v>2530</v>
      </c>
      <c r="C134" s="35">
        <v>1</v>
      </c>
    </row>
    <row r="135" spans="1:3" x14ac:dyDescent="0.35">
      <c r="A135" s="33" t="s">
        <v>104</v>
      </c>
      <c r="B135" s="34">
        <v>0</v>
      </c>
      <c r="C135" s="35">
        <v>1</v>
      </c>
    </row>
    <row r="136" spans="1:3" x14ac:dyDescent="0.35">
      <c r="A136" s="33" t="s">
        <v>115</v>
      </c>
      <c r="B136" s="34">
        <v>0</v>
      </c>
      <c r="C136" s="35">
        <v>2</v>
      </c>
    </row>
    <row r="137" spans="1:3" x14ac:dyDescent="0.35">
      <c r="A137" s="20" t="s">
        <v>527</v>
      </c>
      <c r="B137" s="34">
        <v>2530</v>
      </c>
      <c r="C137" s="35">
        <v>9</v>
      </c>
    </row>
    <row r="141" spans="1:3" ht="18.5" x14ac:dyDescent="0.45">
      <c r="A141" s="37" t="s">
        <v>136</v>
      </c>
      <c r="B141" s="38" t="s">
        <v>75</v>
      </c>
      <c r="C141" s="36"/>
    </row>
    <row r="142" spans="1:3" x14ac:dyDescent="0.35">
      <c r="A142" s="26"/>
      <c r="B142" s="26"/>
    </row>
    <row r="143" spans="1:3" x14ac:dyDescent="0.35">
      <c r="A143" s="19" t="s">
        <v>526</v>
      </c>
      <c r="B143" s="2" t="s">
        <v>534</v>
      </c>
      <c r="C143" s="2" t="s">
        <v>535</v>
      </c>
    </row>
    <row r="144" spans="1:3" x14ac:dyDescent="0.35">
      <c r="A144" s="20" t="s">
        <v>10</v>
      </c>
      <c r="B144" s="34"/>
      <c r="C144" s="35"/>
    </row>
    <row r="145" spans="1:3" x14ac:dyDescent="0.35">
      <c r="A145" s="33" t="s">
        <v>103</v>
      </c>
      <c r="B145" s="34">
        <v>0</v>
      </c>
      <c r="C145" s="35">
        <v>1</v>
      </c>
    </row>
    <row r="146" spans="1:3" x14ac:dyDescent="0.35">
      <c r="A146" s="20" t="s">
        <v>76</v>
      </c>
      <c r="B146" s="34"/>
      <c r="C146" s="35"/>
    </row>
    <row r="147" spans="1:3" x14ac:dyDescent="0.35">
      <c r="A147" s="33" t="s">
        <v>100</v>
      </c>
      <c r="B147" s="34">
        <v>2560</v>
      </c>
      <c r="C147" s="35">
        <v>1</v>
      </c>
    </row>
    <row r="148" spans="1:3" x14ac:dyDescent="0.35">
      <c r="A148" s="20" t="s">
        <v>59</v>
      </c>
      <c r="B148" s="34"/>
      <c r="C148" s="35"/>
    </row>
    <row r="149" spans="1:3" x14ac:dyDescent="0.35">
      <c r="A149" s="33" t="s">
        <v>100</v>
      </c>
      <c r="B149" s="34">
        <v>2580</v>
      </c>
      <c r="C149" s="35">
        <v>1</v>
      </c>
    </row>
    <row r="150" spans="1:3" x14ac:dyDescent="0.35">
      <c r="A150" s="20" t="s">
        <v>18</v>
      </c>
      <c r="B150" s="34"/>
      <c r="C150" s="35"/>
    </row>
    <row r="151" spans="1:3" x14ac:dyDescent="0.35">
      <c r="A151" s="33" t="s">
        <v>100</v>
      </c>
      <c r="B151" s="34">
        <v>2300</v>
      </c>
      <c r="C151" s="35">
        <v>1</v>
      </c>
    </row>
    <row r="152" spans="1:3" x14ac:dyDescent="0.35">
      <c r="A152" s="20" t="s">
        <v>234</v>
      </c>
      <c r="B152" s="34"/>
      <c r="C152" s="35"/>
    </row>
    <row r="153" spans="1:3" x14ac:dyDescent="0.35">
      <c r="A153" s="33" t="s">
        <v>121</v>
      </c>
      <c r="B153" s="34">
        <v>0</v>
      </c>
      <c r="C153" s="35">
        <v>1</v>
      </c>
    </row>
    <row r="154" spans="1:3" x14ac:dyDescent="0.35">
      <c r="A154" s="20" t="s">
        <v>26</v>
      </c>
      <c r="B154" s="34"/>
      <c r="C154" s="35"/>
    </row>
    <row r="155" spans="1:3" x14ac:dyDescent="0.35">
      <c r="A155" s="33" t="s">
        <v>100</v>
      </c>
      <c r="B155" s="34">
        <v>2550</v>
      </c>
      <c r="C155" s="35">
        <v>1</v>
      </c>
    </row>
    <row r="156" spans="1:3" x14ac:dyDescent="0.35">
      <c r="A156" s="33" t="s">
        <v>104</v>
      </c>
      <c r="B156" s="34">
        <v>0</v>
      </c>
      <c r="C156" s="35">
        <v>1</v>
      </c>
    </row>
    <row r="157" spans="1:3" x14ac:dyDescent="0.35">
      <c r="A157" s="20" t="s">
        <v>27</v>
      </c>
      <c r="B157" s="34"/>
      <c r="C157" s="35"/>
    </row>
    <row r="158" spans="1:3" x14ac:dyDescent="0.35">
      <c r="A158" s="33" t="s">
        <v>100</v>
      </c>
      <c r="B158" s="34">
        <v>1985</v>
      </c>
      <c r="C158" s="35">
        <v>1</v>
      </c>
    </row>
    <row r="159" spans="1:3" x14ac:dyDescent="0.35">
      <c r="A159" s="20" t="s">
        <v>36</v>
      </c>
      <c r="B159" s="34"/>
      <c r="C159" s="35"/>
    </row>
    <row r="160" spans="1:3" x14ac:dyDescent="0.35">
      <c r="A160" s="33" t="s">
        <v>100</v>
      </c>
      <c r="B160" s="34">
        <v>3210</v>
      </c>
      <c r="C160" s="35">
        <v>1</v>
      </c>
    </row>
    <row r="161" spans="1:3" x14ac:dyDescent="0.35">
      <c r="A161" s="20" t="s">
        <v>41</v>
      </c>
      <c r="B161" s="34"/>
      <c r="C161" s="35"/>
    </row>
    <row r="162" spans="1:3" x14ac:dyDescent="0.35">
      <c r="A162" s="33" t="s">
        <v>100</v>
      </c>
      <c r="B162" s="34">
        <v>1200</v>
      </c>
      <c r="C162" s="35">
        <v>1</v>
      </c>
    </row>
    <row r="163" spans="1:3" x14ac:dyDescent="0.35">
      <c r="A163" s="20" t="s">
        <v>43</v>
      </c>
      <c r="B163" s="34"/>
      <c r="C163" s="35"/>
    </row>
    <row r="164" spans="1:3" x14ac:dyDescent="0.35">
      <c r="A164" s="33" t="s">
        <v>100</v>
      </c>
      <c r="B164" s="34">
        <v>2610</v>
      </c>
      <c r="C164" s="35">
        <v>1</v>
      </c>
    </row>
    <row r="165" spans="1:3" x14ac:dyDescent="0.35">
      <c r="A165" s="20" t="s">
        <v>44</v>
      </c>
      <c r="B165" s="34"/>
      <c r="C165" s="35"/>
    </row>
    <row r="166" spans="1:3" x14ac:dyDescent="0.35">
      <c r="A166" s="33" t="s">
        <v>100</v>
      </c>
      <c r="B166" s="34">
        <v>2803</v>
      </c>
      <c r="C166" s="35">
        <v>1</v>
      </c>
    </row>
    <row r="167" spans="1:3" x14ac:dyDescent="0.35">
      <c r="A167" s="20" t="s">
        <v>46</v>
      </c>
      <c r="B167" s="34"/>
      <c r="C167" s="35"/>
    </row>
    <row r="168" spans="1:3" x14ac:dyDescent="0.35">
      <c r="A168" s="33" t="s">
        <v>100</v>
      </c>
      <c r="B168" s="34">
        <v>2970</v>
      </c>
      <c r="C168" s="35">
        <v>1</v>
      </c>
    </row>
    <row r="169" spans="1:3" x14ac:dyDescent="0.35">
      <c r="A169" s="33" t="s">
        <v>104</v>
      </c>
      <c r="B169" s="34">
        <v>0</v>
      </c>
      <c r="C169" s="35">
        <v>1</v>
      </c>
    </row>
    <row r="170" spans="1:3" x14ac:dyDescent="0.35">
      <c r="A170" s="20" t="s">
        <v>48</v>
      </c>
      <c r="B170" s="34"/>
      <c r="C170" s="35"/>
    </row>
    <row r="171" spans="1:3" x14ac:dyDescent="0.35">
      <c r="A171" s="33" t="s">
        <v>100</v>
      </c>
      <c r="B171" s="34">
        <v>2345</v>
      </c>
      <c r="C171" s="35">
        <v>1</v>
      </c>
    </row>
    <row r="172" spans="1:3" x14ac:dyDescent="0.35">
      <c r="A172" s="20" t="s">
        <v>90</v>
      </c>
      <c r="B172" s="34"/>
      <c r="C172" s="35"/>
    </row>
    <row r="173" spans="1:3" x14ac:dyDescent="0.35">
      <c r="A173" s="33" t="s">
        <v>104</v>
      </c>
      <c r="B173" s="34">
        <v>0</v>
      </c>
      <c r="C173" s="35">
        <v>1</v>
      </c>
    </row>
    <row r="174" spans="1:3" x14ac:dyDescent="0.35">
      <c r="A174" s="33" t="s">
        <v>115</v>
      </c>
      <c r="B174" s="34">
        <v>0</v>
      </c>
      <c r="C174" s="35">
        <v>2</v>
      </c>
    </row>
    <row r="175" spans="1:3" x14ac:dyDescent="0.35">
      <c r="A175" s="20" t="s">
        <v>50</v>
      </c>
      <c r="B175" s="34"/>
      <c r="C175" s="35"/>
    </row>
    <row r="176" spans="1:3" x14ac:dyDescent="0.35">
      <c r="A176" s="33" t="s">
        <v>100</v>
      </c>
      <c r="B176" s="34">
        <v>2687</v>
      </c>
      <c r="C176" s="35">
        <v>1</v>
      </c>
    </row>
    <row r="177" spans="1:3" x14ac:dyDescent="0.35">
      <c r="A177" s="20" t="s">
        <v>51</v>
      </c>
      <c r="B177" s="34"/>
      <c r="C177" s="35"/>
    </row>
    <row r="178" spans="1:3" x14ac:dyDescent="0.35">
      <c r="A178" s="33" t="s">
        <v>100</v>
      </c>
      <c r="B178" s="34">
        <v>3015</v>
      </c>
      <c r="C178" s="35">
        <v>1</v>
      </c>
    </row>
    <row r="179" spans="1:3" x14ac:dyDescent="0.35">
      <c r="A179" s="20" t="s">
        <v>527</v>
      </c>
      <c r="B179" s="34">
        <v>3210</v>
      </c>
      <c r="C179" s="35">
        <v>20</v>
      </c>
    </row>
    <row r="183" spans="1:3" ht="18.5" x14ac:dyDescent="0.45">
      <c r="A183" s="37" t="s">
        <v>136</v>
      </c>
      <c r="B183" s="38" t="s">
        <v>70</v>
      </c>
      <c r="C183" s="36"/>
    </row>
    <row r="184" spans="1:3" x14ac:dyDescent="0.35">
      <c r="A184" s="26"/>
      <c r="B184" s="26"/>
    </row>
    <row r="185" spans="1:3" x14ac:dyDescent="0.35">
      <c r="A185" s="19" t="s">
        <v>526</v>
      </c>
      <c r="B185" s="2" t="s">
        <v>534</v>
      </c>
      <c r="C185" s="2" t="s">
        <v>535</v>
      </c>
    </row>
    <row r="186" spans="1:3" x14ac:dyDescent="0.35">
      <c r="A186" s="20" t="s">
        <v>5</v>
      </c>
      <c r="B186" s="34"/>
      <c r="C186" s="35"/>
    </row>
    <row r="187" spans="1:3" x14ac:dyDescent="0.35">
      <c r="A187" s="33" t="s">
        <v>100</v>
      </c>
      <c r="B187" s="34">
        <v>5600</v>
      </c>
      <c r="C187" s="35">
        <v>1</v>
      </c>
    </row>
    <row r="188" spans="1:3" x14ac:dyDescent="0.35">
      <c r="A188" s="20" t="s">
        <v>8</v>
      </c>
      <c r="B188" s="34"/>
      <c r="C188" s="35"/>
    </row>
    <row r="189" spans="1:3" x14ac:dyDescent="0.35">
      <c r="A189" s="33" t="s">
        <v>100</v>
      </c>
      <c r="B189" s="34">
        <v>5860</v>
      </c>
      <c r="C189" s="35">
        <v>1</v>
      </c>
    </row>
    <row r="190" spans="1:3" x14ac:dyDescent="0.35">
      <c r="A190" s="33" t="s">
        <v>104</v>
      </c>
      <c r="B190" s="34">
        <v>0</v>
      </c>
      <c r="C190" s="35">
        <v>1</v>
      </c>
    </row>
    <row r="191" spans="1:3" x14ac:dyDescent="0.35">
      <c r="A191" s="20" t="s">
        <v>11</v>
      </c>
      <c r="B191" s="34"/>
      <c r="C191" s="35"/>
    </row>
    <row r="192" spans="1:3" x14ac:dyDescent="0.35">
      <c r="A192" s="33" t="s">
        <v>100</v>
      </c>
      <c r="B192" s="34">
        <v>5949</v>
      </c>
      <c r="C192" s="35">
        <v>1</v>
      </c>
    </row>
    <row r="193" spans="1:3" x14ac:dyDescent="0.35">
      <c r="A193" s="33" t="s">
        <v>104</v>
      </c>
      <c r="B193" s="34">
        <v>0</v>
      </c>
      <c r="C193" s="35">
        <v>1</v>
      </c>
    </row>
    <row r="194" spans="1:3" x14ac:dyDescent="0.35">
      <c r="A194" s="33" t="s">
        <v>115</v>
      </c>
      <c r="B194" s="34">
        <v>0</v>
      </c>
      <c r="C194" s="35">
        <v>1</v>
      </c>
    </row>
    <row r="195" spans="1:3" x14ac:dyDescent="0.35">
      <c r="A195" s="20" t="s">
        <v>131</v>
      </c>
      <c r="B195" s="34"/>
      <c r="C195" s="35"/>
    </row>
    <row r="196" spans="1:3" x14ac:dyDescent="0.35">
      <c r="A196" s="33" t="s">
        <v>100</v>
      </c>
      <c r="B196" s="34">
        <v>5980</v>
      </c>
      <c r="C196" s="35">
        <v>1</v>
      </c>
    </row>
    <row r="197" spans="1:3" x14ac:dyDescent="0.35">
      <c r="A197" s="20" t="s">
        <v>527</v>
      </c>
      <c r="B197" s="34">
        <v>5980</v>
      </c>
      <c r="C197" s="35">
        <v>7</v>
      </c>
    </row>
    <row r="201" spans="1:3" ht="18.5" x14ac:dyDescent="0.45">
      <c r="A201" s="37" t="s">
        <v>136</v>
      </c>
      <c r="B201" s="38" t="s">
        <v>74</v>
      </c>
      <c r="C201" s="36"/>
    </row>
    <row r="202" spans="1:3" x14ac:dyDescent="0.35">
      <c r="A202" s="26"/>
      <c r="B202" s="26"/>
    </row>
    <row r="203" spans="1:3" x14ac:dyDescent="0.35">
      <c r="A203" s="19" t="s">
        <v>526</v>
      </c>
      <c r="B203" s="2" t="s">
        <v>534</v>
      </c>
      <c r="C203" s="2" t="s">
        <v>535</v>
      </c>
    </row>
    <row r="204" spans="1:3" x14ac:dyDescent="0.35">
      <c r="A204" s="20" t="s">
        <v>7</v>
      </c>
      <c r="B204" s="34"/>
      <c r="C204" s="35"/>
    </row>
    <row r="205" spans="1:3" x14ac:dyDescent="0.35">
      <c r="A205" s="33" t="s">
        <v>100</v>
      </c>
      <c r="B205" s="34">
        <v>6042</v>
      </c>
      <c r="C205" s="35">
        <v>1</v>
      </c>
    </row>
    <row r="206" spans="1:3" x14ac:dyDescent="0.35">
      <c r="A206" s="20" t="s">
        <v>9</v>
      </c>
      <c r="B206" s="34"/>
      <c r="C206" s="35"/>
    </row>
    <row r="207" spans="1:3" x14ac:dyDescent="0.35">
      <c r="A207" s="33" t="s">
        <v>100</v>
      </c>
      <c r="B207" s="34">
        <v>6202</v>
      </c>
      <c r="C207" s="35">
        <v>1</v>
      </c>
    </row>
    <row r="208" spans="1:3" x14ac:dyDescent="0.35">
      <c r="A208" s="20" t="s">
        <v>10</v>
      </c>
      <c r="B208" s="34"/>
      <c r="C208" s="35"/>
    </row>
    <row r="209" spans="1:3" x14ac:dyDescent="0.35">
      <c r="A209" s="33" t="s">
        <v>100</v>
      </c>
      <c r="B209" s="34">
        <v>5898</v>
      </c>
      <c r="C209" s="35">
        <v>1</v>
      </c>
    </row>
    <row r="210" spans="1:3" x14ac:dyDescent="0.35">
      <c r="A210" s="20" t="s">
        <v>55</v>
      </c>
      <c r="B210" s="34"/>
      <c r="C210" s="35"/>
    </row>
    <row r="211" spans="1:3" x14ac:dyDescent="0.35">
      <c r="A211" s="33" t="s">
        <v>100</v>
      </c>
      <c r="B211" s="34">
        <v>6350</v>
      </c>
      <c r="C211" s="35">
        <v>1</v>
      </c>
    </row>
    <row r="212" spans="1:3" x14ac:dyDescent="0.35">
      <c r="A212" s="20" t="s">
        <v>527</v>
      </c>
      <c r="B212" s="34">
        <v>6350</v>
      </c>
      <c r="C212" s="35">
        <v>4</v>
      </c>
    </row>
    <row r="216" spans="1:3" ht="18.5" x14ac:dyDescent="0.45">
      <c r="A216" s="37" t="s">
        <v>136</v>
      </c>
      <c r="B216" s="38" t="s">
        <v>79</v>
      </c>
      <c r="C216" s="36"/>
    </row>
    <row r="217" spans="1:3" x14ac:dyDescent="0.35">
      <c r="A217" s="26"/>
      <c r="B217" s="26"/>
    </row>
    <row r="218" spans="1:3" x14ac:dyDescent="0.35">
      <c r="A218" s="19" t="s">
        <v>526</v>
      </c>
      <c r="B218" s="2" t="s">
        <v>534</v>
      </c>
      <c r="C218" s="2" t="s">
        <v>535</v>
      </c>
    </row>
    <row r="219" spans="1:3" x14ac:dyDescent="0.35">
      <c r="A219" s="20" t="s">
        <v>3</v>
      </c>
      <c r="B219" s="34"/>
      <c r="C219" s="35"/>
    </row>
    <row r="220" spans="1:3" x14ac:dyDescent="0.35">
      <c r="A220" s="33" t="s">
        <v>103</v>
      </c>
      <c r="B220" s="34">
        <v>0</v>
      </c>
      <c r="C220" s="35">
        <v>2</v>
      </c>
    </row>
    <row r="221" spans="1:3" x14ac:dyDescent="0.35">
      <c r="A221" s="33" t="s">
        <v>115</v>
      </c>
      <c r="B221" s="34">
        <v>0</v>
      </c>
      <c r="C221" s="35">
        <v>2</v>
      </c>
    </row>
    <row r="222" spans="1:3" x14ac:dyDescent="0.35">
      <c r="A222" s="20" t="s">
        <v>110</v>
      </c>
      <c r="B222" s="34"/>
      <c r="C222" s="35"/>
    </row>
    <row r="223" spans="1:3" x14ac:dyDescent="0.35">
      <c r="A223" s="33" t="s">
        <v>103</v>
      </c>
      <c r="B223" s="34">
        <v>0</v>
      </c>
      <c r="C223" s="35">
        <v>2</v>
      </c>
    </row>
    <row r="224" spans="1:3" x14ac:dyDescent="0.35">
      <c r="A224" s="20" t="s">
        <v>13</v>
      </c>
      <c r="B224" s="34"/>
      <c r="C224" s="35"/>
    </row>
    <row r="225" spans="1:3" x14ac:dyDescent="0.35">
      <c r="A225" s="33" t="s">
        <v>103</v>
      </c>
      <c r="B225" s="34">
        <v>0</v>
      </c>
      <c r="C225" s="35">
        <v>1</v>
      </c>
    </row>
    <row r="226" spans="1:3" x14ac:dyDescent="0.35">
      <c r="A226" s="20" t="s">
        <v>14</v>
      </c>
      <c r="B226" s="34"/>
      <c r="C226" s="35"/>
    </row>
    <row r="227" spans="1:3" x14ac:dyDescent="0.35">
      <c r="A227" s="33" t="s">
        <v>103</v>
      </c>
      <c r="B227" s="34">
        <v>0</v>
      </c>
      <c r="C227" s="35">
        <v>4</v>
      </c>
    </row>
    <row r="228" spans="1:3" x14ac:dyDescent="0.35">
      <c r="A228" s="20" t="s">
        <v>15</v>
      </c>
      <c r="B228" s="34"/>
      <c r="C228" s="35"/>
    </row>
    <row r="229" spans="1:3" x14ac:dyDescent="0.35">
      <c r="A229" s="33" t="s">
        <v>103</v>
      </c>
      <c r="B229" s="34">
        <v>0</v>
      </c>
      <c r="C229" s="35">
        <v>1</v>
      </c>
    </row>
    <row r="230" spans="1:3" x14ac:dyDescent="0.35">
      <c r="A230" s="20" t="s">
        <v>16</v>
      </c>
      <c r="B230" s="34"/>
      <c r="C230" s="35"/>
    </row>
    <row r="231" spans="1:3" x14ac:dyDescent="0.35">
      <c r="A231" s="33" t="s">
        <v>103</v>
      </c>
      <c r="B231" s="34">
        <v>0</v>
      </c>
      <c r="C231" s="35">
        <v>1</v>
      </c>
    </row>
    <row r="232" spans="1:3" x14ac:dyDescent="0.35">
      <c r="A232" s="33" t="s">
        <v>117</v>
      </c>
      <c r="B232" s="34">
        <v>0</v>
      </c>
      <c r="C232" s="35">
        <v>1</v>
      </c>
    </row>
    <row r="233" spans="1:3" x14ac:dyDescent="0.35">
      <c r="A233" s="20" t="s">
        <v>125</v>
      </c>
      <c r="B233" s="34"/>
      <c r="C233" s="35"/>
    </row>
    <row r="234" spans="1:3" x14ac:dyDescent="0.35">
      <c r="A234" s="33" t="s">
        <v>126</v>
      </c>
      <c r="B234" s="34">
        <v>0</v>
      </c>
      <c r="C234" s="35">
        <v>1</v>
      </c>
    </row>
    <row r="235" spans="1:3" x14ac:dyDescent="0.35">
      <c r="A235" s="20" t="s">
        <v>60</v>
      </c>
      <c r="B235" s="34"/>
      <c r="C235" s="35"/>
    </row>
    <row r="236" spans="1:3" x14ac:dyDescent="0.35">
      <c r="A236" s="33" t="s">
        <v>103</v>
      </c>
      <c r="B236" s="34">
        <v>0</v>
      </c>
      <c r="C236" s="35">
        <v>2</v>
      </c>
    </row>
    <row r="237" spans="1:3" x14ac:dyDescent="0.35">
      <c r="A237" s="20" t="s">
        <v>21</v>
      </c>
      <c r="B237" s="34"/>
      <c r="C237" s="35"/>
    </row>
    <row r="238" spans="1:3" x14ac:dyDescent="0.35">
      <c r="A238" s="33" t="s">
        <v>103</v>
      </c>
      <c r="B238" s="34">
        <v>0</v>
      </c>
      <c r="C238" s="35">
        <v>1</v>
      </c>
    </row>
    <row r="239" spans="1:3" x14ac:dyDescent="0.35">
      <c r="A239" s="20" t="s">
        <v>22</v>
      </c>
      <c r="B239" s="34"/>
      <c r="C239" s="35"/>
    </row>
    <row r="240" spans="1:3" x14ac:dyDescent="0.35">
      <c r="A240" s="33" t="s">
        <v>103</v>
      </c>
      <c r="B240" s="34">
        <v>0</v>
      </c>
      <c r="C240" s="35">
        <v>1</v>
      </c>
    </row>
    <row r="241" spans="1:3" x14ac:dyDescent="0.35">
      <c r="A241" s="20" t="s">
        <v>28</v>
      </c>
      <c r="B241" s="34"/>
      <c r="C241" s="35"/>
    </row>
    <row r="242" spans="1:3" x14ac:dyDescent="0.35">
      <c r="A242" s="33" t="s">
        <v>103</v>
      </c>
      <c r="B242" s="34">
        <v>0</v>
      </c>
      <c r="C242" s="35">
        <v>1</v>
      </c>
    </row>
    <row r="243" spans="1:3" x14ac:dyDescent="0.35">
      <c r="A243" s="20" t="s">
        <v>61</v>
      </c>
      <c r="B243" s="34"/>
      <c r="C243" s="35"/>
    </row>
    <row r="244" spans="1:3" x14ac:dyDescent="0.35">
      <c r="A244" s="33" t="s">
        <v>105</v>
      </c>
      <c r="B244" s="34">
        <v>0</v>
      </c>
      <c r="C244" s="35">
        <v>1</v>
      </c>
    </row>
    <row r="245" spans="1:3" x14ac:dyDescent="0.35">
      <c r="A245" s="20" t="s">
        <v>44</v>
      </c>
      <c r="B245" s="34"/>
      <c r="C245" s="35"/>
    </row>
    <row r="246" spans="1:3" x14ac:dyDescent="0.35">
      <c r="A246" s="33" t="s">
        <v>103</v>
      </c>
      <c r="B246" s="34">
        <v>0</v>
      </c>
      <c r="C246" s="35">
        <v>1</v>
      </c>
    </row>
    <row r="247" spans="1:3" x14ac:dyDescent="0.35">
      <c r="A247" s="20" t="s">
        <v>45</v>
      </c>
      <c r="B247" s="34"/>
      <c r="C247" s="35"/>
    </row>
    <row r="248" spans="1:3" x14ac:dyDescent="0.35">
      <c r="A248" s="33" t="s">
        <v>103</v>
      </c>
      <c r="B248" s="34">
        <v>0</v>
      </c>
      <c r="C248" s="35">
        <v>2</v>
      </c>
    </row>
    <row r="249" spans="1:3" x14ac:dyDescent="0.35">
      <c r="A249" s="33" t="s">
        <v>115</v>
      </c>
      <c r="B249" s="34">
        <v>0</v>
      </c>
      <c r="C249" s="35">
        <v>3</v>
      </c>
    </row>
    <row r="250" spans="1:3" x14ac:dyDescent="0.35">
      <c r="A250" s="20" t="s">
        <v>47</v>
      </c>
      <c r="B250" s="34"/>
      <c r="C250" s="35"/>
    </row>
    <row r="251" spans="1:3" x14ac:dyDescent="0.35">
      <c r="A251" s="33" t="s">
        <v>103</v>
      </c>
      <c r="B251" s="34">
        <v>0</v>
      </c>
      <c r="C251" s="35">
        <v>1</v>
      </c>
    </row>
    <row r="252" spans="1:3" x14ac:dyDescent="0.35">
      <c r="A252" s="20" t="s">
        <v>49</v>
      </c>
      <c r="B252" s="34"/>
      <c r="C252" s="35"/>
    </row>
    <row r="253" spans="1:3" x14ac:dyDescent="0.35">
      <c r="A253" s="33" t="s">
        <v>103</v>
      </c>
      <c r="B253" s="34">
        <v>0</v>
      </c>
      <c r="C253" s="35">
        <v>1</v>
      </c>
    </row>
    <row r="254" spans="1:3" x14ac:dyDescent="0.35">
      <c r="A254" s="33" t="s">
        <v>115</v>
      </c>
      <c r="B254" s="34">
        <v>0</v>
      </c>
      <c r="C254" s="35">
        <v>1</v>
      </c>
    </row>
    <row r="255" spans="1:3" x14ac:dyDescent="0.35">
      <c r="A255" s="20" t="s">
        <v>50</v>
      </c>
      <c r="B255" s="34"/>
      <c r="C255" s="35"/>
    </row>
    <row r="256" spans="1:3" x14ac:dyDescent="0.35">
      <c r="A256" s="33" t="s">
        <v>103</v>
      </c>
      <c r="B256" s="34">
        <v>0</v>
      </c>
      <c r="C256" s="35">
        <v>1</v>
      </c>
    </row>
    <row r="257" spans="1:3" x14ac:dyDescent="0.35">
      <c r="A257" s="33" t="s">
        <v>115</v>
      </c>
      <c r="B257" s="34">
        <v>0</v>
      </c>
      <c r="C257" s="35">
        <v>1</v>
      </c>
    </row>
    <row r="258" spans="1:3" x14ac:dyDescent="0.35">
      <c r="A258" s="20" t="s">
        <v>51</v>
      </c>
      <c r="B258" s="34"/>
      <c r="C258" s="35"/>
    </row>
    <row r="259" spans="1:3" x14ac:dyDescent="0.35">
      <c r="A259" s="33" t="s">
        <v>103</v>
      </c>
      <c r="B259" s="34">
        <v>0</v>
      </c>
      <c r="C259" s="35">
        <v>1</v>
      </c>
    </row>
    <row r="260" spans="1:3" x14ac:dyDescent="0.35">
      <c r="A260" s="33" t="s">
        <v>115</v>
      </c>
      <c r="B260" s="34">
        <v>0</v>
      </c>
      <c r="C260" s="35">
        <v>4</v>
      </c>
    </row>
    <row r="261" spans="1:3" x14ac:dyDescent="0.35">
      <c r="A261" s="20" t="s">
        <v>63</v>
      </c>
      <c r="B261" s="34"/>
      <c r="C261" s="35"/>
    </row>
    <row r="262" spans="1:3" x14ac:dyDescent="0.35">
      <c r="A262" s="33" t="s">
        <v>103</v>
      </c>
      <c r="B262" s="34">
        <v>0</v>
      </c>
      <c r="C262" s="35">
        <v>1</v>
      </c>
    </row>
    <row r="263" spans="1:3" x14ac:dyDescent="0.35">
      <c r="A263" s="20" t="s">
        <v>64</v>
      </c>
      <c r="B263" s="34"/>
      <c r="C263" s="35"/>
    </row>
    <row r="264" spans="1:3" x14ac:dyDescent="0.35">
      <c r="A264" s="33" t="s">
        <v>103</v>
      </c>
      <c r="B264" s="34">
        <v>0</v>
      </c>
      <c r="C264" s="35">
        <v>1</v>
      </c>
    </row>
    <row r="265" spans="1:3" x14ac:dyDescent="0.35">
      <c r="A265" s="20" t="s">
        <v>120</v>
      </c>
      <c r="B265" s="34"/>
      <c r="C265" s="35"/>
    </row>
    <row r="266" spans="1:3" x14ac:dyDescent="0.35">
      <c r="A266" s="33" t="s">
        <v>103</v>
      </c>
      <c r="B266" s="34">
        <v>0</v>
      </c>
      <c r="C266" s="35">
        <v>1</v>
      </c>
    </row>
    <row r="267" spans="1:3" x14ac:dyDescent="0.35">
      <c r="A267" s="20" t="s">
        <v>132</v>
      </c>
      <c r="B267" s="34"/>
      <c r="C267" s="35"/>
    </row>
    <row r="268" spans="1:3" x14ac:dyDescent="0.35">
      <c r="A268" s="33" t="s">
        <v>103</v>
      </c>
      <c r="B268" s="34">
        <v>0</v>
      </c>
      <c r="C268" s="35">
        <v>1</v>
      </c>
    </row>
    <row r="269" spans="1:3" x14ac:dyDescent="0.35">
      <c r="A269" s="20" t="s">
        <v>66</v>
      </c>
      <c r="B269" s="34"/>
      <c r="C269" s="35"/>
    </row>
    <row r="270" spans="1:3" x14ac:dyDescent="0.35">
      <c r="A270" s="33" t="s">
        <v>103</v>
      </c>
      <c r="B270" s="34">
        <v>0</v>
      </c>
      <c r="C270" s="35">
        <v>1</v>
      </c>
    </row>
    <row r="271" spans="1:3" x14ac:dyDescent="0.35">
      <c r="A271" s="20" t="s">
        <v>67</v>
      </c>
      <c r="B271" s="34"/>
      <c r="C271" s="35"/>
    </row>
    <row r="272" spans="1:3" x14ac:dyDescent="0.35">
      <c r="A272" s="33" t="s">
        <v>103</v>
      </c>
      <c r="B272" s="34">
        <v>0</v>
      </c>
      <c r="C272" s="35">
        <v>1</v>
      </c>
    </row>
    <row r="273" spans="1:3" x14ac:dyDescent="0.35">
      <c r="A273" s="33" t="s">
        <v>126</v>
      </c>
      <c r="B273" s="34">
        <v>0</v>
      </c>
      <c r="C273" s="35">
        <v>1</v>
      </c>
    </row>
    <row r="274" spans="1:3" x14ac:dyDescent="0.35">
      <c r="A274" s="33" t="s">
        <v>115</v>
      </c>
      <c r="B274" s="34">
        <v>0</v>
      </c>
      <c r="C274" s="35">
        <v>2</v>
      </c>
    </row>
    <row r="275" spans="1:3" x14ac:dyDescent="0.35">
      <c r="A275" s="20" t="s">
        <v>118</v>
      </c>
      <c r="B275" s="34"/>
      <c r="C275" s="35"/>
    </row>
    <row r="276" spans="1:3" x14ac:dyDescent="0.35">
      <c r="A276" s="33" t="s">
        <v>103</v>
      </c>
      <c r="B276" s="34">
        <v>0</v>
      </c>
      <c r="C276" s="35">
        <v>1</v>
      </c>
    </row>
    <row r="277" spans="1:3" x14ac:dyDescent="0.35">
      <c r="A277" s="20" t="s">
        <v>106</v>
      </c>
      <c r="B277" s="34"/>
      <c r="C277" s="35"/>
    </row>
    <row r="278" spans="1:3" x14ac:dyDescent="0.35">
      <c r="A278" s="33" t="s">
        <v>104</v>
      </c>
      <c r="B278" s="34">
        <v>0</v>
      </c>
      <c r="C278" s="35">
        <v>1</v>
      </c>
    </row>
    <row r="279" spans="1:3" x14ac:dyDescent="0.35">
      <c r="A279" s="33" t="s">
        <v>103</v>
      </c>
      <c r="B279" s="34">
        <v>0</v>
      </c>
      <c r="C279" s="35">
        <v>1</v>
      </c>
    </row>
    <row r="280" spans="1:3" x14ac:dyDescent="0.35">
      <c r="A280" s="20" t="s">
        <v>124</v>
      </c>
      <c r="B280" s="34"/>
      <c r="C280" s="35"/>
    </row>
    <row r="281" spans="1:3" x14ac:dyDescent="0.35">
      <c r="A281" s="33" t="s">
        <v>103</v>
      </c>
      <c r="B281" s="34">
        <v>0</v>
      </c>
      <c r="C281" s="35">
        <v>2</v>
      </c>
    </row>
    <row r="282" spans="1:3" x14ac:dyDescent="0.35">
      <c r="A282" s="33" t="s">
        <v>115</v>
      </c>
      <c r="B282" s="34">
        <v>0</v>
      </c>
      <c r="C282" s="35">
        <v>2</v>
      </c>
    </row>
    <row r="283" spans="1:3" x14ac:dyDescent="0.35">
      <c r="A283" s="20" t="s">
        <v>111</v>
      </c>
      <c r="B283" s="34"/>
      <c r="C283" s="35"/>
    </row>
    <row r="284" spans="1:3" x14ac:dyDescent="0.35">
      <c r="A284" s="33" t="s">
        <v>103</v>
      </c>
      <c r="B284" s="34">
        <v>0</v>
      </c>
      <c r="C284" s="35">
        <v>3</v>
      </c>
    </row>
    <row r="285" spans="1:3" x14ac:dyDescent="0.35">
      <c r="A285" s="33" t="s">
        <v>115</v>
      </c>
      <c r="B285" s="34">
        <v>0</v>
      </c>
      <c r="C285" s="35">
        <v>1</v>
      </c>
    </row>
    <row r="286" spans="1:3" x14ac:dyDescent="0.35">
      <c r="A286" s="20" t="s">
        <v>113</v>
      </c>
      <c r="B286" s="34"/>
      <c r="C286" s="35"/>
    </row>
    <row r="287" spans="1:3" x14ac:dyDescent="0.35">
      <c r="A287" s="33" t="s">
        <v>103</v>
      </c>
      <c r="B287" s="34">
        <v>0</v>
      </c>
      <c r="C287" s="35">
        <v>1</v>
      </c>
    </row>
    <row r="288" spans="1:3" x14ac:dyDescent="0.35">
      <c r="A288" s="20" t="s">
        <v>122</v>
      </c>
      <c r="B288" s="34"/>
      <c r="C288" s="35"/>
    </row>
    <row r="289" spans="1:3" x14ac:dyDescent="0.35">
      <c r="A289" s="33" t="s">
        <v>117</v>
      </c>
      <c r="B289" s="34">
        <v>0</v>
      </c>
      <c r="C289" s="35">
        <v>1</v>
      </c>
    </row>
    <row r="290" spans="1:3" x14ac:dyDescent="0.35">
      <c r="A290" s="20" t="s">
        <v>54</v>
      </c>
      <c r="B290" s="34"/>
      <c r="C290" s="35"/>
    </row>
    <row r="291" spans="1:3" x14ac:dyDescent="0.35">
      <c r="A291" s="33" t="s">
        <v>103</v>
      </c>
      <c r="B291" s="34">
        <v>0</v>
      </c>
      <c r="C291" s="35">
        <v>1</v>
      </c>
    </row>
    <row r="292" spans="1:3" x14ac:dyDescent="0.35">
      <c r="A292" s="20" t="s">
        <v>93</v>
      </c>
      <c r="B292" s="34"/>
      <c r="C292" s="35"/>
    </row>
    <row r="293" spans="1:3" x14ac:dyDescent="0.35">
      <c r="A293" s="33" t="s">
        <v>126</v>
      </c>
      <c r="B293" s="34">
        <v>0</v>
      </c>
      <c r="C293" s="35">
        <v>1</v>
      </c>
    </row>
    <row r="294" spans="1:3" x14ac:dyDescent="0.35">
      <c r="A294" s="20" t="s">
        <v>56</v>
      </c>
      <c r="B294" s="34"/>
      <c r="C294" s="35"/>
    </row>
    <row r="295" spans="1:3" x14ac:dyDescent="0.35">
      <c r="A295" s="33" t="s">
        <v>104</v>
      </c>
      <c r="B295" s="34">
        <v>0</v>
      </c>
      <c r="C295" s="35">
        <v>1</v>
      </c>
    </row>
    <row r="296" spans="1:3" x14ac:dyDescent="0.35">
      <c r="A296" s="20" t="s">
        <v>527</v>
      </c>
      <c r="B296" s="34">
        <v>0</v>
      </c>
      <c r="C296" s="35">
        <v>62</v>
      </c>
    </row>
    <row r="300" spans="1:3" ht="18.5" x14ac:dyDescent="0.45">
      <c r="A300" s="37" t="s">
        <v>136</v>
      </c>
      <c r="B300" s="38" t="s">
        <v>81</v>
      </c>
      <c r="C300" s="36"/>
    </row>
    <row r="301" spans="1:3" x14ac:dyDescent="0.35">
      <c r="A301" s="26"/>
      <c r="B301" s="26"/>
    </row>
    <row r="302" spans="1:3" x14ac:dyDescent="0.35">
      <c r="A302" s="19" t="s">
        <v>526</v>
      </c>
      <c r="B302" s="2" t="s">
        <v>534</v>
      </c>
      <c r="C302" s="2" t="s">
        <v>535</v>
      </c>
    </row>
    <row r="303" spans="1:3" x14ac:dyDescent="0.35">
      <c r="A303" s="20" t="s">
        <v>16</v>
      </c>
      <c r="B303" s="34"/>
      <c r="C303" s="35"/>
    </row>
    <row r="304" spans="1:3" x14ac:dyDescent="0.35">
      <c r="A304" s="33" t="s">
        <v>103</v>
      </c>
      <c r="B304" s="34">
        <v>0</v>
      </c>
      <c r="C304" s="35">
        <v>1</v>
      </c>
    </row>
    <row r="305" spans="1:3" x14ac:dyDescent="0.35">
      <c r="A305" s="20" t="s">
        <v>114</v>
      </c>
      <c r="B305" s="34"/>
      <c r="C305" s="35"/>
    </row>
    <row r="306" spans="1:3" x14ac:dyDescent="0.35">
      <c r="A306" s="33" t="s">
        <v>105</v>
      </c>
      <c r="B306" s="34">
        <v>0</v>
      </c>
      <c r="C306" s="35">
        <v>1</v>
      </c>
    </row>
    <row r="307" spans="1:3" x14ac:dyDescent="0.35">
      <c r="A307" s="20" t="s">
        <v>20</v>
      </c>
      <c r="B307" s="34"/>
      <c r="C307" s="35"/>
    </row>
    <row r="308" spans="1:3" x14ac:dyDescent="0.35">
      <c r="A308" s="33" t="s">
        <v>103</v>
      </c>
      <c r="B308" s="34">
        <v>0</v>
      </c>
      <c r="C308" s="35">
        <v>1</v>
      </c>
    </row>
    <row r="309" spans="1:3" x14ac:dyDescent="0.35">
      <c r="A309" s="20" t="s">
        <v>21</v>
      </c>
      <c r="B309" s="34"/>
      <c r="C309" s="35"/>
    </row>
    <row r="310" spans="1:3" x14ac:dyDescent="0.35">
      <c r="A310" s="33" t="s">
        <v>103</v>
      </c>
      <c r="B310" s="34">
        <v>0</v>
      </c>
      <c r="C310" s="35">
        <v>1</v>
      </c>
    </row>
    <row r="311" spans="1:3" x14ac:dyDescent="0.35">
      <c r="A311" s="20" t="s">
        <v>129</v>
      </c>
      <c r="B311" s="34"/>
      <c r="C311" s="35"/>
    </row>
    <row r="312" spans="1:3" x14ac:dyDescent="0.35">
      <c r="A312" s="33" t="s">
        <v>103</v>
      </c>
      <c r="B312" s="34">
        <v>0</v>
      </c>
      <c r="C312" s="35">
        <v>1</v>
      </c>
    </row>
    <row r="313" spans="1:3" x14ac:dyDescent="0.35">
      <c r="A313" s="20" t="s">
        <v>127</v>
      </c>
      <c r="B313" s="34"/>
      <c r="C313" s="35"/>
    </row>
    <row r="314" spans="1:3" x14ac:dyDescent="0.35">
      <c r="A314" s="33" t="s">
        <v>103</v>
      </c>
      <c r="B314" s="34">
        <v>0</v>
      </c>
      <c r="C314" s="35">
        <v>1</v>
      </c>
    </row>
    <row r="315" spans="1:3" x14ac:dyDescent="0.35">
      <c r="A315" s="20" t="s">
        <v>65</v>
      </c>
      <c r="B315" s="34"/>
      <c r="C315" s="35"/>
    </row>
    <row r="316" spans="1:3" x14ac:dyDescent="0.35">
      <c r="A316" s="33" t="s">
        <v>103</v>
      </c>
      <c r="B316" s="34">
        <v>0</v>
      </c>
      <c r="C316" s="35">
        <v>2</v>
      </c>
    </row>
    <row r="317" spans="1:3" x14ac:dyDescent="0.35">
      <c r="A317" s="20" t="s">
        <v>106</v>
      </c>
      <c r="B317" s="34"/>
      <c r="C317" s="35"/>
    </row>
    <row r="318" spans="1:3" x14ac:dyDescent="0.35">
      <c r="A318" s="33" t="s">
        <v>105</v>
      </c>
      <c r="B318" s="34">
        <v>0</v>
      </c>
      <c r="C318" s="35">
        <v>1</v>
      </c>
    </row>
    <row r="319" spans="1:3" x14ac:dyDescent="0.35">
      <c r="A319" s="20" t="s">
        <v>56</v>
      </c>
      <c r="B319" s="34"/>
      <c r="C319" s="35"/>
    </row>
    <row r="320" spans="1:3" x14ac:dyDescent="0.35">
      <c r="A320" s="33" t="s">
        <v>103</v>
      </c>
      <c r="B320" s="34">
        <v>0</v>
      </c>
      <c r="C320" s="35">
        <v>2</v>
      </c>
    </row>
    <row r="321" spans="1:3" x14ac:dyDescent="0.35">
      <c r="A321" s="33" t="s">
        <v>126</v>
      </c>
      <c r="B321" s="34">
        <v>0</v>
      </c>
      <c r="C321" s="35">
        <v>1</v>
      </c>
    </row>
    <row r="322" spans="1:3" x14ac:dyDescent="0.35">
      <c r="A322" s="33" t="s">
        <v>115</v>
      </c>
      <c r="B322" s="34">
        <v>0</v>
      </c>
      <c r="C322" s="35">
        <v>2</v>
      </c>
    </row>
    <row r="323" spans="1:3" x14ac:dyDescent="0.35">
      <c r="A323" s="20" t="s">
        <v>527</v>
      </c>
      <c r="B323" s="34">
        <v>0</v>
      </c>
      <c r="C323" s="35">
        <v>14</v>
      </c>
    </row>
    <row r="327" spans="1:3" ht="18.5" x14ac:dyDescent="0.45">
      <c r="A327" s="37" t="s">
        <v>136</v>
      </c>
      <c r="B327" s="38" t="s">
        <v>78</v>
      </c>
      <c r="C327" s="36"/>
    </row>
    <row r="328" spans="1:3" x14ac:dyDescent="0.35">
      <c r="A328" s="26"/>
      <c r="B328" s="26"/>
    </row>
    <row r="329" spans="1:3" x14ac:dyDescent="0.35">
      <c r="A329" s="19" t="s">
        <v>526</v>
      </c>
      <c r="B329" s="2" t="s">
        <v>534</v>
      </c>
      <c r="C329" s="2" t="s">
        <v>535</v>
      </c>
    </row>
    <row r="330" spans="1:3" x14ac:dyDescent="0.35">
      <c r="A330" s="20" t="s">
        <v>3</v>
      </c>
      <c r="B330" s="34"/>
      <c r="C330" s="35"/>
    </row>
    <row r="331" spans="1:3" x14ac:dyDescent="0.35">
      <c r="A331" s="33" t="s">
        <v>100</v>
      </c>
      <c r="B331" s="34">
        <v>5399</v>
      </c>
      <c r="C331" s="35">
        <v>1</v>
      </c>
    </row>
    <row r="332" spans="1:3" x14ac:dyDescent="0.35">
      <c r="A332" s="33" t="s">
        <v>104</v>
      </c>
      <c r="B332" s="34">
        <v>0</v>
      </c>
      <c r="C332" s="35">
        <v>1</v>
      </c>
    </row>
    <row r="333" spans="1:3" x14ac:dyDescent="0.35">
      <c r="A333" s="33" t="s">
        <v>115</v>
      </c>
      <c r="B333" s="34">
        <v>0</v>
      </c>
      <c r="C333" s="35">
        <v>4</v>
      </c>
    </row>
    <row r="334" spans="1:3" x14ac:dyDescent="0.35">
      <c r="A334" s="20" t="s">
        <v>13</v>
      </c>
      <c r="B334" s="34"/>
      <c r="C334" s="35"/>
    </row>
    <row r="335" spans="1:3" x14ac:dyDescent="0.35">
      <c r="A335" s="33" t="s">
        <v>100</v>
      </c>
      <c r="B335" s="34">
        <v>4837</v>
      </c>
      <c r="C335" s="35">
        <v>1</v>
      </c>
    </row>
    <row r="336" spans="1:3" x14ac:dyDescent="0.35">
      <c r="A336" s="33" t="s">
        <v>115</v>
      </c>
      <c r="B336" s="34">
        <v>0</v>
      </c>
      <c r="C336" s="35">
        <v>1</v>
      </c>
    </row>
    <row r="337" spans="1:3" x14ac:dyDescent="0.35">
      <c r="A337" s="33" t="s">
        <v>130</v>
      </c>
      <c r="B337" s="34">
        <v>0</v>
      </c>
      <c r="C337" s="35">
        <v>1</v>
      </c>
    </row>
    <row r="338" spans="1:3" x14ac:dyDescent="0.35">
      <c r="A338" s="20" t="s">
        <v>15</v>
      </c>
      <c r="B338" s="34"/>
      <c r="C338" s="35"/>
    </row>
    <row r="339" spans="1:3" x14ac:dyDescent="0.35">
      <c r="A339" s="33" t="s">
        <v>100</v>
      </c>
      <c r="B339" s="34">
        <v>5050</v>
      </c>
      <c r="C339" s="35">
        <v>1</v>
      </c>
    </row>
    <row r="340" spans="1:3" x14ac:dyDescent="0.35">
      <c r="A340" s="20" t="s">
        <v>17</v>
      </c>
      <c r="B340" s="34"/>
      <c r="C340" s="35"/>
    </row>
    <row r="341" spans="1:3" x14ac:dyDescent="0.35">
      <c r="A341" s="33" t="s">
        <v>100</v>
      </c>
      <c r="B341" s="34">
        <v>4000</v>
      </c>
      <c r="C341" s="35">
        <v>1</v>
      </c>
    </row>
    <row r="342" spans="1:3" x14ac:dyDescent="0.35">
      <c r="A342" s="33" t="s">
        <v>115</v>
      </c>
      <c r="B342" s="34">
        <v>0</v>
      </c>
      <c r="C342" s="35">
        <v>1</v>
      </c>
    </row>
    <row r="343" spans="1:3" x14ac:dyDescent="0.35">
      <c r="A343" s="20" t="s">
        <v>86</v>
      </c>
      <c r="B343" s="34"/>
      <c r="C343" s="35"/>
    </row>
    <row r="344" spans="1:3" x14ac:dyDescent="0.35">
      <c r="A344" s="33" t="s">
        <v>100</v>
      </c>
      <c r="B344" s="34">
        <v>5076</v>
      </c>
      <c r="C344" s="35">
        <v>1</v>
      </c>
    </row>
    <row r="345" spans="1:3" x14ac:dyDescent="0.35">
      <c r="A345" s="20" t="s">
        <v>24</v>
      </c>
      <c r="B345" s="34"/>
      <c r="C345" s="35"/>
    </row>
    <row r="346" spans="1:3" x14ac:dyDescent="0.35">
      <c r="A346" s="33" t="s">
        <v>100</v>
      </c>
      <c r="B346" s="34">
        <v>4700</v>
      </c>
      <c r="C346" s="35">
        <v>1</v>
      </c>
    </row>
    <row r="347" spans="1:3" x14ac:dyDescent="0.35">
      <c r="A347" s="20" t="s">
        <v>25</v>
      </c>
      <c r="B347" s="34"/>
      <c r="C347" s="35"/>
    </row>
    <row r="348" spans="1:3" x14ac:dyDescent="0.35">
      <c r="A348" s="33" t="s">
        <v>100</v>
      </c>
      <c r="B348" s="34">
        <v>4700</v>
      </c>
      <c r="C348" s="35">
        <v>1</v>
      </c>
    </row>
    <row r="349" spans="1:3" x14ac:dyDescent="0.35">
      <c r="A349" s="20" t="s">
        <v>37</v>
      </c>
      <c r="B349" s="34"/>
      <c r="C349" s="35"/>
    </row>
    <row r="350" spans="1:3" x14ac:dyDescent="0.35">
      <c r="A350" s="33" t="s">
        <v>100</v>
      </c>
      <c r="B350" s="34">
        <v>4700</v>
      </c>
      <c r="C350" s="35">
        <v>1</v>
      </c>
    </row>
    <row r="351" spans="1:3" x14ac:dyDescent="0.35">
      <c r="A351" s="20" t="s">
        <v>38</v>
      </c>
      <c r="B351" s="34"/>
      <c r="C351" s="35"/>
    </row>
    <row r="352" spans="1:3" x14ac:dyDescent="0.35">
      <c r="A352" s="33" t="s">
        <v>100</v>
      </c>
      <c r="B352" s="34">
        <v>4560</v>
      </c>
      <c r="C352" s="35">
        <v>1</v>
      </c>
    </row>
    <row r="353" spans="1:3" x14ac:dyDescent="0.35">
      <c r="A353" s="20" t="s">
        <v>40</v>
      </c>
      <c r="B353" s="34"/>
      <c r="C353" s="35"/>
    </row>
    <row r="354" spans="1:3" x14ac:dyDescent="0.35">
      <c r="A354" s="33" t="s">
        <v>100</v>
      </c>
      <c r="B354" s="34">
        <v>2303</v>
      </c>
      <c r="C354" s="35">
        <v>1</v>
      </c>
    </row>
    <row r="355" spans="1:3" x14ac:dyDescent="0.35">
      <c r="A355" s="20" t="s">
        <v>62</v>
      </c>
      <c r="B355" s="34"/>
      <c r="C355" s="35"/>
    </row>
    <row r="356" spans="1:3" x14ac:dyDescent="0.35">
      <c r="A356" s="33" t="s">
        <v>100</v>
      </c>
      <c r="B356" s="34">
        <v>2389</v>
      </c>
      <c r="C356" s="35">
        <v>1</v>
      </c>
    </row>
    <row r="357" spans="1:3" x14ac:dyDescent="0.35">
      <c r="A357" s="33" t="s">
        <v>104</v>
      </c>
      <c r="B357" s="34">
        <v>0</v>
      </c>
      <c r="C357" s="35">
        <v>1</v>
      </c>
    </row>
    <row r="358" spans="1:3" x14ac:dyDescent="0.35">
      <c r="A358" s="33" t="s">
        <v>103</v>
      </c>
      <c r="B358" s="34">
        <v>0</v>
      </c>
      <c r="C358" s="35">
        <v>1</v>
      </c>
    </row>
    <row r="359" spans="1:3" x14ac:dyDescent="0.35">
      <c r="A359" s="33" t="s">
        <v>117</v>
      </c>
      <c r="B359" s="34">
        <v>0</v>
      </c>
      <c r="C359" s="35">
        <v>1</v>
      </c>
    </row>
    <row r="360" spans="1:3" x14ac:dyDescent="0.35">
      <c r="A360" s="20" t="s">
        <v>54</v>
      </c>
      <c r="B360" s="34"/>
      <c r="C360" s="35"/>
    </row>
    <row r="361" spans="1:3" x14ac:dyDescent="0.35">
      <c r="A361" s="33" t="s">
        <v>100</v>
      </c>
      <c r="B361" s="34">
        <v>2600</v>
      </c>
      <c r="C361" s="35">
        <v>1</v>
      </c>
    </row>
    <row r="362" spans="1:3" x14ac:dyDescent="0.35">
      <c r="A362" s="20" t="s">
        <v>58</v>
      </c>
      <c r="B362" s="34"/>
      <c r="C362" s="35"/>
    </row>
    <row r="363" spans="1:3" x14ac:dyDescent="0.35">
      <c r="A363" s="33" t="s">
        <v>100</v>
      </c>
      <c r="B363" s="34">
        <v>2550</v>
      </c>
      <c r="C363" s="35">
        <v>1</v>
      </c>
    </row>
    <row r="364" spans="1:3" x14ac:dyDescent="0.35">
      <c r="A364" s="20" t="s">
        <v>527</v>
      </c>
      <c r="B364" s="34">
        <v>5399</v>
      </c>
      <c r="C364" s="35">
        <v>24</v>
      </c>
    </row>
    <row r="367" spans="1:3" x14ac:dyDescent="0.35">
      <c r="A367" s="20"/>
      <c r="B367" s="34"/>
      <c r="C367" s="35"/>
    </row>
    <row r="368" spans="1:3" ht="18.5" x14ac:dyDescent="0.45">
      <c r="A368" s="37" t="s">
        <v>136</v>
      </c>
      <c r="B368" s="38" t="s">
        <v>84</v>
      </c>
      <c r="C368" s="36"/>
    </row>
    <row r="369" spans="1:3" x14ac:dyDescent="0.35">
      <c r="A369" s="26"/>
      <c r="B369" s="26"/>
    </row>
    <row r="370" spans="1:3" x14ac:dyDescent="0.35">
      <c r="A370" s="19" t="s">
        <v>526</v>
      </c>
      <c r="B370" s="2" t="s">
        <v>534</v>
      </c>
      <c r="C370" s="2" t="s">
        <v>535</v>
      </c>
    </row>
    <row r="371" spans="1:3" x14ac:dyDescent="0.35">
      <c r="A371" s="20" t="s">
        <v>19</v>
      </c>
      <c r="B371" s="34"/>
      <c r="C371" s="35"/>
    </row>
    <row r="372" spans="1:3" x14ac:dyDescent="0.35">
      <c r="A372" s="33" t="s">
        <v>100</v>
      </c>
      <c r="B372" s="34">
        <v>5100</v>
      </c>
      <c r="C372" s="35">
        <v>1</v>
      </c>
    </row>
    <row r="373" spans="1:3" x14ac:dyDescent="0.35">
      <c r="A373" s="20" t="s">
        <v>20</v>
      </c>
      <c r="B373" s="34"/>
      <c r="C373" s="35"/>
    </row>
    <row r="374" spans="1:3" x14ac:dyDescent="0.35">
      <c r="A374" s="33" t="s">
        <v>100</v>
      </c>
      <c r="B374" s="34">
        <v>5293</v>
      </c>
      <c r="C374" s="35">
        <v>1</v>
      </c>
    </row>
    <row r="375" spans="1:3" x14ac:dyDescent="0.35">
      <c r="A375" s="20" t="s">
        <v>21</v>
      </c>
      <c r="B375" s="34"/>
      <c r="C375" s="35"/>
    </row>
    <row r="376" spans="1:3" x14ac:dyDescent="0.35">
      <c r="A376" s="33" t="s">
        <v>100</v>
      </c>
      <c r="B376" s="34">
        <v>4990</v>
      </c>
      <c r="C376" s="35">
        <v>1</v>
      </c>
    </row>
    <row r="377" spans="1:3" x14ac:dyDescent="0.35">
      <c r="A377" s="33" t="s">
        <v>104</v>
      </c>
      <c r="B377" s="34">
        <v>0</v>
      </c>
      <c r="C377" s="35">
        <v>1</v>
      </c>
    </row>
    <row r="378" spans="1:3" x14ac:dyDescent="0.35">
      <c r="A378" s="20" t="s">
        <v>83</v>
      </c>
      <c r="B378" s="34"/>
      <c r="C378" s="35"/>
    </row>
    <row r="379" spans="1:3" x14ac:dyDescent="0.35">
      <c r="A379" s="33" t="s">
        <v>100</v>
      </c>
      <c r="B379" s="34">
        <v>5045</v>
      </c>
      <c r="C379" s="35">
        <v>1</v>
      </c>
    </row>
    <row r="380" spans="1:3" x14ac:dyDescent="0.35">
      <c r="A380" s="33" t="s">
        <v>115</v>
      </c>
      <c r="B380" s="34">
        <v>0</v>
      </c>
      <c r="C380" s="35">
        <v>3</v>
      </c>
    </row>
    <row r="381" spans="1:3" x14ac:dyDescent="0.35">
      <c r="A381" s="20" t="s">
        <v>23</v>
      </c>
      <c r="B381" s="34"/>
      <c r="C381" s="35"/>
    </row>
    <row r="382" spans="1:3" x14ac:dyDescent="0.35">
      <c r="A382" s="33" t="s">
        <v>100</v>
      </c>
      <c r="B382" s="34">
        <v>5585</v>
      </c>
      <c r="C382" s="35">
        <v>1</v>
      </c>
    </row>
    <row r="383" spans="1:3" x14ac:dyDescent="0.35">
      <c r="A383" s="33" t="s">
        <v>115</v>
      </c>
      <c r="B383" s="34">
        <v>0</v>
      </c>
      <c r="C383" s="35">
        <v>1</v>
      </c>
    </row>
    <row r="384" spans="1:3" x14ac:dyDescent="0.35">
      <c r="A384" s="20" t="s">
        <v>42</v>
      </c>
      <c r="B384" s="34"/>
      <c r="C384" s="35"/>
    </row>
    <row r="385" spans="1:3" x14ac:dyDescent="0.35">
      <c r="A385" s="33" t="s">
        <v>100</v>
      </c>
      <c r="B385" s="34">
        <v>5215</v>
      </c>
      <c r="C385" s="35">
        <v>1</v>
      </c>
    </row>
    <row r="386" spans="1:3" x14ac:dyDescent="0.35">
      <c r="A386" s="20" t="s">
        <v>56</v>
      </c>
      <c r="B386" s="34"/>
      <c r="C386" s="35"/>
    </row>
    <row r="387" spans="1:3" x14ac:dyDescent="0.35">
      <c r="A387" s="33" t="s">
        <v>100</v>
      </c>
      <c r="B387" s="34">
        <v>5150</v>
      </c>
      <c r="C387" s="35">
        <v>1</v>
      </c>
    </row>
    <row r="388" spans="1:3" x14ac:dyDescent="0.35">
      <c r="A388" s="20" t="s">
        <v>527</v>
      </c>
      <c r="B388" s="34">
        <v>5585</v>
      </c>
      <c r="C388" s="35">
        <v>12</v>
      </c>
    </row>
    <row r="392" spans="1:3" ht="18.5" x14ac:dyDescent="0.45">
      <c r="A392" s="37" t="s">
        <v>136</v>
      </c>
      <c r="B392" s="38" t="s">
        <v>99</v>
      </c>
      <c r="C392" s="36"/>
    </row>
    <row r="393" spans="1:3" x14ac:dyDescent="0.35">
      <c r="A393" s="26"/>
      <c r="B393" s="26"/>
    </row>
    <row r="394" spans="1:3" x14ac:dyDescent="0.35">
      <c r="A394" s="19" t="s">
        <v>526</v>
      </c>
      <c r="B394" s="2" t="s">
        <v>534</v>
      </c>
      <c r="C394" s="2" t="s">
        <v>535</v>
      </c>
    </row>
    <row r="395" spans="1:3" x14ac:dyDescent="0.35">
      <c r="A395" s="20" t="s">
        <v>30</v>
      </c>
      <c r="B395" s="34"/>
      <c r="C395" s="35"/>
    </row>
    <row r="396" spans="1:3" x14ac:dyDescent="0.35">
      <c r="A396" s="33" t="s">
        <v>100</v>
      </c>
      <c r="B396" s="34">
        <v>1580</v>
      </c>
      <c r="C396" s="35">
        <v>1</v>
      </c>
    </row>
    <row r="397" spans="1:3" x14ac:dyDescent="0.35">
      <c r="A397" s="20" t="s">
        <v>31</v>
      </c>
      <c r="B397" s="34"/>
      <c r="C397" s="35"/>
    </row>
    <row r="398" spans="1:3" x14ac:dyDescent="0.35">
      <c r="A398" s="33" t="s">
        <v>100</v>
      </c>
      <c r="B398" s="34">
        <v>1500</v>
      </c>
      <c r="C398" s="35">
        <v>1</v>
      </c>
    </row>
    <row r="399" spans="1:3" x14ac:dyDescent="0.35">
      <c r="A399" s="20" t="s">
        <v>32</v>
      </c>
      <c r="B399" s="34"/>
      <c r="C399" s="35"/>
    </row>
    <row r="400" spans="1:3" x14ac:dyDescent="0.35">
      <c r="A400" s="33" t="s">
        <v>100</v>
      </c>
      <c r="B400" s="34">
        <v>1500</v>
      </c>
      <c r="C400" s="35">
        <v>1</v>
      </c>
    </row>
    <row r="401" spans="1:3" x14ac:dyDescent="0.35">
      <c r="A401" s="20" t="s">
        <v>33</v>
      </c>
      <c r="B401" s="34"/>
      <c r="C401" s="35"/>
    </row>
    <row r="402" spans="1:3" x14ac:dyDescent="0.35">
      <c r="A402" s="33" t="s">
        <v>100</v>
      </c>
      <c r="B402" s="34">
        <v>1530</v>
      </c>
      <c r="C402" s="35">
        <v>1</v>
      </c>
    </row>
    <row r="403" spans="1:3" x14ac:dyDescent="0.35">
      <c r="A403" s="20" t="s">
        <v>34</v>
      </c>
      <c r="B403" s="34"/>
      <c r="C403" s="35"/>
    </row>
    <row r="404" spans="1:3" x14ac:dyDescent="0.35">
      <c r="A404" s="33" t="s">
        <v>100</v>
      </c>
      <c r="B404" s="34">
        <v>1500</v>
      </c>
      <c r="C404" s="35">
        <v>1</v>
      </c>
    </row>
    <row r="405" spans="1:3" x14ac:dyDescent="0.35">
      <c r="A405" s="20" t="s">
        <v>35</v>
      </c>
      <c r="B405" s="34"/>
      <c r="C405" s="35"/>
    </row>
    <row r="406" spans="1:3" x14ac:dyDescent="0.35">
      <c r="A406" s="33" t="s">
        <v>100</v>
      </c>
      <c r="B406" s="34">
        <v>1500</v>
      </c>
      <c r="C406" s="35">
        <v>1</v>
      </c>
    </row>
    <row r="407" spans="1:3" x14ac:dyDescent="0.35">
      <c r="A407" s="20" t="s">
        <v>241</v>
      </c>
      <c r="B407" s="34"/>
      <c r="C407" s="35"/>
    </row>
    <row r="408" spans="1:3" x14ac:dyDescent="0.35">
      <c r="A408" s="33" t="s">
        <v>100</v>
      </c>
      <c r="B408" s="34">
        <v>1500</v>
      </c>
      <c r="C408" s="35">
        <v>1</v>
      </c>
    </row>
    <row r="409" spans="1:3" x14ac:dyDescent="0.35">
      <c r="A409" s="20" t="s">
        <v>95</v>
      </c>
      <c r="B409" s="34"/>
      <c r="C409" s="35"/>
    </row>
    <row r="410" spans="1:3" x14ac:dyDescent="0.35">
      <c r="A410" s="33" t="s">
        <v>100</v>
      </c>
      <c r="B410" s="34">
        <v>1500</v>
      </c>
      <c r="C410" s="35">
        <v>1</v>
      </c>
    </row>
    <row r="411" spans="1:3" x14ac:dyDescent="0.35">
      <c r="A411" s="20" t="s">
        <v>243</v>
      </c>
      <c r="B411" s="34"/>
      <c r="C411" s="35"/>
    </row>
    <row r="412" spans="1:3" x14ac:dyDescent="0.35">
      <c r="A412" s="33" t="s">
        <v>100</v>
      </c>
      <c r="B412" s="34">
        <v>1500</v>
      </c>
      <c r="C412" s="35">
        <v>1</v>
      </c>
    </row>
    <row r="413" spans="1:3" x14ac:dyDescent="0.35">
      <c r="A413" s="20" t="s">
        <v>527</v>
      </c>
      <c r="B413" s="34">
        <v>1580</v>
      </c>
      <c r="C413" s="35">
        <v>9</v>
      </c>
    </row>
  </sheetData>
  <printOptions horizontalCentered="1"/>
  <pageMargins left="0.78740157480314965" right="0.39370078740157483" top="0.59055118110236227" bottom="0.59055118110236227" header="0.39370078740157483" footer="0.19685039370078741"/>
  <pageSetup paperSize="9" orientation="portrait" verticalDpi="0" r:id="rId14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6FD-53B1-4A54-A894-01DB73D1815E}">
  <sheetPr>
    <tabColor rgb="FF0070C0"/>
  </sheetPr>
  <dimension ref="A1:M228"/>
  <sheetViews>
    <sheetView workbookViewId="0">
      <selection activeCell="H226" sqref="H226"/>
    </sheetView>
  </sheetViews>
  <sheetFormatPr defaultRowHeight="14.5" x14ac:dyDescent="0.35"/>
  <cols>
    <col min="1" max="1" width="5.36328125" customWidth="1"/>
    <col min="2" max="2" width="30.7265625" customWidth="1"/>
    <col min="3" max="4" width="19.1796875" customWidth="1"/>
    <col min="5" max="5" width="14.453125" customWidth="1"/>
    <col min="6" max="6" width="14.1796875" customWidth="1"/>
    <col min="7" max="7" width="22.1796875" customWidth="1"/>
    <col min="8" max="8" width="13.6328125" customWidth="1"/>
    <col min="9" max="9" width="19.54296875" customWidth="1"/>
    <col min="10" max="10" width="21.54296875" customWidth="1"/>
    <col min="11" max="11" width="18.81640625" style="2" customWidth="1"/>
    <col min="12" max="12" width="13.7265625" customWidth="1"/>
    <col min="13" max="13" width="15.6328125" customWidth="1"/>
  </cols>
  <sheetData>
    <row r="1" spans="1:13" ht="29" x14ac:dyDescent="0.35">
      <c r="A1" s="1" t="s">
        <v>0</v>
      </c>
      <c r="B1" s="3" t="s">
        <v>1</v>
      </c>
      <c r="C1" s="3" t="s">
        <v>326</v>
      </c>
      <c r="D1" s="3" t="s">
        <v>137</v>
      </c>
      <c r="E1" s="3" t="s">
        <v>138</v>
      </c>
      <c r="F1" s="4" t="s">
        <v>327</v>
      </c>
      <c r="G1" s="3" t="s">
        <v>136</v>
      </c>
      <c r="H1" s="3" t="s">
        <v>135</v>
      </c>
      <c r="I1" s="5" t="s">
        <v>328</v>
      </c>
      <c r="J1" s="3" t="s">
        <v>68</v>
      </c>
      <c r="K1" s="22" t="s">
        <v>531</v>
      </c>
      <c r="L1" s="3" t="s">
        <v>329</v>
      </c>
      <c r="M1" s="3" t="s">
        <v>330</v>
      </c>
    </row>
    <row r="2" spans="1:13" x14ac:dyDescent="0.35">
      <c r="A2" s="6">
        <v>222</v>
      </c>
      <c r="B2" s="7" t="s">
        <v>3</v>
      </c>
      <c r="C2" s="7" t="s">
        <v>2</v>
      </c>
      <c r="D2" s="7" t="s">
        <v>115</v>
      </c>
      <c r="E2" s="8">
        <v>5172</v>
      </c>
      <c r="F2" s="8">
        <v>0</v>
      </c>
      <c r="G2" s="7" t="s">
        <v>78</v>
      </c>
      <c r="H2" s="6" t="s">
        <v>148</v>
      </c>
      <c r="I2" s="9">
        <v>0.70833333333333337</v>
      </c>
      <c r="J2" s="7" t="s">
        <v>69</v>
      </c>
      <c r="K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" s="7" t="s">
        <v>101</v>
      </c>
      <c r="M2" s="7" t="s">
        <v>333</v>
      </c>
    </row>
    <row r="3" spans="1:13" ht="29" x14ac:dyDescent="0.35">
      <c r="A3" s="6">
        <v>51</v>
      </c>
      <c r="B3" s="7" t="s">
        <v>3</v>
      </c>
      <c r="C3" s="7" t="s">
        <v>2</v>
      </c>
      <c r="D3" s="7" t="s">
        <v>100</v>
      </c>
      <c r="E3" s="8">
        <v>5172</v>
      </c>
      <c r="F3" s="8">
        <v>5399</v>
      </c>
      <c r="G3" s="7" t="s">
        <v>78</v>
      </c>
      <c r="H3" s="6" t="s">
        <v>139</v>
      </c>
      <c r="I3" s="9">
        <v>337.70833333333348</v>
      </c>
      <c r="J3" s="7" t="s">
        <v>69</v>
      </c>
      <c r="K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15.987168414558907</v>
      </c>
      <c r="L3" s="7" t="s">
        <v>101</v>
      </c>
      <c r="M3" s="7" t="s">
        <v>339</v>
      </c>
    </row>
    <row r="4" spans="1:13" x14ac:dyDescent="0.35">
      <c r="A4" s="6">
        <v>227</v>
      </c>
      <c r="B4" s="7" t="s">
        <v>3</v>
      </c>
      <c r="C4" s="7" t="s">
        <v>2</v>
      </c>
      <c r="D4" s="7" t="s">
        <v>115</v>
      </c>
      <c r="E4" s="8">
        <v>5172</v>
      </c>
      <c r="F4" s="8">
        <v>0</v>
      </c>
      <c r="G4" s="7" t="s">
        <v>79</v>
      </c>
      <c r="H4" s="6" t="s">
        <v>144</v>
      </c>
      <c r="I4" s="9">
        <v>0.20833333333333331</v>
      </c>
      <c r="J4" s="7" t="s">
        <v>69</v>
      </c>
      <c r="K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" s="7" t="s">
        <v>101</v>
      </c>
      <c r="M4" s="7" t="s">
        <v>338</v>
      </c>
    </row>
    <row r="5" spans="1:13" x14ac:dyDescent="0.35">
      <c r="A5" s="6">
        <v>224</v>
      </c>
      <c r="B5" s="7" t="s">
        <v>3</v>
      </c>
      <c r="C5" s="7" t="s">
        <v>2</v>
      </c>
      <c r="D5" s="7" t="s">
        <v>115</v>
      </c>
      <c r="E5" s="8">
        <v>5172</v>
      </c>
      <c r="F5" s="8">
        <v>0</v>
      </c>
      <c r="G5" s="7" t="s">
        <v>78</v>
      </c>
      <c r="H5" s="6" t="s">
        <v>147</v>
      </c>
      <c r="I5" s="9">
        <v>0.70833333333333337</v>
      </c>
      <c r="J5" s="7" t="s">
        <v>69</v>
      </c>
      <c r="K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" s="7" t="s">
        <v>101</v>
      </c>
      <c r="M5" s="7" t="s">
        <v>335</v>
      </c>
    </row>
    <row r="6" spans="1:13" x14ac:dyDescent="0.35">
      <c r="A6" s="6">
        <v>226</v>
      </c>
      <c r="B6" s="7" t="s">
        <v>3</v>
      </c>
      <c r="C6" s="7" t="s">
        <v>2</v>
      </c>
      <c r="D6" s="7" t="s">
        <v>115</v>
      </c>
      <c r="E6" s="8">
        <v>5172</v>
      </c>
      <c r="F6" s="8">
        <v>0</v>
      </c>
      <c r="G6" s="7" t="s">
        <v>78</v>
      </c>
      <c r="H6" s="6" t="s">
        <v>146</v>
      </c>
      <c r="I6" s="9">
        <v>4.1666666666666664E-2</v>
      </c>
      <c r="J6" s="7" t="s">
        <v>69</v>
      </c>
      <c r="K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" s="7" t="s">
        <v>101</v>
      </c>
      <c r="M6" s="7" t="s">
        <v>337</v>
      </c>
    </row>
    <row r="7" spans="1:13" x14ac:dyDescent="0.35">
      <c r="A7" s="6">
        <v>223</v>
      </c>
      <c r="B7" s="7" t="s">
        <v>3</v>
      </c>
      <c r="C7" s="7" t="s">
        <v>2</v>
      </c>
      <c r="D7" s="7" t="s">
        <v>115</v>
      </c>
      <c r="E7" s="8">
        <v>5172</v>
      </c>
      <c r="F7" s="8">
        <v>0</v>
      </c>
      <c r="G7" s="7" t="s">
        <v>78</v>
      </c>
      <c r="H7" s="6" t="s">
        <v>145</v>
      </c>
      <c r="I7" s="9">
        <v>0.70833333333333337</v>
      </c>
      <c r="J7" s="7" t="s">
        <v>69</v>
      </c>
      <c r="K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" s="7" t="s">
        <v>101</v>
      </c>
      <c r="M7" s="7" t="s">
        <v>334</v>
      </c>
    </row>
    <row r="8" spans="1:13" x14ac:dyDescent="0.35">
      <c r="A8" s="6">
        <v>142</v>
      </c>
      <c r="B8" s="7" t="s">
        <v>3</v>
      </c>
      <c r="C8" s="7" t="s">
        <v>2</v>
      </c>
      <c r="D8" s="7" t="s">
        <v>103</v>
      </c>
      <c r="E8" s="8">
        <v>5172</v>
      </c>
      <c r="F8" s="8">
        <v>0</v>
      </c>
      <c r="G8" s="7" t="s">
        <v>79</v>
      </c>
      <c r="H8" s="6" t="s">
        <v>142</v>
      </c>
      <c r="I8" s="9">
        <v>24</v>
      </c>
      <c r="J8" s="7" t="s">
        <v>69</v>
      </c>
      <c r="K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" s="7" t="s">
        <v>101</v>
      </c>
      <c r="M8" s="7" t="s">
        <v>331</v>
      </c>
    </row>
    <row r="9" spans="1:13" x14ac:dyDescent="0.35">
      <c r="A9" s="6">
        <v>143</v>
      </c>
      <c r="B9" s="7" t="s">
        <v>3</v>
      </c>
      <c r="C9" s="7" t="s">
        <v>2</v>
      </c>
      <c r="D9" s="7" t="s">
        <v>103</v>
      </c>
      <c r="E9" s="8">
        <v>5172</v>
      </c>
      <c r="F9" s="8">
        <v>0</v>
      </c>
      <c r="G9" s="7" t="s">
        <v>79</v>
      </c>
      <c r="H9" s="6" t="s">
        <v>141</v>
      </c>
      <c r="I9" s="9">
        <v>39</v>
      </c>
      <c r="J9" s="7" t="s">
        <v>69</v>
      </c>
      <c r="K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" s="7" t="s">
        <v>101</v>
      </c>
      <c r="M9" s="7" t="s">
        <v>331</v>
      </c>
    </row>
    <row r="10" spans="1:13" x14ac:dyDescent="0.35">
      <c r="A10" s="6">
        <v>225</v>
      </c>
      <c r="B10" s="7" t="s">
        <v>3</v>
      </c>
      <c r="C10" s="7" t="s">
        <v>2</v>
      </c>
      <c r="D10" s="7" t="s">
        <v>115</v>
      </c>
      <c r="E10" s="8">
        <v>5172</v>
      </c>
      <c r="F10" s="8">
        <v>0</v>
      </c>
      <c r="G10" s="7" t="s">
        <v>79</v>
      </c>
      <c r="H10" s="6" t="s">
        <v>143</v>
      </c>
      <c r="I10" s="9">
        <v>0.70833333333333337</v>
      </c>
      <c r="J10" s="7" t="s">
        <v>69</v>
      </c>
      <c r="K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" s="7" t="s">
        <v>101</v>
      </c>
      <c r="M10" s="7" t="s">
        <v>336</v>
      </c>
    </row>
    <row r="11" spans="1:13" ht="29" x14ac:dyDescent="0.35">
      <c r="A11" s="6">
        <v>188</v>
      </c>
      <c r="B11" s="7" t="s">
        <v>3</v>
      </c>
      <c r="C11" s="7" t="s">
        <v>2</v>
      </c>
      <c r="D11" s="7" t="s">
        <v>104</v>
      </c>
      <c r="E11" s="8">
        <v>5172</v>
      </c>
      <c r="F11" s="8">
        <v>0</v>
      </c>
      <c r="G11" s="7" t="s">
        <v>78</v>
      </c>
      <c r="H11" s="6" t="s">
        <v>140</v>
      </c>
      <c r="I11" s="9">
        <v>292.2916666666668</v>
      </c>
      <c r="J11" s="7" t="s">
        <v>69</v>
      </c>
      <c r="K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" s="7" t="s">
        <v>101</v>
      </c>
      <c r="M11" s="7" t="s">
        <v>332</v>
      </c>
    </row>
    <row r="12" spans="1:13" x14ac:dyDescent="0.35">
      <c r="A12" s="6">
        <v>45</v>
      </c>
      <c r="B12" s="7" t="s">
        <v>110</v>
      </c>
      <c r="C12" s="7" t="s">
        <v>6</v>
      </c>
      <c r="D12" s="7" t="s">
        <v>103</v>
      </c>
      <c r="E12" s="43"/>
      <c r="F12" s="8" t="s">
        <v>4</v>
      </c>
      <c r="G12" s="7" t="s">
        <v>79</v>
      </c>
      <c r="H12" s="6" t="s">
        <v>152</v>
      </c>
      <c r="I12" s="9">
        <v>0</v>
      </c>
      <c r="J12" s="7" t="s">
        <v>69</v>
      </c>
      <c r="K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" s="7" t="s">
        <v>101</v>
      </c>
      <c r="M12" s="7" t="s">
        <v>344</v>
      </c>
    </row>
    <row r="13" spans="1:13" x14ac:dyDescent="0.35">
      <c r="A13" s="6">
        <v>147</v>
      </c>
      <c r="B13" s="7" t="s">
        <v>110</v>
      </c>
      <c r="C13" s="7" t="s">
        <v>6</v>
      </c>
      <c r="D13" s="7" t="s">
        <v>103</v>
      </c>
      <c r="E13" s="43"/>
      <c r="F13" s="8">
        <v>0</v>
      </c>
      <c r="G13" s="7" t="s">
        <v>79</v>
      </c>
      <c r="H13" s="6" t="s">
        <v>151</v>
      </c>
      <c r="I13" s="9">
        <v>49.000000000000007</v>
      </c>
      <c r="J13" s="7" t="s">
        <v>69</v>
      </c>
      <c r="K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" s="7" t="s">
        <v>101</v>
      </c>
      <c r="M13" s="7" t="s">
        <v>343</v>
      </c>
    </row>
    <row r="14" spans="1:13" x14ac:dyDescent="0.35">
      <c r="A14" s="6">
        <v>145</v>
      </c>
      <c r="B14" s="7" t="s">
        <v>110</v>
      </c>
      <c r="C14" s="7" t="s">
        <v>6</v>
      </c>
      <c r="D14" s="7" t="s">
        <v>103</v>
      </c>
      <c r="E14" s="43"/>
      <c r="F14" s="8">
        <v>0</v>
      </c>
      <c r="G14" s="7" t="s">
        <v>73</v>
      </c>
      <c r="H14" s="6" t="s">
        <v>150</v>
      </c>
      <c r="I14" s="9">
        <v>23.291666666666661</v>
      </c>
      <c r="J14" s="7" t="s">
        <v>69</v>
      </c>
      <c r="K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" s="7" t="s">
        <v>101</v>
      </c>
      <c r="M14" s="7" t="s">
        <v>341</v>
      </c>
    </row>
    <row r="15" spans="1:13" x14ac:dyDescent="0.35">
      <c r="A15" s="6">
        <v>144</v>
      </c>
      <c r="B15" s="7" t="s">
        <v>110</v>
      </c>
      <c r="C15" s="7" t="s">
        <v>6</v>
      </c>
      <c r="D15" s="7" t="s">
        <v>103</v>
      </c>
      <c r="E15" s="43"/>
      <c r="F15" s="8">
        <v>0</v>
      </c>
      <c r="G15" s="7" t="s">
        <v>73</v>
      </c>
      <c r="H15" s="6" t="s">
        <v>149</v>
      </c>
      <c r="I15" s="9">
        <v>0</v>
      </c>
      <c r="J15" s="7" t="s">
        <v>69</v>
      </c>
      <c r="K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" s="7" t="s">
        <v>101</v>
      </c>
      <c r="M15" s="7" t="s">
        <v>340</v>
      </c>
    </row>
    <row r="16" spans="1:13" x14ac:dyDescent="0.35">
      <c r="A16" s="6">
        <v>146</v>
      </c>
      <c r="B16" s="7" t="s">
        <v>110</v>
      </c>
      <c r="C16" s="7" t="s">
        <v>6</v>
      </c>
      <c r="D16" s="7" t="s">
        <v>103</v>
      </c>
      <c r="E16" s="43"/>
      <c r="F16" s="8">
        <v>0</v>
      </c>
      <c r="G16" s="7" t="s">
        <v>72</v>
      </c>
      <c r="H16" s="6" t="s">
        <v>153</v>
      </c>
      <c r="I16" s="9">
        <v>210.29166666666643</v>
      </c>
      <c r="J16" s="7" t="s">
        <v>69</v>
      </c>
      <c r="K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" s="7" t="s">
        <v>101</v>
      </c>
      <c r="M16" s="7" t="s">
        <v>342</v>
      </c>
    </row>
    <row r="17" spans="1:13" ht="29" x14ac:dyDescent="0.35">
      <c r="A17" s="6">
        <v>53</v>
      </c>
      <c r="B17" s="7" t="s">
        <v>5</v>
      </c>
      <c r="C17" s="7" t="s">
        <v>6</v>
      </c>
      <c r="D17" s="7" t="s">
        <v>100</v>
      </c>
      <c r="E17" s="8">
        <v>5520</v>
      </c>
      <c r="F17" s="8">
        <v>5600</v>
      </c>
      <c r="G17" s="7" t="s">
        <v>70</v>
      </c>
      <c r="H17" s="6" t="s">
        <v>154</v>
      </c>
      <c r="I17" s="9">
        <v>418.99999999999994</v>
      </c>
      <c r="J17" s="7" t="s">
        <v>71</v>
      </c>
      <c r="K1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13.365155131264919</v>
      </c>
      <c r="L17" s="7" t="s">
        <v>101</v>
      </c>
      <c r="M17" s="7" t="s">
        <v>345</v>
      </c>
    </row>
    <row r="18" spans="1:13" x14ac:dyDescent="0.35">
      <c r="A18" s="6">
        <v>203</v>
      </c>
      <c r="B18" s="7" t="s">
        <v>7</v>
      </c>
      <c r="C18" s="7" t="s">
        <v>6</v>
      </c>
      <c r="D18" s="7" t="s">
        <v>115</v>
      </c>
      <c r="E18" s="8">
        <v>6000</v>
      </c>
      <c r="F18" s="8">
        <v>0</v>
      </c>
      <c r="G18" s="7" t="s">
        <v>73</v>
      </c>
      <c r="H18" s="6" t="s">
        <v>160</v>
      </c>
      <c r="I18" s="9">
        <v>0.16666666666666669</v>
      </c>
      <c r="J18" s="7" t="s">
        <v>71</v>
      </c>
      <c r="K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" s="7" t="s">
        <v>101</v>
      </c>
      <c r="M18" s="7" t="s">
        <v>348</v>
      </c>
    </row>
    <row r="19" spans="1:13" x14ac:dyDescent="0.35">
      <c r="A19" s="6">
        <v>149</v>
      </c>
      <c r="B19" s="7" t="s">
        <v>7</v>
      </c>
      <c r="C19" s="7" t="s">
        <v>6</v>
      </c>
      <c r="D19" s="7" t="s">
        <v>103</v>
      </c>
      <c r="E19" s="8">
        <v>6000</v>
      </c>
      <c r="F19" s="8">
        <v>0</v>
      </c>
      <c r="G19" s="7" t="s">
        <v>73</v>
      </c>
      <c r="H19" s="6" t="s">
        <v>158</v>
      </c>
      <c r="I19" s="9">
        <v>20.291666666666664</v>
      </c>
      <c r="J19" s="7" t="s">
        <v>71</v>
      </c>
      <c r="K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" s="7" t="s">
        <v>101</v>
      </c>
      <c r="M19" s="7" t="s">
        <v>347</v>
      </c>
    </row>
    <row r="20" spans="1:13" x14ac:dyDescent="0.35">
      <c r="A20" s="6">
        <v>229</v>
      </c>
      <c r="B20" s="7" t="s">
        <v>7</v>
      </c>
      <c r="C20" s="7" t="s">
        <v>6</v>
      </c>
      <c r="D20" s="7" t="s">
        <v>115</v>
      </c>
      <c r="E20" s="8">
        <v>6000</v>
      </c>
      <c r="F20" s="8">
        <v>0</v>
      </c>
      <c r="G20" s="7" t="s">
        <v>72</v>
      </c>
      <c r="H20" s="6" t="s">
        <v>159</v>
      </c>
      <c r="I20" s="9">
        <v>4.1666666666666664E-2</v>
      </c>
      <c r="J20" s="7" t="s">
        <v>71</v>
      </c>
      <c r="K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" s="7" t="s">
        <v>101</v>
      </c>
      <c r="M20" s="7" t="s">
        <v>349</v>
      </c>
    </row>
    <row r="21" spans="1:13" x14ac:dyDescent="0.35">
      <c r="A21" s="6">
        <v>33</v>
      </c>
      <c r="B21" s="7" t="s">
        <v>7</v>
      </c>
      <c r="C21" s="7" t="s">
        <v>6</v>
      </c>
      <c r="D21" s="7" t="s">
        <v>103</v>
      </c>
      <c r="E21" s="8">
        <v>6000</v>
      </c>
      <c r="F21" s="8">
        <v>0</v>
      </c>
      <c r="G21" s="7" t="s">
        <v>72</v>
      </c>
      <c r="H21" s="6" t="s">
        <v>157</v>
      </c>
      <c r="I21" s="9">
        <v>63</v>
      </c>
      <c r="J21" s="7" t="s">
        <v>71</v>
      </c>
      <c r="K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" s="7" t="s">
        <v>101</v>
      </c>
      <c r="M21" s="7" t="s">
        <v>350</v>
      </c>
    </row>
    <row r="22" spans="1:13" ht="29" x14ac:dyDescent="0.35">
      <c r="A22" s="6">
        <v>148</v>
      </c>
      <c r="B22" s="7" t="s">
        <v>7</v>
      </c>
      <c r="C22" s="7" t="s">
        <v>6</v>
      </c>
      <c r="D22" s="7" t="s">
        <v>104</v>
      </c>
      <c r="E22" s="8">
        <v>6000</v>
      </c>
      <c r="F22" s="8">
        <v>0</v>
      </c>
      <c r="G22" s="7" t="s">
        <v>72</v>
      </c>
      <c r="H22" s="6" t="s">
        <v>156</v>
      </c>
      <c r="I22" s="9">
        <v>49</v>
      </c>
      <c r="J22" s="7" t="s">
        <v>71</v>
      </c>
      <c r="K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" s="7" t="s">
        <v>101</v>
      </c>
      <c r="M22" s="7" t="s">
        <v>346</v>
      </c>
    </row>
    <row r="23" spans="1:13" ht="29" x14ac:dyDescent="0.35">
      <c r="A23" s="6">
        <v>56</v>
      </c>
      <c r="B23" s="7" t="s">
        <v>7</v>
      </c>
      <c r="C23" s="7" t="s">
        <v>6</v>
      </c>
      <c r="D23" s="7" t="s">
        <v>100</v>
      </c>
      <c r="E23" s="8">
        <v>6000</v>
      </c>
      <c r="F23" s="8">
        <v>6042</v>
      </c>
      <c r="G23" s="7" t="s">
        <v>74</v>
      </c>
      <c r="H23" s="6" t="s">
        <v>155</v>
      </c>
      <c r="I23" s="9">
        <v>242.29166666666649</v>
      </c>
      <c r="J23" s="7" t="s">
        <v>71</v>
      </c>
      <c r="K2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24.936887360275168</v>
      </c>
      <c r="L23" s="7" t="s">
        <v>101</v>
      </c>
      <c r="M23" s="7" t="s">
        <v>351</v>
      </c>
    </row>
    <row r="24" spans="1:13" ht="29" x14ac:dyDescent="0.35">
      <c r="A24" s="6">
        <v>190</v>
      </c>
      <c r="B24" s="7" t="s">
        <v>8</v>
      </c>
      <c r="C24" s="7" t="s">
        <v>2</v>
      </c>
      <c r="D24" s="7" t="s">
        <v>104</v>
      </c>
      <c r="E24" s="8">
        <v>5770</v>
      </c>
      <c r="F24" s="8">
        <v>0</v>
      </c>
      <c r="G24" s="7" t="s">
        <v>70</v>
      </c>
      <c r="H24" s="6" t="s">
        <v>161</v>
      </c>
      <c r="I24" s="9">
        <v>20.083333333333336</v>
      </c>
      <c r="J24" s="7" t="s">
        <v>71</v>
      </c>
      <c r="K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" s="7" t="s">
        <v>101</v>
      </c>
      <c r="M24" s="7" t="s">
        <v>353</v>
      </c>
    </row>
    <row r="25" spans="1:13" ht="29" x14ac:dyDescent="0.35">
      <c r="A25" s="6">
        <v>54</v>
      </c>
      <c r="B25" s="7" t="s">
        <v>8</v>
      </c>
      <c r="C25" s="7" t="s">
        <v>2</v>
      </c>
      <c r="D25" s="7" t="s">
        <v>100</v>
      </c>
      <c r="E25" s="8">
        <v>5770</v>
      </c>
      <c r="F25" s="8">
        <v>5860</v>
      </c>
      <c r="G25" s="7" t="s">
        <v>70</v>
      </c>
      <c r="H25" s="6" t="s">
        <v>161</v>
      </c>
      <c r="I25" s="9">
        <v>435.5000000000029</v>
      </c>
      <c r="J25" s="7" t="s">
        <v>71</v>
      </c>
      <c r="K2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13.455797933409784</v>
      </c>
      <c r="L25" s="7" t="s">
        <v>101</v>
      </c>
      <c r="M25" s="7" t="s">
        <v>354</v>
      </c>
    </row>
    <row r="26" spans="1:13" ht="29" x14ac:dyDescent="0.35">
      <c r="A26" s="6">
        <v>189</v>
      </c>
      <c r="B26" s="7" t="s">
        <v>8</v>
      </c>
      <c r="C26" s="7" t="s">
        <v>2</v>
      </c>
      <c r="D26" s="7" t="s">
        <v>104</v>
      </c>
      <c r="E26" s="8">
        <v>5770</v>
      </c>
      <c r="F26" s="8">
        <v>0</v>
      </c>
      <c r="G26" s="7" t="s">
        <v>72</v>
      </c>
      <c r="H26" s="6" t="s">
        <v>162</v>
      </c>
      <c r="I26" s="9">
        <v>124.00000000000007</v>
      </c>
      <c r="J26" s="7" t="s">
        <v>71</v>
      </c>
      <c r="K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6" s="7" t="s">
        <v>101</v>
      </c>
      <c r="M26" s="7" t="s">
        <v>352</v>
      </c>
    </row>
    <row r="27" spans="1:13" x14ac:dyDescent="0.35">
      <c r="A27" s="6">
        <v>214</v>
      </c>
      <c r="B27" s="7" t="s">
        <v>9</v>
      </c>
      <c r="C27" s="7" t="s">
        <v>2</v>
      </c>
      <c r="D27" s="7" t="s">
        <v>115</v>
      </c>
      <c r="E27" s="8">
        <v>6120</v>
      </c>
      <c r="F27" s="8">
        <v>0</v>
      </c>
      <c r="G27" s="7" t="s">
        <v>72</v>
      </c>
      <c r="H27" s="6" t="s">
        <v>171</v>
      </c>
      <c r="I27" s="9">
        <v>1</v>
      </c>
      <c r="J27" s="7" t="s">
        <v>71</v>
      </c>
      <c r="K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7" s="7" t="s">
        <v>101</v>
      </c>
      <c r="M27" s="7" t="s">
        <v>358</v>
      </c>
    </row>
    <row r="28" spans="1:13" x14ac:dyDescent="0.35">
      <c r="A28" s="6">
        <v>215</v>
      </c>
      <c r="B28" s="7" t="s">
        <v>9</v>
      </c>
      <c r="C28" s="7" t="s">
        <v>2</v>
      </c>
      <c r="D28" s="7" t="s">
        <v>115</v>
      </c>
      <c r="E28" s="8">
        <v>6120</v>
      </c>
      <c r="F28" s="8">
        <v>0</v>
      </c>
      <c r="G28" s="7" t="s">
        <v>72</v>
      </c>
      <c r="H28" s="6" t="s">
        <v>170</v>
      </c>
      <c r="I28" s="9">
        <v>1</v>
      </c>
      <c r="J28" s="7" t="s">
        <v>71</v>
      </c>
      <c r="K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8" s="7" t="s">
        <v>101</v>
      </c>
      <c r="M28" s="7" t="s">
        <v>359</v>
      </c>
    </row>
    <row r="29" spans="1:13" x14ac:dyDescent="0.35">
      <c r="A29" s="6">
        <v>208</v>
      </c>
      <c r="B29" s="7" t="s">
        <v>9</v>
      </c>
      <c r="C29" s="7" t="s">
        <v>2</v>
      </c>
      <c r="D29" s="7" t="s">
        <v>115</v>
      </c>
      <c r="E29" s="8">
        <v>6120</v>
      </c>
      <c r="F29" s="8">
        <v>0</v>
      </c>
      <c r="G29" s="7" t="s">
        <v>72</v>
      </c>
      <c r="H29" s="6" t="s">
        <v>169</v>
      </c>
      <c r="I29" s="9">
        <v>6.25E-2</v>
      </c>
      <c r="J29" s="7" t="s">
        <v>71</v>
      </c>
      <c r="K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9" s="7" t="s">
        <v>101</v>
      </c>
      <c r="M29" s="7" t="s">
        <v>356</v>
      </c>
    </row>
    <row r="30" spans="1:13" x14ac:dyDescent="0.35">
      <c r="A30" s="6">
        <v>218</v>
      </c>
      <c r="B30" s="7" t="s">
        <v>9</v>
      </c>
      <c r="C30" s="7" t="s">
        <v>2</v>
      </c>
      <c r="D30" s="7" t="s">
        <v>115</v>
      </c>
      <c r="E30" s="8">
        <v>6120</v>
      </c>
      <c r="F30" s="8">
        <v>0</v>
      </c>
      <c r="G30" s="7" t="s">
        <v>73</v>
      </c>
      <c r="H30" s="6" t="s">
        <v>173</v>
      </c>
      <c r="I30" s="9">
        <v>0.22916666666666669</v>
      </c>
      <c r="J30" s="7" t="s">
        <v>71</v>
      </c>
      <c r="K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0" s="7" t="s">
        <v>101</v>
      </c>
      <c r="M30" s="7" t="s">
        <v>362</v>
      </c>
    </row>
    <row r="31" spans="1:13" x14ac:dyDescent="0.35">
      <c r="A31" s="6">
        <v>216</v>
      </c>
      <c r="B31" s="7" t="s">
        <v>9</v>
      </c>
      <c r="C31" s="7" t="s">
        <v>2</v>
      </c>
      <c r="D31" s="7" t="s">
        <v>115</v>
      </c>
      <c r="E31" s="8">
        <v>6120</v>
      </c>
      <c r="F31" s="8">
        <v>0</v>
      </c>
      <c r="G31" s="7" t="s">
        <v>72</v>
      </c>
      <c r="H31" s="6" t="s">
        <v>168</v>
      </c>
      <c r="I31" s="9">
        <v>1</v>
      </c>
      <c r="J31" s="7" t="s">
        <v>71</v>
      </c>
      <c r="K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1" s="7" t="s">
        <v>101</v>
      </c>
      <c r="M31" s="7" t="s">
        <v>360</v>
      </c>
    </row>
    <row r="32" spans="1:13" ht="29" x14ac:dyDescent="0.35">
      <c r="A32" s="6">
        <v>55</v>
      </c>
      <c r="B32" s="7" t="s">
        <v>9</v>
      </c>
      <c r="C32" s="7" t="s">
        <v>2</v>
      </c>
      <c r="D32" s="7" t="s">
        <v>100</v>
      </c>
      <c r="E32" s="8">
        <v>6120</v>
      </c>
      <c r="F32" s="8">
        <v>6202</v>
      </c>
      <c r="G32" s="7" t="s">
        <v>74</v>
      </c>
      <c r="H32" s="6" t="s">
        <v>163</v>
      </c>
      <c r="I32" s="9">
        <v>307.28472222222206</v>
      </c>
      <c r="J32" s="7" t="s">
        <v>71</v>
      </c>
      <c r="K3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20.183235779339658</v>
      </c>
      <c r="L32" s="7" t="s">
        <v>101</v>
      </c>
      <c r="M32" s="7" t="s">
        <v>364</v>
      </c>
    </row>
    <row r="33" spans="1:13" ht="29" x14ac:dyDescent="0.35">
      <c r="A33" s="6">
        <v>191</v>
      </c>
      <c r="B33" s="7" t="s">
        <v>9</v>
      </c>
      <c r="C33" s="7" t="s">
        <v>2</v>
      </c>
      <c r="D33" s="7" t="s">
        <v>104</v>
      </c>
      <c r="E33" s="8">
        <v>6120</v>
      </c>
      <c r="F33" s="8">
        <v>0</v>
      </c>
      <c r="G33" s="7" t="s">
        <v>72</v>
      </c>
      <c r="H33" s="6" t="s">
        <v>165</v>
      </c>
      <c r="I33" s="9">
        <v>21.291666666666668</v>
      </c>
      <c r="J33" s="7" t="s">
        <v>71</v>
      </c>
      <c r="K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3" s="7" t="s">
        <v>101</v>
      </c>
      <c r="M33" s="7" t="s">
        <v>355</v>
      </c>
    </row>
    <row r="34" spans="1:13" x14ac:dyDescent="0.35">
      <c r="A34" s="6">
        <v>211</v>
      </c>
      <c r="B34" s="7" t="s">
        <v>9</v>
      </c>
      <c r="C34" s="7" t="s">
        <v>2</v>
      </c>
      <c r="D34" s="7" t="s">
        <v>115</v>
      </c>
      <c r="E34" s="8">
        <v>6120</v>
      </c>
      <c r="F34" s="8">
        <v>0</v>
      </c>
      <c r="G34" s="7" t="s">
        <v>72</v>
      </c>
      <c r="H34" s="6" t="s">
        <v>167</v>
      </c>
      <c r="I34" s="9">
        <v>3</v>
      </c>
      <c r="J34" s="7" t="s">
        <v>71</v>
      </c>
      <c r="K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4" s="7" t="s">
        <v>101</v>
      </c>
      <c r="M34" s="7" t="s">
        <v>357</v>
      </c>
    </row>
    <row r="35" spans="1:13" x14ac:dyDescent="0.35">
      <c r="A35" s="6">
        <v>251</v>
      </c>
      <c r="B35" s="7" t="s">
        <v>9</v>
      </c>
      <c r="C35" s="7" t="s">
        <v>2</v>
      </c>
      <c r="D35" s="7" t="s">
        <v>117</v>
      </c>
      <c r="E35" s="8">
        <v>6120</v>
      </c>
      <c r="F35" s="8">
        <v>0</v>
      </c>
      <c r="G35" s="7" t="s">
        <v>73</v>
      </c>
      <c r="H35" s="6" t="s">
        <v>174</v>
      </c>
      <c r="I35" s="9">
        <v>171</v>
      </c>
      <c r="J35" s="7" t="s">
        <v>71</v>
      </c>
      <c r="K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5" s="7" t="s">
        <v>101</v>
      </c>
      <c r="M35" s="7" t="s">
        <v>363</v>
      </c>
    </row>
    <row r="36" spans="1:13" ht="29" x14ac:dyDescent="0.35">
      <c r="A36" s="6">
        <v>125</v>
      </c>
      <c r="B36" s="7" t="s">
        <v>9</v>
      </c>
      <c r="C36" s="7" t="s">
        <v>2</v>
      </c>
      <c r="D36" s="7" t="s">
        <v>104</v>
      </c>
      <c r="E36" s="8">
        <v>6120</v>
      </c>
      <c r="F36" s="8">
        <v>0</v>
      </c>
      <c r="G36" s="7" t="s">
        <v>72</v>
      </c>
      <c r="H36" s="6" t="s">
        <v>164</v>
      </c>
      <c r="I36" s="9">
        <v>240.00000000000003</v>
      </c>
      <c r="J36" s="7" t="s">
        <v>71</v>
      </c>
      <c r="K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6" s="7" t="s">
        <v>101</v>
      </c>
      <c r="M36" s="7" t="s">
        <v>355</v>
      </c>
    </row>
    <row r="37" spans="1:13" x14ac:dyDescent="0.35">
      <c r="A37" s="6">
        <v>217</v>
      </c>
      <c r="B37" s="7" t="s">
        <v>9</v>
      </c>
      <c r="C37" s="7" t="s">
        <v>2</v>
      </c>
      <c r="D37" s="7" t="s">
        <v>115</v>
      </c>
      <c r="E37" s="8">
        <v>6120</v>
      </c>
      <c r="F37" s="8">
        <v>0</v>
      </c>
      <c r="G37" s="7" t="s">
        <v>73</v>
      </c>
      <c r="H37" s="6" t="s">
        <v>172</v>
      </c>
      <c r="I37" s="9">
        <v>1</v>
      </c>
      <c r="J37" s="7" t="s">
        <v>71</v>
      </c>
      <c r="K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7" s="7" t="s">
        <v>101</v>
      </c>
      <c r="M37" s="7" t="s">
        <v>361</v>
      </c>
    </row>
    <row r="38" spans="1:13" x14ac:dyDescent="0.35">
      <c r="A38" s="6">
        <v>234</v>
      </c>
      <c r="B38" s="7" t="s">
        <v>9</v>
      </c>
      <c r="C38" s="7" t="s">
        <v>2</v>
      </c>
      <c r="D38" s="7" t="s">
        <v>115</v>
      </c>
      <c r="E38" s="8">
        <v>6120</v>
      </c>
      <c r="F38" s="8" t="s">
        <v>4</v>
      </c>
      <c r="G38" s="7" t="s">
        <v>72</v>
      </c>
      <c r="H38" s="6" t="s">
        <v>166</v>
      </c>
      <c r="I38" s="9">
        <v>0</v>
      </c>
      <c r="J38" s="7" t="s">
        <v>71</v>
      </c>
      <c r="K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8" s="7" t="s">
        <v>101</v>
      </c>
      <c r="M38" s="7" t="s">
        <v>101</v>
      </c>
    </row>
    <row r="39" spans="1:13" ht="29" x14ac:dyDescent="0.35">
      <c r="A39" s="6">
        <v>10</v>
      </c>
      <c r="B39" s="7" t="s">
        <v>10</v>
      </c>
      <c r="C39" s="7" t="s">
        <v>2</v>
      </c>
      <c r="D39" s="7" t="s">
        <v>100</v>
      </c>
      <c r="E39" s="8">
        <v>5775</v>
      </c>
      <c r="F39" s="8">
        <v>5898</v>
      </c>
      <c r="G39" s="7" t="s">
        <v>74</v>
      </c>
      <c r="H39" s="6" t="s">
        <v>176</v>
      </c>
      <c r="I39" s="9">
        <v>312.29166666666742</v>
      </c>
      <c r="J39" s="7" t="s">
        <v>71</v>
      </c>
      <c r="K3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18.886190793862529</v>
      </c>
      <c r="L39" s="7" t="s">
        <v>101</v>
      </c>
      <c r="M39" s="7" t="s">
        <v>365</v>
      </c>
    </row>
    <row r="40" spans="1:13" x14ac:dyDescent="0.35">
      <c r="A40" s="6">
        <v>141</v>
      </c>
      <c r="B40" s="7" t="s">
        <v>10</v>
      </c>
      <c r="C40" s="7" t="s">
        <v>2</v>
      </c>
      <c r="D40" s="7" t="s">
        <v>103</v>
      </c>
      <c r="E40" s="8">
        <v>5775</v>
      </c>
      <c r="F40" s="8">
        <v>0</v>
      </c>
      <c r="G40" s="7" t="s">
        <v>75</v>
      </c>
      <c r="H40" s="6" t="s">
        <v>178</v>
      </c>
      <c r="I40" s="9">
        <v>797.29166666666663</v>
      </c>
      <c r="J40" s="7" t="s">
        <v>71</v>
      </c>
      <c r="K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0" s="7" t="s">
        <v>101</v>
      </c>
      <c r="M40" s="7" t="s">
        <v>366</v>
      </c>
    </row>
    <row r="41" spans="1:13" ht="29" x14ac:dyDescent="0.35">
      <c r="A41" s="6">
        <v>192</v>
      </c>
      <c r="B41" s="7" t="s">
        <v>10</v>
      </c>
      <c r="C41" s="7" t="s">
        <v>2</v>
      </c>
      <c r="D41" s="7" t="s">
        <v>104</v>
      </c>
      <c r="E41" s="8">
        <v>5775</v>
      </c>
      <c r="F41" s="8">
        <v>0</v>
      </c>
      <c r="G41" s="7" t="s">
        <v>73</v>
      </c>
      <c r="H41" s="6" t="s">
        <v>177</v>
      </c>
      <c r="I41" s="9">
        <v>85</v>
      </c>
      <c r="J41" s="7" t="s">
        <v>71</v>
      </c>
      <c r="K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1" s="7" t="s">
        <v>101</v>
      </c>
      <c r="M41" s="7" t="s">
        <v>367</v>
      </c>
    </row>
    <row r="42" spans="1:13" x14ac:dyDescent="0.35">
      <c r="A42" s="6">
        <v>283</v>
      </c>
      <c r="B42" s="7" t="s">
        <v>10</v>
      </c>
      <c r="C42" s="7" t="s">
        <v>2</v>
      </c>
      <c r="D42" s="7" t="s">
        <v>103</v>
      </c>
      <c r="E42" s="8">
        <v>5775</v>
      </c>
      <c r="F42" s="8">
        <v>0</v>
      </c>
      <c r="G42" s="7" t="s">
        <v>72</v>
      </c>
      <c r="H42" s="6" t="s">
        <v>175</v>
      </c>
      <c r="I42" s="9">
        <v>26.291666666666668</v>
      </c>
      <c r="J42" s="7" t="s">
        <v>71</v>
      </c>
      <c r="K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2" s="7" t="s">
        <v>101</v>
      </c>
      <c r="M42" s="7" t="s">
        <v>368</v>
      </c>
    </row>
    <row r="43" spans="1:13" x14ac:dyDescent="0.35">
      <c r="A43" s="6">
        <v>150</v>
      </c>
      <c r="B43" s="7" t="s">
        <v>11</v>
      </c>
      <c r="C43" s="7" t="s">
        <v>2</v>
      </c>
      <c r="D43" s="7" t="s">
        <v>103</v>
      </c>
      <c r="E43" s="8">
        <v>6110</v>
      </c>
      <c r="F43" s="8">
        <v>0</v>
      </c>
      <c r="G43" s="7" t="s">
        <v>72</v>
      </c>
      <c r="H43" s="6" t="s">
        <v>181</v>
      </c>
      <c r="I43" s="9">
        <v>349.29166666666669</v>
      </c>
      <c r="J43" s="7" t="s">
        <v>71</v>
      </c>
      <c r="K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3" s="7" t="s">
        <v>101</v>
      </c>
      <c r="M43" s="7" t="s">
        <v>370</v>
      </c>
    </row>
    <row r="44" spans="1:13" x14ac:dyDescent="0.35">
      <c r="A44" s="6">
        <v>24</v>
      </c>
      <c r="B44" s="7" t="s">
        <v>11</v>
      </c>
      <c r="C44" s="7" t="s">
        <v>2</v>
      </c>
      <c r="D44" s="7" t="s">
        <v>115</v>
      </c>
      <c r="E44" s="8">
        <v>6110</v>
      </c>
      <c r="F44" s="8">
        <v>0</v>
      </c>
      <c r="G44" s="7" t="s">
        <v>72</v>
      </c>
      <c r="H44" s="6" t="s">
        <v>182</v>
      </c>
      <c r="I44" s="9">
        <v>1</v>
      </c>
      <c r="J44" s="7" t="s">
        <v>71</v>
      </c>
      <c r="K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4" s="7" t="s">
        <v>101</v>
      </c>
      <c r="M44" s="7" t="s">
        <v>101</v>
      </c>
    </row>
    <row r="45" spans="1:13" ht="29" x14ac:dyDescent="0.35">
      <c r="A45" s="6">
        <v>193</v>
      </c>
      <c r="B45" s="7" t="s">
        <v>11</v>
      </c>
      <c r="C45" s="7" t="s">
        <v>2</v>
      </c>
      <c r="D45" s="7" t="s">
        <v>104</v>
      </c>
      <c r="E45" s="8">
        <v>6110</v>
      </c>
      <c r="F45" s="8">
        <v>0</v>
      </c>
      <c r="G45" s="7" t="s">
        <v>72</v>
      </c>
      <c r="H45" s="6" t="s">
        <v>179</v>
      </c>
      <c r="I45" s="9">
        <v>26</v>
      </c>
      <c r="J45" s="7" t="s">
        <v>71</v>
      </c>
      <c r="K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5" s="7" t="s">
        <v>101</v>
      </c>
      <c r="M45" s="7" t="s">
        <v>371</v>
      </c>
    </row>
    <row r="46" spans="1:13" ht="29" x14ac:dyDescent="0.35">
      <c r="A46" s="6">
        <v>126</v>
      </c>
      <c r="B46" s="7" t="s">
        <v>11</v>
      </c>
      <c r="C46" s="7" t="s">
        <v>2</v>
      </c>
      <c r="D46" s="7" t="s">
        <v>104</v>
      </c>
      <c r="E46" s="8">
        <v>6110</v>
      </c>
      <c r="F46" s="8">
        <v>0</v>
      </c>
      <c r="G46" s="7" t="s">
        <v>70</v>
      </c>
      <c r="H46" s="6" t="s">
        <v>180</v>
      </c>
      <c r="I46" s="9">
        <v>10.833333333333337</v>
      </c>
      <c r="J46" s="7" t="s">
        <v>71</v>
      </c>
      <c r="K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6" s="7" t="s">
        <v>101</v>
      </c>
      <c r="M46" s="7" t="s">
        <v>369</v>
      </c>
    </row>
    <row r="47" spans="1:13" x14ac:dyDescent="0.35">
      <c r="A47" s="6">
        <v>27</v>
      </c>
      <c r="B47" s="7" t="s">
        <v>11</v>
      </c>
      <c r="C47" s="7" t="s">
        <v>2</v>
      </c>
      <c r="D47" s="7" t="s">
        <v>115</v>
      </c>
      <c r="E47" s="8">
        <v>6110</v>
      </c>
      <c r="F47" s="8">
        <v>0</v>
      </c>
      <c r="G47" s="7" t="s">
        <v>70</v>
      </c>
      <c r="H47" s="6" t="s">
        <v>180</v>
      </c>
      <c r="I47" s="9">
        <v>1.7083333333333333</v>
      </c>
      <c r="J47" s="7" t="s">
        <v>71</v>
      </c>
      <c r="K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7" s="7" t="s">
        <v>101</v>
      </c>
      <c r="M47" s="7" t="s">
        <v>372</v>
      </c>
    </row>
    <row r="48" spans="1:13" ht="29" x14ac:dyDescent="0.35">
      <c r="A48" s="6">
        <v>11</v>
      </c>
      <c r="B48" s="7" t="s">
        <v>11</v>
      </c>
      <c r="C48" s="7" t="s">
        <v>2</v>
      </c>
      <c r="D48" s="7" t="s">
        <v>100</v>
      </c>
      <c r="E48" s="8">
        <v>6110</v>
      </c>
      <c r="F48" s="8">
        <v>5949</v>
      </c>
      <c r="G48" s="7" t="s">
        <v>70</v>
      </c>
      <c r="H48" s="6" t="s">
        <v>163</v>
      </c>
      <c r="I48" s="9">
        <v>476.31250000000063</v>
      </c>
      <c r="J48" s="7" t="s">
        <v>71</v>
      </c>
      <c r="K4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12.489699514499392</v>
      </c>
      <c r="L48" s="7" t="s">
        <v>101</v>
      </c>
      <c r="M48" s="7" t="s">
        <v>369</v>
      </c>
    </row>
    <row r="49" spans="1:13" ht="29" x14ac:dyDescent="0.35">
      <c r="A49" s="6">
        <v>12</v>
      </c>
      <c r="B49" s="7" t="s">
        <v>12</v>
      </c>
      <c r="C49" s="7" t="s">
        <v>2</v>
      </c>
      <c r="D49" s="7" t="s">
        <v>100</v>
      </c>
      <c r="E49" s="8">
        <v>6110</v>
      </c>
      <c r="F49" s="8">
        <v>5797</v>
      </c>
      <c r="G49" s="7" t="s">
        <v>97</v>
      </c>
      <c r="H49" s="6" t="s">
        <v>183</v>
      </c>
      <c r="I49" s="9">
        <v>725.99999999999841</v>
      </c>
      <c r="J49" s="7" t="s">
        <v>71</v>
      </c>
      <c r="K4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7.9848484848485022</v>
      </c>
      <c r="L49" s="7" t="s">
        <v>101</v>
      </c>
      <c r="M49" s="7" t="s">
        <v>373</v>
      </c>
    </row>
    <row r="50" spans="1:13" ht="29" x14ac:dyDescent="0.35">
      <c r="A50" s="6">
        <v>2</v>
      </c>
      <c r="B50" s="7" t="s">
        <v>76</v>
      </c>
      <c r="C50" s="7" t="s">
        <v>6</v>
      </c>
      <c r="D50" s="7" t="s">
        <v>100</v>
      </c>
      <c r="E50" s="8">
        <v>2560</v>
      </c>
      <c r="F50" s="8">
        <v>2560</v>
      </c>
      <c r="G50" s="7" t="s">
        <v>75</v>
      </c>
      <c r="H50" s="6" t="s">
        <v>184</v>
      </c>
      <c r="I50" s="9">
        <v>208.29166666666674</v>
      </c>
      <c r="J50" s="7" t="s">
        <v>77</v>
      </c>
      <c r="K5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12.290458091618319</v>
      </c>
      <c r="L50" s="7" t="s">
        <v>101</v>
      </c>
      <c r="M50" s="7" t="s">
        <v>374</v>
      </c>
    </row>
    <row r="51" spans="1:13" ht="29" x14ac:dyDescent="0.35">
      <c r="A51" s="6">
        <v>274</v>
      </c>
      <c r="B51" s="7" t="s">
        <v>59</v>
      </c>
      <c r="C51" s="7" t="s">
        <v>4</v>
      </c>
      <c r="D51" s="7" t="s">
        <v>100</v>
      </c>
      <c r="E51" s="8">
        <v>2580</v>
      </c>
      <c r="F51" s="8">
        <v>2580</v>
      </c>
      <c r="G51" s="7" t="s">
        <v>75</v>
      </c>
      <c r="H51" s="6" t="s">
        <v>185</v>
      </c>
      <c r="I51" s="9">
        <v>0</v>
      </c>
      <c r="J51" s="7" t="s">
        <v>77</v>
      </c>
      <c r="K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1" s="7" t="s">
        <v>101</v>
      </c>
      <c r="M51" s="7" t="s">
        <v>375</v>
      </c>
    </row>
    <row r="52" spans="1:13" ht="29" x14ac:dyDescent="0.35">
      <c r="A52" s="6">
        <v>13</v>
      </c>
      <c r="B52" s="7" t="s">
        <v>13</v>
      </c>
      <c r="C52" s="7" t="s">
        <v>6</v>
      </c>
      <c r="D52" s="7" t="s">
        <v>100</v>
      </c>
      <c r="E52" s="8">
        <v>4900</v>
      </c>
      <c r="F52" s="8">
        <v>4837</v>
      </c>
      <c r="G52" s="7" t="s">
        <v>78</v>
      </c>
      <c r="H52" s="6" t="s">
        <v>171</v>
      </c>
      <c r="I52" s="9">
        <v>210.29166666666666</v>
      </c>
      <c r="J52" s="7" t="s">
        <v>69</v>
      </c>
      <c r="K5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23.001386962552012</v>
      </c>
      <c r="L52" s="7" t="s">
        <v>101</v>
      </c>
      <c r="M52" s="7" t="s">
        <v>377</v>
      </c>
    </row>
    <row r="53" spans="1:13" x14ac:dyDescent="0.35">
      <c r="A53" s="6">
        <v>249</v>
      </c>
      <c r="B53" s="7" t="s">
        <v>13</v>
      </c>
      <c r="C53" s="7" t="s">
        <v>6</v>
      </c>
      <c r="D53" s="7" t="s">
        <v>130</v>
      </c>
      <c r="E53" s="8">
        <v>4900</v>
      </c>
      <c r="F53" s="8">
        <v>0</v>
      </c>
      <c r="G53" s="7" t="s">
        <v>78</v>
      </c>
      <c r="H53" s="6" t="s">
        <v>188</v>
      </c>
      <c r="I53" s="9">
        <v>7.291666666666667</v>
      </c>
      <c r="J53" s="7" t="s">
        <v>69</v>
      </c>
      <c r="K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3" s="7" t="s">
        <v>101</v>
      </c>
      <c r="M53" s="7" t="s">
        <v>378</v>
      </c>
    </row>
    <row r="54" spans="1:13" x14ac:dyDescent="0.35">
      <c r="A54" s="6">
        <v>284</v>
      </c>
      <c r="B54" s="7" t="s">
        <v>13</v>
      </c>
      <c r="C54" s="7" t="s">
        <v>6</v>
      </c>
      <c r="D54" s="7" t="s">
        <v>103</v>
      </c>
      <c r="E54" s="8">
        <v>4900</v>
      </c>
      <c r="F54" s="8">
        <v>0</v>
      </c>
      <c r="G54" s="7" t="s">
        <v>79</v>
      </c>
      <c r="H54" s="6" t="s">
        <v>186</v>
      </c>
      <c r="I54" s="9">
        <v>14.291666666666666</v>
      </c>
      <c r="J54" s="7" t="s">
        <v>69</v>
      </c>
      <c r="K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4" s="7" t="s">
        <v>101</v>
      </c>
      <c r="M54" s="7" t="s">
        <v>380</v>
      </c>
    </row>
    <row r="55" spans="1:13" x14ac:dyDescent="0.35">
      <c r="A55" s="6">
        <v>28</v>
      </c>
      <c r="B55" s="7" t="s">
        <v>13</v>
      </c>
      <c r="C55" s="7" t="s">
        <v>6</v>
      </c>
      <c r="D55" s="7" t="s">
        <v>115</v>
      </c>
      <c r="E55" s="8">
        <v>4900</v>
      </c>
      <c r="F55" s="8">
        <v>0</v>
      </c>
      <c r="G55" s="7" t="s">
        <v>78</v>
      </c>
      <c r="H55" s="6" t="s">
        <v>187</v>
      </c>
      <c r="I55" s="9">
        <v>1</v>
      </c>
      <c r="J55" s="7" t="s">
        <v>69</v>
      </c>
      <c r="K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5" s="7" t="s">
        <v>101</v>
      </c>
      <c r="M55" s="7" t="s">
        <v>379</v>
      </c>
    </row>
    <row r="56" spans="1:13" ht="29" x14ac:dyDescent="0.35">
      <c r="A56" s="6">
        <v>278</v>
      </c>
      <c r="B56" s="7" t="s">
        <v>189</v>
      </c>
      <c r="C56" s="7" t="s">
        <v>6</v>
      </c>
      <c r="D56" s="7" t="s">
        <v>100</v>
      </c>
      <c r="E56" s="8">
        <v>1290</v>
      </c>
      <c r="F56" s="8">
        <v>1290</v>
      </c>
      <c r="G56" s="7" t="s">
        <v>98</v>
      </c>
      <c r="H56" s="6" t="s">
        <v>190</v>
      </c>
      <c r="I56" s="9">
        <v>137.99999999999994</v>
      </c>
      <c r="J56" s="7" t="s">
        <v>88</v>
      </c>
      <c r="K5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9.3478260869565251</v>
      </c>
      <c r="L56" s="7" t="s">
        <v>101</v>
      </c>
      <c r="M56" s="7" t="s">
        <v>381</v>
      </c>
    </row>
    <row r="57" spans="1:13" x14ac:dyDescent="0.35">
      <c r="A57" s="6">
        <v>279</v>
      </c>
      <c r="B57" s="7" t="s">
        <v>189</v>
      </c>
      <c r="C57" s="7" t="s">
        <v>6</v>
      </c>
      <c r="D57" s="7" t="s">
        <v>130</v>
      </c>
      <c r="E57" s="8">
        <v>1290</v>
      </c>
      <c r="F57" s="8" t="s">
        <v>4</v>
      </c>
      <c r="G57" s="7" t="s">
        <v>98</v>
      </c>
      <c r="H57" s="6" t="s">
        <v>190</v>
      </c>
      <c r="I57" s="9">
        <v>0</v>
      </c>
      <c r="J57" s="7" t="s">
        <v>88</v>
      </c>
      <c r="K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7" s="7" t="s">
        <v>101</v>
      </c>
      <c r="M57" s="7" t="s">
        <v>382</v>
      </c>
    </row>
    <row r="58" spans="1:13" x14ac:dyDescent="0.35">
      <c r="A58" s="6">
        <v>153</v>
      </c>
      <c r="B58" s="7" t="s">
        <v>14</v>
      </c>
      <c r="C58" s="7" t="s">
        <v>6</v>
      </c>
      <c r="D58" s="7" t="s">
        <v>103</v>
      </c>
      <c r="E58" s="8">
        <v>5000</v>
      </c>
      <c r="F58" s="8">
        <v>0</v>
      </c>
      <c r="G58" s="7" t="s">
        <v>79</v>
      </c>
      <c r="H58" s="6" t="s">
        <v>195</v>
      </c>
      <c r="I58" s="9">
        <v>24.000000000000021</v>
      </c>
      <c r="J58" s="7" t="s">
        <v>69</v>
      </c>
      <c r="K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8" s="7" t="s">
        <v>101</v>
      </c>
      <c r="M58" s="7" t="s">
        <v>385</v>
      </c>
    </row>
    <row r="59" spans="1:13" x14ac:dyDescent="0.35">
      <c r="A59" s="6">
        <v>151</v>
      </c>
      <c r="B59" s="7" t="s">
        <v>14</v>
      </c>
      <c r="C59" s="7" t="s">
        <v>6</v>
      </c>
      <c r="D59" s="7" t="s">
        <v>103</v>
      </c>
      <c r="E59" s="8">
        <v>5000</v>
      </c>
      <c r="F59" s="8" t="s">
        <v>4</v>
      </c>
      <c r="G59" s="7" t="s">
        <v>98</v>
      </c>
      <c r="H59" s="6" t="s">
        <v>192</v>
      </c>
      <c r="I59" s="9">
        <v>88.2916666666666</v>
      </c>
      <c r="J59" s="7" t="s">
        <v>69</v>
      </c>
      <c r="K5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9" s="7" t="s">
        <v>101</v>
      </c>
      <c r="M59" s="7" t="s">
        <v>383</v>
      </c>
    </row>
    <row r="60" spans="1:13" x14ac:dyDescent="0.35">
      <c r="A60" s="6">
        <v>30</v>
      </c>
      <c r="B60" s="7" t="s">
        <v>14</v>
      </c>
      <c r="C60" s="7" t="s">
        <v>6</v>
      </c>
      <c r="D60" s="7" t="s">
        <v>103</v>
      </c>
      <c r="E60" s="8">
        <v>5000</v>
      </c>
      <c r="F60" s="8">
        <v>0</v>
      </c>
      <c r="G60" s="7" t="s">
        <v>79</v>
      </c>
      <c r="H60" s="6" t="s">
        <v>194</v>
      </c>
      <c r="I60" s="9">
        <v>19</v>
      </c>
      <c r="J60" s="7" t="s">
        <v>69</v>
      </c>
      <c r="K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0" s="7" t="s">
        <v>101</v>
      </c>
      <c r="M60" s="7" t="s">
        <v>387</v>
      </c>
    </row>
    <row r="61" spans="1:13" x14ac:dyDescent="0.35">
      <c r="A61" s="6">
        <v>152</v>
      </c>
      <c r="B61" s="7" t="s">
        <v>14</v>
      </c>
      <c r="C61" s="7" t="s">
        <v>6</v>
      </c>
      <c r="D61" s="7" t="s">
        <v>103</v>
      </c>
      <c r="E61" s="8">
        <v>5000</v>
      </c>
      <c r="F61" s="8" t="s">
        <v>4</v>
      </c>
      <c r="G61" s="7" t="s">
        <v>79</v>
      </c>
      <c r="H61" s="6" t="s">
        <v>191</v>
      </c>
      <c r="I61" s="9">
        <v>0</v>
      </c>
      <c r="J61" s="7" t="s">
        <v>69</v>
      </c>
      <c r="K6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1" s="7" t="s">
        <v>101</v>
      </c>
      <c r="M61" s="7" t="s">
        <v>384</v>
      </c>
    </row>
    <row r="62" spans="1:13" ht="29" x14ac:dyDescent="0.35">
      <c r="A62" s="6">
        <v>59</v>
      </c>
      <c r="B62" s="7" t="s">
        <v>14</v>
      </c>
      <c r="C62" s="7" t="s">
        <v>6</v>
      </c>
      <c r="D62" s="7" t="s">
        <v>100</v>
      </c>
      <c r="E62" s="8">
        <v>5000</v>
      </c>
      <c r="F62" s="8">
        <v>5000</v>
      </c>
      <c r="G62" s="7" t="s">
        <v>92</v>
      </c>
      <c r="H62" s="6" t="s">
        <v>191</v>
      </c>
      <c r="I62" s="9">
        <v>0</v>
      </c>
      <c r="J62" s="7" t="s">
        <v>69</v>
      </c>
      <c r="K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2" s="7" t="s">
        <v>101</v>
      </c>
      <c r="M62" s="7" t="s">
        <v>388</v>
      </c>
    </row>
    <row r="63" spans="1:13" x14ac:dyDescent="0.35">
      <c r="A63" s="6">
        <v>154</v>
      </c>
      <c r="B63" s="7" t="s">
        <v>14</v>
      </c>
      <c r="C63" s="7" t="s">
        <v>6</v>
      </c>
      <c r="D63" s="7" t="s">
        <v>103</v>
      </c>
      <c r="E63" s="8">
        <v>5000</v>
      </c>
      <c r="F63" s="8">
        <v>0</v>
      </c>
      <c r="G63" s="7" t="s">
        <v>79</v>
      </c>
      <c r="H63" s="6" t="s">
        <v>193</v>
      </c>
      <c r="I63" s="9">
        <v>35</v>
      </c>
      <c r="J63" s="7" t="s">
        <v>69</v>
      </c>
      <c r="K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3" s="7" t="s">
        <v>101</v>
      </c>
      <c r="M63" s="7" t="s">
        <v>386</v>
      </c>
    </row>
    <row r="64" spans="1:13" x14ac:dyDescent="0.35">
      <c r="A64" s="6">
        <v>155</v>
      </c>
      <c r="B64" s="7" t="s">
        <v>15</v>
      </c>
      <c r="C64" s="7" t="s">
        <v>6</v>
      </c>
      <c r="D64" s="7" t="s">
        <v>103</v>
      </c>
      <c r="E64" s="8">
        <v>5050</v>
      </c>
      <c r="F64" s="8">
        <v>0</v>
      </c>
      <c r="G64" s="7" t="s">
        <v>79</v>
      </c>
      <c r="H64" s="6" t="s">
        <v>197</v>
      </c>
      <c r="I64" s="9">
        <v>31.291666666666686</v>
      </c>
      <c r="J64" s="7" t="s">
        <v>69</v>
      </c>
      <c r="K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4" s="7" t="s">
        <v>101</v>
      </c>
      <c r="M64" s="7" t="s">
        <v>389</v>
      </c>
    </row>
    <row r="65" spans="1:13" ht="29" x14ac:dyDescent="0.35">
      <c r="A65" s="6">
        <v>60</v>
      </c>
      <c r="B65" s="7" t="s">
        <v>15</v>
      </c>
      <c r="C65" s="7" t="s">
        <v>6</v>
      </c>
      <c r="D65" s="7" t="s">
        <v>100</v>
      </c>
      <c r="E65" s="8">
        <v>5050</v>
      </c>
      <c r="F65" s="8">
        <v>5050</v>
      </c>
      <c r="G65" s="7" t="s">
        <v>78</v>
      </c>
      <c r="H65" s="6" t="s">
        <v>196</v>
      </c>
      <c r="I65" s="9">
        <v>0</v>
      </c>
      <c r="J65" s="7" t="s">
        <v>69</v>
      </c>
      <c r="K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5" s="7" t="s">
        <v>101</v>
      </c>
      <c r="M65" s="7" t="s">
        <v>390</v>
      </c>
    </row>
    <row r="66" spans="1:13" x14ac:dyDescent="0.35">
      <c r="A66" s="6">
        <v>39</v>
      </c>
      <c r="B66" s="7" t="s">
        <v>16</v>
      </c>
      <c r="C66" s="7" t="s">
        <v>6</v>
      </c>
      <c r="D66" s="7" t="s">
        <v>103</v>
      </c>
      <c r="E66" s="8">
        <v>3961</v>
      </c>
      <c r="F66" s="8">
        <v>0</v>
      </c>
      <c r="G66" s="7" t="s">
        <v>81</v>
      </c>
      <c r="H66" s="6" t="s">
        <v>199</v>
      </c>
      <c r="I66" s="9">
        <v>204.29166666666666</v>
      </c>
      <c r="J66" s="7" t="s">
        <v>69</v>
      </c>
      <c r="K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6" s="7" t="s">
        <v>101</v>
      </c>
      <c r="M66" s="7" t="s">
        <v>393</v>
      </c>
    </row>
    <row r="67" spans="1:13" x14ac:dyDescent="0.35">
      <c r="A67" s="6">
        <v>139</v>
      </c>
      <c r="B67" s="7" t="s">
        <v>16</v>
      </c>
      <c r="C67" s="7" t="s">
        <v>6</v>
      </c>
      <c r="D67" s="7" t="s">
        <v>117</v>
      </c>
      <c r="E67" s="8">
        <v>3961</v>
      </c>
      <c r="F67" s="8">
        <v>0</v>
      </c>
      <c r="G67" s="7" t="s">
        <v>79</v>
      </c>
      <c r="H67" s="6" t="s">
        <v>200</v>
      </c>
      <c r="I67" s="9">
        <v>26.291666666666668</v>
      </c>
      <c r="J67" s="7" t="s">
        <v>69</v>
      </c>
      <c r="K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7" s="7" t="s">
        <v>101</v>
      </c>
      <c r="M67" s="7" t="s">
        <v>391</v>
      </c>
    </row>
    <row r="68" spans="1:13" x14ac:dyDescent="0.35">
      <c r="A68" s="6">
        <v>156</v>
      </c>
      <c r="B68" s="7" t="s">
        <v>16</v>
      </c>
      <c r="C68" s="7" t="s">
        <v>6</v>
      </c>
      <c r="D68" s="7" t="s">
        <v>103</v>
      </c>
      <c r="E68" s="8">
        <v>3961</v>
      </c>
      <c r="F68" s="8">
        <v>0</v>
      </c>
      <c r="G68" s="7" t="s">
        <v>79</v>
      </c>
      <c r="H68" s="6" t="s">
        <v>198</v>
      </c>
      <c r="I68" s="9">
        <v>9.0000000000000018</v>
      </c>
      <c r="J68" s="7" t="s">
        <v>69</v>
      </c>
      <c r="K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8" s="7" t="s">
        <v>101</v>
      </c>
      <c r="M68" s="7" t="s">
        <v>392</v>
      </c>
    </row>
    <row r="69" spans="1:13" ht="29" x14ac:dyDescent="0.35">
      <c r="A69" s="6">
        <v>62</v>
      </c>
      <c r="B69" s="7" t="s">
        <v>16</v>
      </c>
      <c r="C69" s="7" t="s">
        <v>6</v>
      </c>
      <c r="D69" s="7" t="s">
        <v>100</v>
      </c>
      <c r="E69" s="8">
        <v>3961</v>
      </c>
      <c r="F69" s="8">
        <v>3950</v>
      </c>
      <c r="G69" s="7" t="s">
        <v>92</v>
      </c>
      <c r="H69" s="6" t="s">
        <v>140</v>
      </c>
      <c r="I69" s="9">
        <v>139.29166666666663</v>
      </c>
      <c r="J69" s="7" t="s">
        <v>69</v>
      </c>
      <c r="K6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28.357762488782537</v>
      </c>
      <c r="L69" s="7" t="s">
        <v>101</v>
      </c>
      <c r="M69" s="7" t="s">
        <v>394</v>
      </c>
    </row>
    <row r="70" spans="1:13" ht="29" x14ac:dyDescent="0.35">
      <c r="A70" s="6">
        <v>8</v>
      </c>
      <c r="B70" s="7" t="s">
        <v>17</v>
      </c>
      <c r="C70" s="7" t="s">
        <v>6</v>
      </c>
      <c r="D70" s="7" t="s">
        <v>100</v>
      </c>
      <c r="E70" s="8">
        <v>4000</v>
      </c>
      <c r="F70" s="8">
        <v>4000</v>
      </c>
      <c r="G70" s="7" t="s">
        <v>78</v>
      </c>
      <c r="H70" s="6" t="s">
        <v>201</v>
      </c>
      <c r="I70" s="9">
        <v>205.29166666666669</v>
      </c>
      <c r="J70" s="7" t="s">
        <v>69</v>
      </c>
      <c r="K7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19.484473310330827</v>
      </c>
      <c r="L70" s="7" t="s">
        <v>101</v>
      </c>
      <c r="M70" s="7" t="s">
        <v>396</v>
      </c>
    </row>
    <row r="71" spans="1:13" x14ac:dyDescent="0.35">
      <c r="A71" s="6">
        <v>26</v>
      </c>
      <c r="B71" s="7" t="s">
        <v>17</v>
      </c>
      <c r="C71" s="7" t="s">
        <v>6</v>
      </c>
      <c r="D71" s="7" t="s">
        <v>115</v>
      </c>
      <c r="E71" s="8">
        <v>4000</v>
      </c>
      <c r="F71" s="8">
        <v>0</v>
      </c>
      <c r="G71" s="7" t="s">
        <v>78</v>
      </c>
      <c r="H71" s="6" t="s">
        <v>202</v>
      </c>
      <c r="I71" s="9">
        <v>1</v>
      </c>
      <c r="J71" s="7" t="s">
        <v>69</v>
      </c>
      <c r="K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1" s="7" t="s">
        <v>101</v>
      </c>
      <c r="M71" s="7" t="s">
        <v>395</v>
      </c>
    </row>
    <row r="72" spans="1:13" ht="29" x14ac:dyDescent="0.35">
      <c r="A72" s="6">
        <v>104</v>
      </c>
      <c r="B72" s="7" t="s">
        <v>18</v>
      </c>
      <c r="C72" s="7" t="s">
        <v>6</v>
      </c>
      <c r="D72" s="7" t="s">
        <v>100</v>
      </c>
      <c r="E72" s="8">
        <v>2300</v>
      </c>
      <c r="F72" s="8">
        <v>2300</v>
      </c>
      <c r="G72" s="7" t="s">
        <v>75</v>
      </c>
      <c r="H72" s="6" t="s">
        <v>203</v>
      </c>
      <c r="I72" s="9">
        <v>72.2916666666666</v>
      </c>
      <c r="J72" s="7" t="s">
        <v>82</v>
      </c>
      <c r="K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31.815561959654207</v>
      </c>
      <c r="L72" s="7" t="s">
        <v>101</v>
      </c>
      <c r="M72" s="7" t="s">
        <v>397</v>
      </c>
    </row>
    <row r="73" spans="1:13" ht="29" x14ac:dyDescent="0.35">
      <c r="A73" s="6">
        <v>185</v>
      </c>
      <c r="B73" s="7" t="s">
        <v>125</v>
      </c>
      <c r="C73" s="7" t="s">
        <v>4</v>
      </c>
      <c r="D73" s="7" t="s">
        <v>126</v>
      </c>
      <c r="E73" s="43"/>
      <c r="F73" s="8">
        <v>0</v>
      </c>
      <c r="G73" s="7" t="s">
        <v>79</v>
      </c>
      <c r="H73" s="6" t="s">
        <v>204</v>
      </c>
      <c r="I73" s="9">
        <v>21</v>
      </c>
      <c r="J73" s="7" t="s">
        <v>69</v>
      </c>
      <c r="K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3" s="7" t="s">
        <v>101</v>
      </c>
      <c r="M73" s="7" t="s">
        <v>398</v>
      </c>
    </row>
    <row r="74" spans="1:13" x14ac:dyDescent="0.35">
      <c r="A74" s="6">
        <v>19</v>
      </c>
      <c r="B74" s="7" t="s">
        <v>60</v>
      </c>
      <c r="C74" s="7" t="s">
        <v>6</v>
      </c>
      <c r="D74" s="7" t="s">
        <v>103</v>
      </c>
      <c r="E74" s="8">
        <v>4400</v>
      </c>
      <c r="F74" s="8">
        <v>0</v>
      </c>
      <c r="G74" s="7" t="s">
        <v>79</v>
      </c>
      <c r="H74" s="6" t="s">
        <v>206</v>
      </c>
      <c r="I74" s="9">
        <v>12.999999999999998</v>
      </c>
      <c r="J74" s="7" t="s">
        <v>69</v>
      </c>
      <c r="K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4" s="7" t="s">
        <v>101</v>
      </c>
      <c r="M74" s="7" t="s">
        <v>400</v>
      </c>
    </row>
    <row r="75" spans="1:13" x14ac:dyDescent="0.35">
      <c r="A75" s="6">
        <v>157</v>
      </c>
      <c r="B75" s="7" t="s">
        <v>60</v>
      </c>
      <c r="C75" s="7" t="s">
        <v>6</v>
      </c>
      <c r="D75" s="7" t="s">
        <v>103</v>
      </c>
      <c r="E75" s="8">
        <v>4400</v>
      </c>
      <c r="F75" s="8">
        <v>0</v>
      </c>
      <c r="G75" s="7" t="s">
        <v>79</v>
      </c>
      <c r="H75" s="6" t="s">
        <v>205</v>
      </c>
      <c r="I75" s="9">
        <v>44.291666666666664</v>
      </c>
      <c r="J75" s="7" t="s">
        <v>69</v>
      </c>
      <c r="K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5" s="7" t="s">
        <v>101</v>
      </c>
      <c r="M75" s="7" t="s">
        <v>399</v>
      </c>
    </row>
    <row r="76" spans="1:13" x14ac:dyDescent="0.35">
      <c r="A76" s="6">
        <v>242</v>
      </c>
      <c r="B76" s="7" t="s">
        <v>114</v>
      </c>
      <c r="C76" s="7" t="s">
        <v>4</v>
      </c>
      <c r="D76" s="7" t="s">
        <v>105</v>
      </c>
      <c r="E76" s="43"/>
      <c r="F76" s="8">
        <v>0</v>
      </c>
      <c r="G76" s="7" t="s">
        <v>91</v>
      </c>
      <c r="H76" s="6" t="s">
        <v>207</v>
      </c>
      <c r="I76" s="9">
        <v>93.000000000000085</v>
      </c>
      <c r="J76" s="7" t="s">
        <v>89</v>
      </c>
      <c r="K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6" s="7" t="s">
        <v>101</v>
      </c>
      <c r="M76" s="7" t="s">
        <v>401</v>
      </c>
    </row>
    <row r="77" spans="1:13" x14ac:dyDescent="0.35">
      <c r="A77" s="6">
        <v>240</v>
      </c>
      <c r="B77" s="7" t="s">
        <v>112</v>
      </c>
      <c r="C77" s="7" t="s">
        <v>4</v>
      </c>
      <c r="D77" s="7" t="s">
        <v>105</v>
      </c>
      <c r="E77" s="43"/>
      <c r="F77" s="8">
        <v>0</v>
      </c>
      <c r="G77" s="7" t="s">
        <v>73</v>
      </c>
      <c r="H77" s="6" t="s">
        <v>208</v>
      </c>
      <c r="I77" s="9">
        <v>67.999999999999986</v>
      </c>
      <c r="J77" s="7" t="s">
        <v>69</v>
      </c>
      <c r="K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7" s="7" t="s">
        <v>101</v>
      </c>
      <c r="M77" s="7" t="s">
        <v>402</v>
      </c>
    </row>
    <row r="78" spans="1:13" x14ac:dyDescent="0.35">
      <c r="A78" s="6">
        <v>131</v>
      </c>
      <c r="B78" s="7" t="s">
        <v>19</v>
      </c>
      <c r="C78" s="7" t="s">
        <v>6</v>
      </c>
      <c r="D78" s="7" t="s">
        <v>103</v>
      </c>
      <c r="E78" s="8">
        <v>5100</v>
      </c>
      <c r="F78" s="8">
        <v>0</v>
      </c>
      <c r="G78" s="7" t="s">
        <v>119</v>
      </c>
      <c r="H78" s="6" t="s">
        <v>209</v>
      </c>
      <c r="I78" s="9">
        <v>6.291666666666667</v>
      </c>
      <c r="J78" s="7" t="s">
        <v>69</v>
      </c>
      <c r="K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8" s="7" t="s">
        <v>101</v>
      </c>
      <c r="M78" s="7" t="s">
        <v>101</v>
      </c>
    </row>
    <row r="79" spans="1:13" ht="29" x14ac:dyDescent="0.35">
      <c r="A79" s="6">
        <v>68</v>
      </c>
      <c r="B79" s="7" t="s">
        <v>19</v>
      </c>
      <c r="C79" s="7" t="s">
        <v>6</v>
      </c>
      <c r="D79" s="7" t="s">
        <v>100</v>
      </c>
      <c r="E79" s="8">
        <v>5100</v>
      </c>
      <c r="F79" s="8">
        <v>5100</v>
      </c>
      <c r="G79" s="7" t="s">
        <v>84</v>
      </c>
      <c r="H79" s="6" t="s">
        <v>191</v>
      </c>
      <c r="I79" s="9">
        <v>0</v>
      </c>
      <c r="J79" s="7" t="s">
        <v>69</v>
      </c>
      <c r="K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9" s="7" t="s">
        <v>101</v>
      </c>
      <c r="M79" s="7" t="s">
        <v>101</v>
      </c>
    </row>
    <row r="80" spans="1:13" x14ac:dyDescent="0.35">
      <c r="A80" s="6">
        <v>31</v>
      </c>
      <c r="B80" s="7" t="s">
        <v>20</v>
      </c>
      <c r="C80" s="7" t="s">
        <v>2</v>
      </c>
      <c r="D80" s="7" t="s">
        <v>103</v>
      </c>
      <c r="E80" s="8">
        <v>5293</v>
      </c>
      <c r="F80" s="8">
        <v>0</v>
      </c>
      <c r="G80" s="7" t="s">
        <v>72</v>
      </c>
      <c r="H80" s="6" t="s">
        <v>211</v>
      </c>
      <c r="I80" s="9">
        <v>26.291666666666668</v>
      </c>
      <c r="J80" s="7" t="s">
        <v>69</v>
      </c>
      <c r="K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0" s="7" t="s">
        <v>101</v>
      </c>
      <c r="M80" s="7" t="s">
        <v>404</v>
      </c>
    </row>
    <row r="81" spans="1:13" x14ac:dyDescent="0.35">
      <c r="A81" s="6">
        <v>282</v>
      </c>
      <c r="B81" s="7" t="s">
        <v>20</v>
      </c>
      <c r="C81" s="7" t="s">
        <v>2</v>
      </c>
      <c r="D81" s="7" t="s">
        <v>103</v>
      </c>
      <c r="E81" s="8">
        <v>5293</v>
      </c>
      <c r="F81" s="8">
        <v>0</v>
      </c>
      <c r="G81" s="7" t="s">
        <v>81</v>
      </c>
      <c r="H81" s="6" t="s">
        <v>210</v>
      </c>
      <c r="I81" s="9">
        <v>57</v>
      </c>
      <c r="J81" s="7" t="s">
        <v>69</v>
      </c>
      <c r="K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1" s="7" t="s">
        <v>101</v>
      </c>
      <c r="M81" s="7" t="s">
        <v>403</v>
      </c>
    </row>
    <row r="82" spans="1:13" ht="29" x14ac:dyDescent="0.35">
      <c r="A82" s="6">
        <v>69</v>
      </c>
      <c r="B82" s="7" t="s">
        <v>20</v>
      </c>
      <c r="C82" s="7" t="s">
        <v>2</v>
      </c>
      <c r="D82" s="7" t="s">
        <v>100</v>
      </c>
      <c r="E82" s="8">
        <v>5293</v>
      </c>
      <c r="F82" s="8">
        <v>5293</v>
      </c>
      <c r="G82" s="7" t="s">
        <v>84</v>
      </c>
      <c r="H82" s="6" t="s">
        <v>191</v>
      </c>
      <c r="I82" s="9">
        <v>0</v>
      </c>
      <c r="J82" s="7" t="s">
        <v>69</v>
      </c>
      <c r="K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2" s="7" t="s">
        <v>101</v>
      </c>
      <c r="M82" s="7" t="s">
        <v>405</v>
      </c>
    </row>
    <row r="83" spans="1:13" x14ac:dyDescent="0.35">
      <c r="A83" s="6">
        <v>1</v>
      </c>
      <c r="B83" s="7" t="s">
        <v>21</v>
      </c>
      <c r="C83" s="7" t="s">
        <v>2</v>
      </c>
      <c r="D83" s="7" t="s">
        <v>103</v>
      </c>
      <c r="E83" s="8">
        <v>5087</v>
      </c>
      <c r="F83" s="8">
        <v>0</v>
      </c>
      <c r="G83" s="7" t="s">
        <v>79</v>
      </c>
      <c r="H83" s="6" t="s">
        <v>214</v>
      </c>
      <c r="I83" s="9">
        <v>205.29166666666666</v>
      </c>
      <c r="J83" s="7" t="s">
        <v>69</v>
      </c>
      <c r="K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3" s="7" t="s">
        <v>101</v>
      </c>
      <c r="M83" s="7" t="s">
        <v>406</v>
      </c>
    </row>
    <row r="84" spans="1:13" ht="29" x14ac:dyDescent="0.35">
      <c r="A84" s="6">
        <v>70</v>
      </c>
      <c r="B84" s="7" t="s">
        <v>21</v>
      </c>
      <c r="C84" s="7" t="s">
        <v>2</v>
      </c>
      <c r="D84" s="7" t="s">
        <v>100</v>
      </c>
      <c r="E84" s="8">
        <v>5087</v>
      </c>
      <c r="F84" s="8">
        <v>4990</v>
      </c>
      <c r="G84" s="7" t="s">
        <v>84</v>
      </c>
      <c r="H84" s="6" t="s">
        <v>213</v>
      </c>
      <c r="I84" s="9">
        <v>350.58333333333337</v>
      </c>
      <c r="J84" s="7" t="s">
        <v>69</v>
      </c>
      <c r="K8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14.233420489660089</v>
      </c>
      <c r="L84" s="7" t="s">
        <v>101</v>
      </c>
      <c r="M84" s="7" t="s">
        <v>409</v>
      </c>
    </row>
    <row r="85" spans="1:13" x14ac:dyDescent="0.35">
      <c r="A85" s="6">
        <v>280</v>
      </c>
      <c r="B85" s="7" t="s">
        <v>21</v>
      </c>
      <c r="C85" s="7" t="s">
        <v>2</v>
      </c>
      <c r="D85" s="7" t="s">
        <v>103</v>
      </c>
      <c r="E85" s="8">
        <v>5087</v>
      </c>
      <c r="F85" s="8">
        <v>0</v>
      </c>
      <c r="G85" s="7" t="s">
        <v>81</v>
      </c>
      <c r="H85" s="6" t="s">
        <v>212</v>
      </c>
      <c r="I85" s="9">
        <v>75.291666666666686</v>
      </c>
      <c r="J85" s="7" t="s">
        <v>69</v>
      </c>
      <c r="K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5" s="7" t="s">
        <v>101</v>
      </c>
      <c r="M85" s="7" t="s">
        <v>408</v>
      </c>
    </row>
    <row r="86" spans="1:13" ht="29" x14ac:dyDescent="0.35">
      <c r="A86" s="6">
        <v>194</v>
      </c>
      <c r="B86" s="7" t="s">
        <v>21</v>
      </c>
      <c r="C86" s="7" t="s">
        <v>2</v>
      </c>
      <c r="D86" s="7" t="s">
        <v>104</v>
      </c>
      <c r="E86" s="8">
        <v>5087</v>
      </c>
      <c r="F86" s="8">
        <v>0</v>
      </c>
      <c r="G86" s="7" t="s">
        <v>84</v>
      </c>
      <c r="H86" s="39">
        <v>43067</v>
      </c>
      <c r="I86" s="9">
        <v>13.708333333333336</v>
      </c>
      <c r="J86" s="7" t="s">
        <v>69</v>
      </c>
      <c r="K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6" s="7" t="s">
        <v>101</v>
      </c>
      <c r="M86" s="7" t="s">
        <v>407</v>
      </c>
    </row>
    <row r="87" spans="1:13" ht="29" x14ac:dyDescent="0.35">
      <c r="A87" s="6">
        <v>71</v>
      </c>
      <c r="B87" s="7" t="s">
        <v>83</v>
      </c>
      <c r="C87" s="7" t="s">
        <v>2</v>
      </c>
      <c r="D87" s="7" t="s">
        <v>100</v>
      </c>
      <c r="E87" s="8">
        <v>5160</v>
      </c>
      <c r="F87" s="8">
        <v>5045</v>
      </c>
      <c r="G87" s="7" t="s">
        <v>84</v>
      </c>
      <c r="H87" s="6" t="s">
        <v>215</v>
      </c>
      <c r="I87" s="9">
        <v>331.12499999999989</v>
      </c>
      <c r="J87" s="7" t="s">
        <v>69</v>
      </c>
      <c r="K8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15.235938089845229</v>
      </c>
      <c r="L87" s="7" t="s">
        <v>101</v>
      </c>
      <c r="M87" s="7" t="s">
        <v>413</v>
      </c>
    </row>
    <row r="88" spans="1:13" x14ac:dyDescent="0.35">
      <c r="A88" s="6">
        <v>231</v>
      </c>
      <c r="B88" s="7" t="s">
        <v>83</v>
      </c>
      <c r="C88" s="7" t="s">
        <v>2</v>
      </c>
      <c r="D88" s="7" t="s">
        <v>115</v>
      </c>
      <c r="E88" s="8">
        <v>5160</v>
      </c>
      <c r="F88" s="8">
        <v>0</v>
      </c>
      <c r="G88" s="7" t="s">
        <v>84</v>
      </c>
      <c r="H88" s="6" t="s">
        <v>218</v>
      </c>
      <c r="I88" s="9">
        <v>1.0416666666666666E-2</v>
      </c>
      <c r="J88" s="7" t="s">
        <v>69</v>
      </c>
      <c r="K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8" s="7" t="s">
        <v>101</v>
      </c>
      <c r="M88" s="7" t="s">
        <v>410</v>
      </c>
    </row>
    <row r="89" spans="1:13" x14ac:dyDescent="0.35">
      <c r="A89" s="6">
        <v>233</v>
      </c>
      <c r="B89" s="7" t="s">
        <v>83</v>
      </c>
      <c r="C89" s="7" t="s">
        <v>2</v>
      </c>
      <c r="D89" s="7" t="s">
        <v>115</v>
      </c>
      <c r="E89" s="8">
        <v>5160</v>
      </c>
      <c r="F89" s="8">
        <v>0</v>
      </c>
      <c r="G89" s="7" t="s">
        <v>84</v>
      </c>
      <c r="H89" s="6" t="s">
        <v>217</v>
      </c>
      <c r="I89" s="9">
        <v>0.20833333333333334</v>
      </c>
      <c r="J89" s="7" t="s">
        <v>69</v>
      </c>
      <c r="K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9" s="7" t="s">
        <v>101</v>
      </c>
      <c r="M89" s="7" t="s">
        <v>412</v>
      </c>
    </row>
    <row r="90" spans="1:13" x14ac:dyDescent="0.35">
      <c r="A90" s="6">
        <v>232</v>
      </c>
      <c r="B90" s="7" t="s">
        <v>83</v>
      </c>
      <c r="C90" s="7" t="s">
        <v>2</v>
      </c>
      <c r="D90" s="7" t="s">
        <v>115</v>
      </c>
      <c r="E90" s="8">
        <v>5160</v>
      </c>
      <c r="F90" s="8">
        <v>0</v>
      </c>
      <c r="G90" s="7" t="s">
        <v>84</v>
      </c>
      <c r="H90" s="6" t="s">
        <v>216</v>
      </c>
      <c r="I90" s="9">
        <v>0.58333333333333337</v>
      </c>
      <c r="J90" s="7" t="s">
        <v>69</v>
      </c>
      <c r="K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0" s="7" t="s">
        <v>101</v>
      </c>
      <c r="M90" s="7" t="s">
        <v>411</v>
      </c>
    </row>
    <row r="91" spans="1:13" ht="29" x14ac:dyDescent="0.35">
      <c r="A91" s="6">
        <v>128</v>
      </c>
      <c r="B91" s="7" t="s">
        <v>22</v>
      </c>
      <c r="C91" s="7" t="s">
        <v>6</v>
      </c>
      <c r="D91" s="7" t="s">
        <v>104</v>
      </c>
      <c r="E91" s="8">
        <v>5150</v>
      </c>
      <c r="F91" s="8">
        <v>0</v>
      </c>
      <c r="G91" s="7" t="s">
        <v>92</v>
      </c>
      <c r="H91" s="6" t="s">
        <v>221</v>
      </c>
      <c r="I91" s="9">
        <v>22.458333333333332</v>
      </c>
      <c r="J91" s="7" t="s">
        <v>69</v>
      </c>
      <c r="K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1" s="7" t="s">
        <v>101</v>
      </c>
      <c r="M91" s="7" t="s">
        <v>414</v>
      </c>
    </row>
    <row r="92" spans="1:13" ht="29" x14ac:dyDescent="0.35">
      <c r="A92" s="6">
        <v>72</v>
      </c>
      <c r="B92" s="7" t="s">
        <v>22</v>
      </c>
      <c r="C92" s="7" t="s">
        <v>6</v>
      </c>
      <c r="D92" s="7" t="s">
        <v>100</v>
      </c>
      <c r="E92" s="8">
        <v>5150</v>
      </c>
      <c r="F92" s="8">
        <v>5161</v>
      </c>
      <c r="G92" s="7" t="s">
        <v>92</v>
      </c>
      <c r="H92" s="6" t="s">
        <v>220</v>
      </c>
      <c r="I92" s="9">
        <v>337.3437500000004</v>
      </c>
      <c r="J92" s="7" t="s">
        <v>69</v>
      </c>
      <c r="K9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15.298934691987013</v>
      </c>
      <c r="L92" s="7" t="s">
        <v>101</v>
      </c>
      <c r="M92" s="7" t="s">
        <v>416</v>
      </c>
    </row>
    <row r="93" spans="1:13" x14ac:dyDescent="0.35">
      <c r="A93" s="6">
        <v>281</v>
      </c>
      <c r="B93" s="7" t="s">
        <v>22</v>
      </c>
      <c r="C93" s="7" t="s">
        <v>6</v>
      </c>
      <c r="D93" s="7" t="s">
        <v>103</v>
      </c>
      <c r="E93" s="8">
        <v>5150</v>
      </c>
      <c r="F93" s="8">
        <v>0</v>
      </c>
      <c r="G93" s="7" t="s">
        <v>79</v>
      </c>
      <c r="H93" s="6" t="s">
        <v>219</v>
      </c>
      <c r="I93" s="9">
        <v>91.291666666666671</v>
      </c>
      <c r="J93" s="7" t="s">
        <v>69</v>
      </c>
      <c r="K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3" s="7" t="s">
        <v>101</v>
      </c>
      <c r="M93" s="7" t="s">
        <v>417</v>
      </c>
    </row>
    <row r="94" spans="1:13" ht="43.5" x14ac:dyDescent="0.35">
      <c r="A94" s="6">
        <v>198</v>
      </c>
      <c r="B94" s="7" t="s">
        <v>22</v>
      </c>
      <c r="C94" s="7" t="s">
        <v>6</v>
      </c>
      <c r="D94" s="7" t="s">
        <v>116</v>
      </c>
      <c r="E94" s="8">
        <v>5150</v>
      </c>
      <c r="F94" s="8">
        <v>0</v>
      </c>
      <c r="G94" s="7" t="s">
        <v>92</v>
      </c>
      <c r="H94" s="6" t="s">
        <v>222</v>
      </c>
      <c r="I94" s="9">
        <v>36.489583333333307</v>
      </c>
      <c r="J94" s="7" t="s">
        <v>69</v>
      </c>
      <c r="K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4" s="7" t="s">
        <v>415</v>
      </c>
      <c r="M94" s="7" t="s">
        <v>416</v>
      </c>
    </row>
    <row r="95" spans="1:13" x14ac:dyDescent="0.35">
      <c r="A95" s="6">
        <v>42</v>
      </c>
      <c r="B95" s="7" t="s">
        <v>129</v>
      </c>
      <c r="C95" s="7" t="s">
        <v>4</v>
      </c>
      <c r="D95" s="7" t="s">
        <v>103</v>
      </c>
      <c r="E95" s="43"/>
      <c r="F95" s="8">
        <v>0</v>
      </c>
      <c r="G95" s="7" t="s">
        <v>81</v>
      </c>
      <c r="H95" s="6" t="s">
        <v>223</v>
      </c>
      <c r="I95" s="9">
        <v>40.291666666666664</v>
      </c>
      <c r="J95" s="7" t="s">
        <v>69</v>
      </c>
      <c r="K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5" s="7" t="s">
        <v>101</v>
      </c>
      <c r="M95" s="7" t="s">
        <v>418</v>
      </c>
    </row>
    <row r="96" spans="1:13" ht="29" x14ac:dyDescent="0.35">
      <c r="A96" s="6">
        <v>63</v>
      </c>
      <c r="B96" s="7" t="s">
        <v>23</v>
      </c>
      <c r="C96" s="7" t="s">
        <v>2</v>
      </c>
      <c r="D96" s="7" t="s">
        <v>100</v>
      </c>
      <c r="E96" s="8">
        <v>5610</v>
      </c>
      <c r="F96" s="8">
        <v>5585</v>
      </c>
      <c r="G96" s="7" t="s">
        <v>84</v>
      </c>
      <c r="H96" s="6" t="s">
        <v>224</v>
      </c>
      <c r="I96" s="9">
        <v>432.29166666666714</v>
      </c>
      <c r="J96" s="7" t="s">
        <v>69</v>
      </c>
      <c r="K9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12.919518072289142</v>
      </c>
      <c r="L96" s="7" t="s">
        <v>101</v>
      </c>
      <c r="M96" s="7" t="s">
        <v>420</v>
      </c>
    </row>
    <row r="97" spans="1:13" x14ac:dyDescent="0.35">
      <c r="A97" s="6">
        <v>221</v>
      </c>
      <c r="B97" s="7" t="s">
        <v>23</v>
      </c>
      <c r="C97" s="7" t="s">
        <v>2</v>
      </c>
      <c r="D97" s="7" t="s">
        <v>115</v>
      </c>
      <c r="E97" s="8">
        <v>5610</v>
      </c>
      <c r="F97" s="8">
        <v>0</v>
      </c>
      <c r="G97" s="7" t="s">
        <v>84</v>
      </c>
      <c r="H97" s="6" t="s">
        <v>225</v>
      </c>
      <c r="I97" s="9">
        <v>0.10416666666666666</v>
      </c>
      <c r="J97" s="7" t="s">
        <v>69</v>
      </c>
      <c r="K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7" s="7" t="s">
        <v>101</v>
      </c>
      <c r="M97" s="7" t="s">
        <v>419</v>
      </c>
    </row>
    <row r="98" spans="1:13" ht="29" x14ac:dyDescent="0.35">
      <c r="A98" s="6">
        <v>6</v>
      </c>
      <c r="B98" s="7" t="s">
        <v>131</v>
      </c>
      <c r="C98" s="7" t="s">
        <v>2</v>
      </c>
      <c r="D98" s="7" t="s">
        <v>100</v>
      </c>
      <c r="E98" s="8">
        <v>6150</v>
      </c>
      <c r="F98" s="8">
        <v>5980</v>
      </c>
      <c r="G98" s="7" t="s">
        <v>70</v>
      </c>
      <c r="H98" s="6" t="s">
        <v>226</v>
      </c>
      <c r="I98" s="9">
        <v>644.29166666666708</v>
      </c>
      <c r="J98" s="7" t="s">
        <v>69</v>
      </c>
      <c r="K9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9.2815107029683706</v>
      </c>
      <c r="L98" s="7" t="s">
        <v>101</v>
      </c>
      <c r="M98" s="7" t="s">
        <v>421</v>
      </c>
    </row>
    <row r="99" spans="1:13" ht="29" x14ac:dyDescent="0.35">
      <c r="A99" s="6">
        <v>15</v>
      </c>
      <c r="B99" s="7" t="s">
        <v>85</v>
      </c>
      <c r="C99" s="7" t="s">
        <v>6</v>
      </c>
      <c r="D99" s="7" t="s">
        <v>100</v>
      </c>
      <c r="E99" s="8">
        <v>6121</v>
      </c>
      <c r="F99" s="8">
        <v>6121</v>
      </c>
      <c r="G99" s="7" t="s">
        <v>97</v>
      </c>
      <c r="H99" s="6" t="s">
        <v>227</v>
      </c>
      <c r="I99" s="9">
        <v>701.00000000000034</v>
      </c>
      <c r="J99" s="7" t="s">
        <v>69</v>
      </c>
      <c r="K9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8.731811697574889</v>
      </c>
      <c r="L99" s="7" t="s">
        <v>101</v>
      </c>
      <c r="M99" s="7" t="s">
        <v>422</v>
      </c>
    </row>
    <row r="100" spans="1:13" ht="29" x14ac:dyDescent="0.35">
      <c r="A100" s="6">
        <v>43</v>
      </c>
      <c r="B100" s="7" t="s">
        <v>85</v>
      </c>
      <c r="C100" s="7" t="s">
        <v>6</v>
      </c>
      <c r="D100" s="7" t="s">
        <v>104</v>
      </c>
      <c r="E100" s="8">
        <v>6121</v>
      </c>
      <c r="F100" s="8">
        <v>0</v>
      </c>
      <c r="G100" s="7" t="s">
        <v>72</v>
      </c>
      <c r="H100" s="6" t="s">
        <v>228</v>
      </c>
      <c r="I100" s="9">
        <v>88</v>
      </c>
      <c r="J100" s="7" t="s">
        <v>69</v>
      </c>
      <c r="K1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0" s="7" t="s">
        <v>101</v>
      </c>
      <c r="M100" s="7" t="s">
        <v>423</v>
      </c>
    </row>
    <row r="101" spans="1:13" ht="29" x14ac:dyDescent="0.35">
      <c r="A101" s="6">
        <v>277</v>
      </c>
      <c r="B101" s="7" t="s">
        <v>229</v>
      </c>
      <c r="C101" s="7" t="s">
        <v>6</v>
      </c>
      <c r="D101" s="7" t="s">
        <v>100</v>
      </c>
      <c r="E101" s="8">
        <v>6100</v>
      </c>
      <c r="F101" s="8" t="s">
        <v>4</v>
      </c>
      <c r="G101" s="7" t="s">
        <v>97</v>
      </c>
      <c r="H101" s="39">
        <v>44539</v>
      </c>
      <c r="I101" s="9">
        <v>0</v>
      </c>
      <c r="J101" s="7" t="s">
        <v>69</v>
      </c>
      <c r="K1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1" s="7" t="s">
        <v>101</v>
      </c>
      <c r="M101" s="7" t="s">
        <v>424</v>
      </c>
    </row>
    <row r="102" spans="1:13" ht="29" x14ac:dyDescent="0.35">
      <c r="A102" s="6">
        <v>16</v>
      </c>
      <c r="B102" s="7" t="s">
        <v>86</v>
      </c>
      <c r="C102" s="7" t="s">
        <v>2</v>
      </c>
      <c r="D102" s="7" t="s">
        <v>100</v>
      </c>
      <c r="E102" s="8">
        <v>5076</v>
      </c>
      <c r="F102" s="8">
        <v>5076</v>
      </c>
      <c r="G102" s="7" t="s">
        <v>78</v>
      </c>
      <c r="H102" s="6" t="s">
        <v>230</v>
      </c>
      <c r="I102" s="9">
        <v>248.29166666666643</v>
      </c>
      <c r="J102" s="7" t="s">
        <v>69</v>
      </c>
      <c r="K10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20.443698607148871</v>
      </c>
      <c r="L102" s="7" t="s">
        <v>101</v>
      </c>
      <c r="M102" s="7" t="s">
        <v>425</v>
      </c>
    </row>
    <row r="103" spans="1:13" ht="29" x14ac:dyDescent="0.35">
      <c r="A103" s="6">
        <v>5</v>
      </c>
      <c r="B103" s="7" t="s">
        <v>133</v>
      </c>
      <c r="C103" s="7" t="s">
        <v>6</v>
      </c>
      <c r="D103" s="7" t="s">
        <v>100</v>
      </c>
      <c r="E103" s="8">
        <v>6000</v>
      </c>
      <c r="F103" s="8">
        <v>4900</v>
      </c>
      <c r="G103" s="7" t="s">
        <v>97</v>
      </c>
      <c r="H103" s="6" t="s">
        <v>231</v>
      </c>
      <c r="I103" s="9">
        <v>475.29166666666731</v>
      </c>
      <c r="J103" s="7" t="s">
        <v>69</v>
      </c>
      <c r="K10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10.309459104058897</v>
      </c>
      <c r="L103" s="7" t="s">
        <v>101</v>
      </c>
      <c r="M103" s="7" t="s">
        <v>426</v>
      </c>
    </row>
    <row r="104" spans="1:13" ht="29" x14ac:dyDescent="0.35">
      <c r="A104" s="6">
        <v>73</v>
      </c>
      <c r="B104" s="7" t="s">
        <v>24</v>
      </c>
      <c r="C104" s="7" t="s">
        <v>4</v>
      </c>
      <c r="D104" s="7" t="s">
        <v>100</v>
      </c>
      <c r="E104" s="8">
        <v>4700</v>
      </c>
      <c r="F104" s="8">
        <v>4700</v>
      </c>
      <c r="G104" s="7" t="s">
        <v>78</v>
      </c>
      <c r="H104" s="39">
        <v>40659</v>
      </c>
      <c r="I104" s="9">
        <v>0</v>
      </c>
      <c r="J104" s="7" t="s">
        <v>232</v>
      </c>
      <c r="K10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4" s="7" t="s">
        <v>101</v>
      </c>
      <c r="M104" s="7" t="s">
        <v>101</v>
      </c>
    </row>
    <row r="105" spans="1:13" ht="29" x14ac:dyDescent="0.35">
      <c r="A105" s="6">
        <v>74</v>
      </c>
      <c r="B105" s="7" t="s">
        <v>25</v>
      </c>
      <c r="C105" s="7" t="s">
        <v>4</v>
      </c>
      <c r="D105" s="7" t="s">
        <v>100</v>
      </c>
      <c r="E105" s="8">
        <v>4700</v>
      </c>
      <c r="F105" s="8">
        <v>4700</v>
      </c>
      <c r="G105" s="7" t="s">
        <v>78</v>
      </c>
      <c r="H105" s="39">
        <v>41037</v>
      </c>
      <c r="I105" s="9">
        <v>0</v>
      </c>
      <c r="J105" s="7" t="s">
        <v>232</v>
      </c>
      <c r="K1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5" s="7" t="s">
        <v>101</v>
      </c>
      <c r="M105" s="7" t="s">
        <v>101</v>
      </c>
    </row>
    <row r="106" spans="1:13" x14ac:dyDescent="0.35">
      <c r="A106" s="6">
        <v>34</v>
      </c>
      <c r="B106" s="7" t="s">
        <v>134</v>
      </c>
      <c r="C106" s="7" t="s">
        <v>4</v>
      </c>
      <c r="D106" s="7" t="s">
        <v>103</v>
      </c>
      <c r="E106" s="10"/>
      <c r="F106" s="8">
        <v>0</v>
      </c>
      <c r="G106" s="7" t="s">
        <v>72</v>
      </c>
      <c r="H106" s="6" t="s">
        <v>233</v>
      </c>
      <c r="I106" s="9">
        <v>23.583333333333336</v>
      </c>
      <c r="J106" s="7" t="s">
        <v>69</v>
      </c>
      <c r="K1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6" s="7" t="s">
        <v>101</v>
      </c>
      <c r="M106" s="7" t="s">
        <v>427</v>
      </c>
    </row>
    <row r="107" spans="1:13" x14ac:dyDescent="0.35">
      <c r="A107" s="6">
        <v>176</v>
      </c>
      <c r="B107" s="7" t="s">
        <v>122</v>
      </c>
      <c r="C107" s="7" t="s">
        <v>4</v>
      </c>
      <c r="D107" s="7" t="s">
        <v>103</v>
      </c>
      <c r="E107" s="43"/>
      <c r="F107" s="8">
        <v>0</v>
      </c>
      <c r="G107" s="7" t="s">
        <v>73</v>
      </c>
      <c r="H107" s="39">
        <v>43570</v>
      </c>
      <c r="I107" s="9">
        <v>68.291666666666671</v>
      </c>
      <c r="J107" s="7" t="s">
        <v>69</v>
      </c>
      <c r="K1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7" s="7" t="s">
        <v>101</v>
      </c>
      <c r="M107" s="7" t="s">
        <v>506</v>
      </c>
    </row>
    <row r="108" spans="1:13" ht="29" x14ac:dyDescent="0.35">
      <c r="A108" s="6">
        <v>195</v>
      </c>
      <c r="B108" s="7" t="s">
        <v>26</v>
      </c>
      <c r="C108" s="7" t="s">
        <v>6</v>
      </c>
      <c r="D108" s="7" t="s">
        <v>104</v>
      </c>
      <c r="E108" s="8">
        <v>2550</v>
      </c>
      <c r="F108" s="8" t="s">
        <v>4</v>
      </c>
      <c r="G108" s="7" t="s">
        <v>75</v>
      </c>
      <c r="H108" s="6" t="s">
        <v>236</v>
      </c>
      <c r="I108" s="9">
        <v>0</v>
      </c>
      <c r="J108" s="7" t="s">
        <v>87</v>
      </c>
      <c r="K1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8" s="7" t="s">
        <v>101</v>
      </c>
      <c r="M108" s="7" t="s">
        <v>431</v>
      </c>
    </row>
    <row r="109" spans="1:13" ht="29" x14ac:dyDescent="0.35">
      <c r="A109" s="6">
        <v>78</v>
      </c>
      <c r="B109" s="7" t="s">
        <v>26</v>
      </c>
      <c r="C109" s="7" t="s">
        <v>6</v>
      </c>
      <c r="D109" s="7" t="s">
        <v>100</v>
      </c>
      <c r="E109" s="8">
        <v>2550</v>
      </c>
      <c r="F109" s="8">
        <v>2550</v>
      </c>
      <c r="G109" s="7" t="s">
        <v>75</v>
      </c>
      <c r="H109" s="6" t="s">
        <v>235</v>
      </c>
      <c r="I109" s="9">
        <v>138</v>
      </c>
      <c r="J109" s="7" t="s">
        <v>87</v>
      </c>
      <c r="K10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18.478260869565219</v>
      </c>
      <c r="L109" s="7" t="s">
        <v>101</v>
      </c>
      <c r="M109" s="7" t="s">
        <v>432</v>
      </c>
    </row>
    <row r="110" spans="1:13" x14ac:dyDescent="0.35">
      <c r="A110" s="6">
        <v>130</v>
      </c>
      <c r="B110" s="7" t="s">
        <v>26</v>
      </c>
      <c r="C110" s="7" t="s">
        <v>6</v>
      </c>
      <c r="D110" s="7" t="s">
        <v>121</v>
      </c>
      <c r="E110" s="8">
        <v>2550</v>
      </c>
      <c r="F110" s="8" t="s">
        <v>4</v>
      </c>
      <c r="G110" s="40" t="s">
        <v>536</v>
      </c>
      <c r="H110" s="6" t="s">
        <v>429</v>
      </c>
      <c r="I110" s="9">
        <v>0</v>
      </c>
      <c r="J110" s="7" t="s">
        <v>87</v>
      </c>
      <c r="K1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0" s="7" t="s">
        <v>101</v>
      </c>
      <c r="M110" s="7" t="s">
        <v>430</v>
      </c>
    </row>
    <row r="111" spans="1:13" ht="29" x14ac:dyDescent="0.35">
      <c r="A111" s="6">
        <v>47</v>
      </c>
      <c r="B111" s="7" t="s">
        <v>27</v>
      </c>
      <c r="C111" s="7" t="s">
        <v>6</v>
      </c>
      <c r="D111" s="7" t="s">
        <v>100</v>
      </c>
      <c r="E111" s="8">
        <v>1985</v>
      </c>
      <c r="F111" s="8">
        <v>1985</v>
      </c>
      <c r="G111" s="7" t="s">
        <v>75</v>
      </c>
      <c r="H111" s="6" t="s">
        <v>237</v>
      </c>
      <c r="I111" s="9">
        <v>130.29166666666674</v>
      </c>
      <c r="J111" s="7" t="s">
        <v>87</v>
      </c>
      <c r="K1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15.235049568276294</v>
      </c>
      <c r="L111" s="7" t="s">
        <v>101</v>
      </c>
      <c r="M111" s="7" t="s">
        <v>433</v>
      </c>
    </row>
    <row r="112" spans="1:13" x14ac:dyDescent="0.35">
      <c r="A112" s="6">
        <v>158</v>
      </c>
      <c r="B112" s="7" t="s">
        <v>28</v>
      </c>
      <c r="C112" s="7" t="s">
        <v>4</v>
      </c>
      <c r="D112" s="7" t="s">
        <v>103</v>
      </c>
      <c r="E112" s="10"/>
      <c r="F112" s="8">
        <v>0</v>
      </c>
      <c r="G112" s="7" t="s">
        <v>79</v>
      </c>
      <c r="H112" s="6" t="s">
        <v>238</v>
      </c>
      <c r="I112" s="9">
        <v>5.9999999999999991</v>
      </c>
      <c r="J112" s="7" t="s">
        <v>88</v>
      </c>
      <c r="K1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2" s="7" t="s">
        <v>101</v>
      </c>
      <c r="M112" s="7" t="s">
        <v>434</v>
      </c>
    </row>
    <row r="113" spans="1:13" x14ac:dyDescent="0.35">
      <c r="A113" s="6">
        <v>241</v>
      </c>
      <c r="B113" s="7" t="s">
        <v>61</v>
      </c>
      <c r="C113" s="7" t="s">
        <v>4</v>
      </c>
      <c r="D113" s="7" t="s">
        <v>105</v>
      </c>
      <c r="E113" s="43"/>
      <c r="F113" s="8">
        <v>0</v>
      </c>
      <c r="G113" s="7" t="s">
        <v>79</v>
      </c>
      <c r="H113" s="6" t="s">
        <v>239</v>
      </c>
      <c r="I113" s="9">
        <v>377.16666666666714</v>
      </c>
      <c r="J113" s="7" t="s">
        <v>88</v>
      </c>
      <c r="K1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3" s="7" t="s">
        <v>101</v>
      </c>
      <c r="M113" s="7" t="s">
        <v>435</v>
      </c>
    </row>
    <row r="114" spans="1:13" ht="29" x14ac:dyDescent="0.35">
      <c r="A114" s="6">
        <v>80</v>
      </c>
      <c r="B114" s="7" t="s">
        <v>29</v>
      </c>
      <c r="C114" s="7" t="s">
        <v>4</v>
      </c>
      <c r="D114" s="7" t="s">
        <v>100</v>
      </c>
      <c r="E114" s="43">
        <v>1555</v>
      </c>
      <c r="F114" s="8">
        <v>1555</v>
      </c>
      <c r="G114" s="7" t="s">
        <v>98</v>
      </c>
      <c r="H114" s="6" t="s">
        <v>436</v>
      </c>
      <c r="I114" s="9">
        <v>0</v>
      </c>
      <c r="J114" s="7" t="s">
        <v>88</v>
      </c>
      <c r="K1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4" s="7" t="s">
        <v>101</v>
      </c>
      <c r="M114" s="7" t="s">
        <v>437</v>
      </c>
    </row>
    <row r="115" spans="1:13" ht="29" x14ac:dyDescent="0.35">
      <c r="A115" s="6">
        <v>17</v>
      </c>
      <c r="B115" s="7" t="s">
        <v>54</v>
      </c>
      <c r="C115" s="7" t="s">
        <v>4</v>
      </c>
      <c r="D115" s="7" t="s">
        <v>100</v>
      </c>
      <c r="E115" s="8">
        <v>2600</v>
      </c>
      <c r="F115" s="8">
        <v>2600</v>
      </c>
      <c r="G115" s="7" t="s">
        <v>78</v>
      </c>
      <c r="H115" s="39">
        <v>40870</v>
      </c>
      <c r="I115" s="9">
        <v>0</v>
      </c>
      <c r="J115" s="7" t="s">
        <v>69</v>
      </c>
      <c r="K1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5" s="7" t="s">
        <v>101</v>
      </c>
      <c r="M115" s="7" t="s">
        <v>101</v>
      </c>
    </row>
    <row r="116" spans="1:13" ht="29" x14ac:dyDescent="0.35">
      <c r="A116" s="6">
        <v>121</v>
      </c>
      <c r="B116" s="7" t="s">
        <v>93</v>
      </c>
      <c r="C116" s="7" t="s">
        <v>4</v>
      </c>
      <c r="D116" s="7" t="s">
        <v>100</v>
      </c>
      <c r="E116" s="41"/>
      <c r="F116" s="8">
        <v>2530</v>
      </c>
      <c r="G116" s="7" t="s">
        <v>98</v>
      </c>
      <c r="H116" s="39">
        <v>43010</v>
      </c>
      <c r="I116" s="9">
        <v>116.99999999999987</v>
      </c>
      <c r="J116" s="7" t="s">
        <v>69</v>
      </c>
      <c r="K11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21.623931623931647</v>
      </c>
      <c r="L116" s="7" t="s">
        <v>101</v>
      </c>
      <c r="M116" s="7" t="s">
        <v>509</v>
      </c>
    </row>
    <row r="117" spans="1:13" x14ac:dyDescent="0.35">
      <c r="A117" s="6">
        <v>77</v>
      </c>
      <c r="B117" s="7" t="s">
        <v>234</v>
      </c>
      <c r="C117" s="7" t="s">
        <v>4</v>
      </c>
      <c r="D117" s="7" t="s">
        <v>121</v>
      </c>
      <c r="E117" s="41"/>
      <c r="F117" s="8" t="s">
        <v>4</v>
      </c>
      <c r="G117" s="7" t="s">
        <v>75</v>
      </c>
      <c r="H117" s="39">
        <v>42670</v>
      </c>
      <c r="I117" s="9">
        <v>0</v>
      </c>
      <c r="J117" s="7" t="s">
        <v>87</v>
      </c>
      <c r="K1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7" s="7" t="s">
        <v>101</v>
      </c>
      <c r="M117" s="7" t="s">
        <v>428</v>
      </c>
    </row>
    <row r="118" spans="1:13" ht="29" x14ac:dyDescent="0.35">
      <c r="A118" s="6">
        <v>86</v>
      </c>
      <c r="B118" s="7" t="s">
        <v>35</v>
      </c>
      <c r="C118" s="7" t="s">
        <v>6</v>
      </c>
      <c r="D118" s="7" t="s">
        <v>100</v>
      </c>
      <c r="E118" s="8">
        <v>1500</v>
      </c>
      <c r="F118" s="8">
        <v>1500</v>
      </c>
      <c r="G118" s="7" t="s">
        <v>99</v>
      </c>
      <c r="H118" s="6" t="s">
        <v>191</v>
      </c>
      <c r="I118" s="9">
        <v>0</v>
      </c>
      <c r="J118" s="7" t="s">
        <v>240</v>
      </c>
      <c r="K1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8" s="7" t="s">
        <v>101</v>
      </c>
      <c r="M118" s="7" t="s">
        <v>101</v>
      </c>
    </row>
    <row r="119" spans="1:13" ht="29" x14ac:dyDescent="0.35">
      <c r="A119" s="6">
        <v>87</v>
      </c>
      <c r="B119" s="7" t="s">
        <v>241</v>
      </c>
      <c r="C119" s="7" t="s">
        <v>6</v>
      </c>
      <c r="D119" s="7" t="s">
        <v>100</v>
      </c>
      <c r="E119" s="43">
        <v>1500</v>
      </c>
      <c r="F119" s="8">
        <v>1500</v>
      </c>
      <c r="G119" s="7" t="s">
        <v>99</v>
      </c>
      <c r="H119" s="6" t="s">
        <v>191</v>
      </c>
      <c r="I119" s="9">
        <v>0</v>
      </c>
      <c r="J119" s="7" t="s">
        <v>240</v>
      </c>
      <c r="K1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9" s="7" t="s">
        <v>101</v>
      </c>
      <c r="M119" s="7" t="s">
        <v>101</v>
      </c>
    </row>
    <row r="120" spans="1:13" ht="29" x14ac:dyDescent="0.35">
      <c r="A120" s="6">
        <v>88</v>
      </c>
      <c r="B120" s="7" t="s">
        <v>95</v>
      </c>
      <c r="C120" s="7" t="s">
        <v>6</v>
      </c>
      <c r="D120" s="7" t="s">
        <v>100</v>
      </c>
      <c r="E120" s="43">
        <v>1500</v>
      </c>
      <c r="F120" s="8">
        <v>1500</v>
      </c>
      <c r="G120" s="7" t="s">
        <v>99</v>
      </c>
      <c r="H120" s="6" t="s">
        <v>242</v>
      </c>
      <c r="I120" s="9">
        <v>0</v>
      </c>
      <c r="J120" s="7" t="s">
        <v>240</v>
      </c>
      <c r="K1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0" s="7" t="s">
        <v>101</v>
      </c>
      <c r="M120" s="7" t="s">
        <v>376</v>
      </c>
    </row>
    <row r="121" spans="1:13" ht="29" x14ac:dyDescent="0.35">
      <c r="A121" s="6">
        <v>81</v>
      </c>
      <c r="B121" s="7" t="s">
        <v>30</v>
      </c>
      <c r="C121" s="7" t="s">
        <v>6</v>
      </c>
      <c r="D121" s="7" t="s">
        <v>100</v>
      </c>
      <c r="E121" s="42">
        <v>1580</v>
      </c>
      <c r="F121" s="8">
        <v>1580</v>
      </c>
      <c r="G121" s="7" t="s">
        <v>99</v>
      </c>
      <c r="H121" s="39">
        <v>41255</v>
      </c>
      <c r="I121" s="9">
        <v>0</v>
      </c>
      <c r="J121" s="7" t="s">
        <v>240</v>
      </c>
      <c r="K1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1" s="7" t="s">
        <v>101</v>
      </c>
      <c r="M121" s="7" t="s">
        <v>101</v>
      </c>
    </row>
    <row r="122" spans="1:13" ht="29" x14ac:dyDescent="0.35">
      <c r="A122" s="6">
        <v>82</v>
      </c>
      <c r="B122" s="7" t="s">
        <v>31</v>
      </c>
      <c r="C122" s="7" t="s">
        <v>6</v>
      </c>
      <c r="D122" s="7" t="s">
        <v>100</v>
      </c>
      <c r="E122" s="8">
        <v>1500</v>
      </c>
      <c r="F122" s="8">
        <v>1500</v>
      </c>
      <c r="G122" s="7" t="s">
        <v>99</v>
      </c>
      <c r="H122" s="39">
        <v>41452</v>
      </c>
      <c r="I122" s="9">
        <v>0</v>
      </c>
      <c r="J122" s="7" t="s">
        <v>240</v>
      </c>
      <c r="K1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2" s="7" t="s">
        <v>101</v>
      </c>
      <c r="M122" s="7" t="s">
        <v>101</v>
      </c>
    </row>
    <row r="123" spans="1:13" ht="29" x14ac:dyDescent="0.35">
      <c r="A123" s="6">
        <v>90</v>
      </c>
      <c r="B123" s="7" t="s">
        <v>36</v>
      </c>
      <c r="C123" s="7" t="s">
        <v>2</v>
      </c>
      <c r="D123" s="7" t="s">
        <v>100</v>
      </c>
      <c r="E123" s="8">
        <v>3150</v>
      </c>
      <c r="F123" s="8">
        <v>3210</v>
      </c>
      <c r="G123" s="7" t="s">
        <v>75</v>
      </c>
      <c r="H123" s="6" t="s">
        <v>244</v>
      </c>
      <c r="I123" s="9">
        <v>165.24999999999989</v>
      </c>
      <c r="J123" s="7" t="s">
        <v>87</v>
      </c>
      <c r="K123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19.425113464447819</v>
      </c>
      <c r="L123" s="7" t="s">
        <v>101</v>
      </c>
      <c r="M123" s="7" t="s">
        <v>438</v>
      </c>
    </row>
    <row r="124" spans="1:13" ht="29" x14ac:dyDescent="0.35">
      <c r="A124" s="6">
        <v>83</v>
      </c>
      <c r="B124" s="7" t="s">
        <v>32</v>
      </c>
      <c r="C124" s="7" t="s">
        <v>6</v>
      </c>
      <c r="D124" s="7" t="s">
        <v>100</v>
      </c>
      <c r="E124" s="8">
        <v>1500</v>
      </c>
      <c r="F124" s="8">
        <v>1500</v>
      </c>
      <c r="G124" s="7" t="s">
        <v>99</v>
      </c>
      <c r="H124" s="39">
        <v>41554</v>
      </c>
      <c r="I124" s="9">
        <v>0</v>
      </c>
      <c r="J124" s="7" t="s">
        <v>240</v>
      </c>
      <c r="K1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4" s="7" t="s">
        <v>101</v>
      </c>
      <c r="M124" s="7" t="s">
        <v>101</v>
      </c>
    </row>
    <row r="125" spans="1:13" ht="29" x14ac:dyDescent="0.35">
      <c r="A125" s="6">
        <v>84</v>
      </c>
      <c r="B125" s="7" t="s">
        <v>33</v>
      </c>
      <c r="C125" s="7" t="s">
        <v>6</v>
      </c>
      <c r="D125" s="7" t="s">
        <v>100</v>
      </c>
      <c r="E125" s="8">
        <v>1530</v>
      </c>
      <c r="F125" s="8">
        <v>1530</v>
      </c>
      <c r="G125" s="7" t="s">
        <v>99</v>
      </c>
      <c r="H125" s="39">
        <v>41652</v>
      </c>
      <c r="I125" s="9">
        <v>0</v>
      </c>
      <c r="J125" s="7" t="s">
        <v>240</v>
      </c>
      <c r="K1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5" s="7" t="s">
        <v>101</v>
      </c>
      <c r="M125" s="7" t="s">
        <v>101</v>
      </c>
    </row>
    <row r="126" spans="1:13" ht="29" x14ac:dyDescent="0.35">
      <c r="A126" s="6">
        <v>99</v>
      </c>
      <c r="B126" s="7" t="s">
        <v>38</v>
      </c>
      <c r="C126" s="7" t="s">
        <v>4</v>
      </c>
      <c r="D126" s="7" t="s">
        <v>100</v>
      </c>
      <c r="E126" s="8">
        <v>4560</v>
      </c>
      <c r="F126" s="8">
        <v>4560</v>
      </c>
      <c r="G126" s="7" t="s">
        <v>78</v>
      </c>
      <c r="H126" s="6" t="s">
        <v>439</v>
      </c>
      <c r="I126" s="9">
        <v>0</v>
      </c>
      <c r="J126" s="7" t="s">
        <v>245</v>
      </c>
      <c r="K1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6" s="7" t="s">
        <v>101</v>
      </c>
      <c r="M126" s="7" t="s">
        <v>440</v>
      </c>
    </row>
    <row r="127" spans="1:13" ht="29" x14ac:dyDescent="0.35">
      <c r="A127" s="6">
        <v>85</v>
      </c>
      <c r="B127" s="7" t="s">
        <v>34</v>
      </c>
      <c r="C127" s="7" t="s">
        <v>6</v>
      </c>
      <c r="D127" s="7" t="s">
        <v>100</v>
      </c>
      <c r="E127" s="8">
        <v>1500</v>
      </c>
      <c r="F127" s="8">
        <v>1500</v>
      </c>
      <c r="G127" s="7" t="s">
        <v>99</v>
      </c>
      <c r="H127" s="39">
        <v>41787</v>
      </c>
      <c r="I127" s="9">
        <v>0</v>
      </c>
      <c r="J127" s="7" t="s">
        <v>240</v>
      </c>
      <c r="K1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7" s="7" t="s">
        <v>101</v>
      </c>
      <c r="M127" s="7" t="s">
        <v>101</v>
      </c>
    </row>
    <row r="128" spans="1:13" ht="29" x14ac:dyDescent="0.35">
      <c r="A128" s="6">
        <v>270</v>
      </c>
      <c r="B128" s="7" t="s">
        <v>243</v>
      </c>
      <c r="C128" s="7" t="s">
        <v>6</v>
      </c>
      <c r="D128" s="7" t="s">
        <v>100</v>
      </c>
      <c r="E128" s="41">
        <v>1500</v>
      </c>
      <c r="F128" s="8">
        <v>1500</v>
      </c>
      <c r="G128" s="7" t="s">
        <v>99</v>
      </c>
      <c r="H128" s="39">
        <v>41908</v>
      </c>
      <c r="I128" s="9">
        <v>0</v>
      </c>
      <c r="J128" s="7" t="s">
        <v>240</v>
      </c>
      <c r="K1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8" s="7" t="s">
        <v>101</v>
      </c>
      <c r="M128" s="7" t="s">
        <v>101</v>
      </c>
    </row>
    <row r="129" spans="1:13" ht="29" x14ac:dyDescent="0.35">
      <c r="A129" s="6">
        <v>196</v>
      </c>
      <c r="B129" s="7" t="s">
        <v>62</v>
      </c>
      <c r="C129" s="7" t="s">
        <v>2</v>
      </c>
      <c r="D129" s="7" t="s">
        <v>104</v>
      </c>
      <c r="E129" s="8">
        <v>2389</v>
      </c>
      <c r="F129" s="8">
        <v>0</v>
      </c>
      <c r="G129" s="7" t="s">
        <v>78</v>
      </c>
      <c r="H129" s="6" t="s">
        <v>246</v>
      </c>
      <c r="I129" s="9">
        <v>267.00000000000006</v>
      </c>
      <c r="J129" s="7" t="s">
        <v>89</v>
      </c>
      <c r="K1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9" s="7" t="s">
        <v>101</v>
      </c>
      <c r="M129" s="7" t="s">
        <v>101</v>
      </c>
    </row>
    <row r="130" spans="1:13" x14ac:dyDescent="0.35">
      <c r="A130" s="6">
        <v>159</v>
      </c>
      <c r="B130" s="7" t="s">
        <v>62</v>
      </c>
      <c r="C130" s="7" t="s">
        <v>2</v>
      </c>
      <c r="D130" s="7" t="s">
        <v>103</v>
      </c>
      <c r="E130" s="8">
        <v>2389</v>
      </c>
      <c r="F130" s="8">
        <v>0</v>
      </c>
      <c r="G130" s="7" t="s">
        <v>78</v>
      </c>
      <c r="H130" s="6" t="s">
        <v>247</v>
      </c>
      <c r="I130" s="9">
        <v>8</v>
      </c>
      <c r="J130" s="7" t="s">
        <v>89</v>
      </c>
      <c r="K1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0" s="7" t="s">
        <v>101</v>
      </c>
      <c r="M130" s="7" t="s">
        <v>441</v>
      </c>
    </row>
    <row r="131" spans="1:13" x14ac:dyDescent="0.35">
      <c r="A131" s="6">
        <v>247</v>
      </c>
      <c r="B131" s="7" t="s">
        <v>62</v>
      </c>
      <c r="C131" s="7" t="s">
        <v>2</v>
      </c>
      <c r="D131" s="7" t="s">
        <v>117</v>
      </c>
      <c r="E131" s="8">
        <v>2389</v>
      </c>
      <c r="F131" s="8">
        <v>0</v>
      </c>
      <c r="G131" s="7" t="s">
        <v>78</v>
      </c>
      <c r="H131" s="6" t="s">
        <v>248</v>
      </c>
      <c r="I131" s="9">
        <v>43.291666666666664</v>
      </c>
      <c r="J131" s="7" t="s">
        <v>89</v>
      </c>
      <c r="K1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1" s="7" t="s">
        <v>101</v>
      </c>
      <c r="M131" s="7" t="s">
        <v>101</v>
      </c>
    </row>
    <row r="132" spans="1:13" ht="29" x14ac:dyDescent="0.35">
      <c r="A132" s="6">
        <v>102</v>
      </c>
      <c r="B132" s="7" t="s">
        <v>39</v>
      </c>
      <c r="C132" s="7" t="s">
        <v>4</v>
      </c>
      <c r="D132" s="7" t="s">
        <v>100</v>
      </c>
      <c r="E132" s="8">
        <v>3600</v>
      </c>
      <c r="F132" s="8">
        <v>3600</v>
      </c>
      <c r="G132" s="7" t="s">
        <v>92</v>
      </c>
      <c r="H132" s="39">
        <v>41487</v>
      </c>
      <c r="I132" s="9">
        <v>0</v>
      </c>
      <c r="J132" s="7" t="s">
        <v>240</v>
      </c>
      <c r="K1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2" s="7" t="s">
        <v>101</v>
      </c>
      <c r="M132" s="7" t="s">
        <v>101</v>
      </c>
    </row>
    <row r="133" spans="1:13" ht="29" x14ac:dyDescent="0.35">
      <c r="A133" s="6">
        <v>101</v>
      </c>
      <c r="B133" s="7" t="s">
        <v>41</v>
      </c>
      <c r="C133" s="7" t="s">
        <v>4</v>
      </c>
      <c r="D133" s="7" t="s">
        <v>100</v>
      </c>
      <c r="E133" s="8">
        <v>1200</v>
      </c>
      <c r="F133" s="8">
        <v>1200</v>
      </c>
      <c r="G133" s="7" t="s">
        <v>75</v>
      </c>
      <c r="H133" s="39">
        <v>41596</v>
      </c>
      <c r="I133" s="9">
        <v>0</v>
      </c>
      <c r="J133" s="7" t="s">
        <v>249</v>
      </c>
      <c r="K1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3" s="7" t="s">
        <v>101</v>
      </c>
      <c r="M133" s="7" t="s">
        <v>101</v>
      </c>
    </row>
    <row r="134" spans="1:13" ht="29" x14ac:dyDescent="0.35">
      <c r="A134" s="6">
        <v>100</v>
      </c>
      <c r="B134" s="7" t="s">
        <v>40</v>
      </c>
      <c r="C134" s="7" t="s">
        <v>4</v>
      </c>
      <c r="D134" s="7" t="s">
        <v>100</v>
      </c>
      <c r="E134" s="8">
        <v>2303</v>
      </c>
      <c r="F134" s="8">
        <v>2303</v>
      </c>
      <c r="G134" s="7" t="s">
        <v>78</v>
      </c>
      <c r="H134" s="39">
        <v>41438</v>
      </c>
      <c r="I134" s="9">
        <v>0</v>
      </c>
      <c r="J134" s="7" t="s">
        <v>89</v>
      </c>
      <c r="K1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4" s="7" t="s">
        <v>101</v>
      </c>
      <c r="M134" s="7" t="s">
        <v>101</v>
      </c>
    </row>
    <row r="135" spans="1:13" x14ac:dyDescent="0.35">
      <c r="A135" s="6">
        <v>38</v>
      </c>
      <c r="B135" s="7" t="s">
        <v>127</v>
      </c>
      <c r="C135" s="7" t="s">
        <v>2</v>
      </c>
      <c r="D135" s="7" t="s">
        <v>103</v>
      </c>
      <c r="E135" s="8">
        <v>4865</v>
      </c>
      <c r="F135" s="8">
        <v>0</v>
      </c>
      <c r="G135" s="7" t="s">
        <v>81</v>
      </c>
      <c r="H135" s="6" t="s">
        <v>250</v>
      </c>
      <c r="I135" s="9">
        <v>16.291666666666668</v>
      </c>
      <c r="J135" s="7" t="s">
        <v>128</v>
      </c>
      <c r="K1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5" s="7" t="s">
        <v>101</v>
      </c>
      <c r="M135" s="7" t="s">
        <v>442</v>
      </c>
    </row>
    <row r="136" spans="1:13" ht="29" x14ac:dyDescent="0.35">
      <c r="A136" s="6">
        <v>107</v>
      </c>
      <c r="B136" s="7" t="s">
        <v>43</v>
      </c>
      <c r="C136" s="7" t="s">
        <v>6</v>
      </c>
      <c r="D136" s="7" t="s">
        <v>100</v>
      </c>
      <c r="E136" s="8">
        <v>2610</v>
      </c>
      <c r="F136" s="8">
        <v>2610</v>
      </c>
      <c r="G136" s="7" t="s">
        <v>75</v>
      </c>
      <c r="H136" s="6" t="s">
        <v>191</v>
      </c>
      <c r="I136" s="9">
        <v>0</v>
      </c>
      <c r="J136" s="7" t="s">
        <v>89</v>
      </c>
      <c r="K1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6" s="7" t="s">
        <v>101</v>
      </c>
      <c r="M136" s="7" t="s">
        <v>101</v>
      </c>
    </row>
    <row r="137" spans="1:13" x14ac:dyDescent="0.35">
      <c r="A137" s="6">
        <v>40</v>
      </c>
      <c r="B137" s="7" t="s">
        <v>44</v>
      </c>
      <c r="C137" s="7" t="s">
        <v>2</v>
      </c>
      <c r="D137" s="7" t="s">
        <v>103</v>
      </c>
      <c r="E137" s="8">
        <v>2803</v>
      </c>
      <c r="F137" s="8">
        <v>0</v>
      </c>
      <c r="G137" s="7" t="s">
        <v>79</v>
      </c>
      <c r="H137" s="6" t="s">
        <v>251</v>
      </c>
      <c r="I137" s="9">
        <v>46.291666666666664</v>
      </c>
      <c r="J137" s="7" t="s">
        <v>69</v>
      </c>
      <c r="K1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7" s="7" t="s">
        <v>101</v>
      </c>
      <c r="M137" s="7" t="s">
        <v>443</v>
      </c>
    </row>
    <row r="138" spans="1:13" ht="29" x14ac:dyDescent="0.35">
      <c r="A138" s="6">
        <v>108</v>
      </c>
      <c r="B138" s="7" t="s">
        <v>44</v>
      </c>
      <c r="C138" s="7" t="s">
        <v>2</v>
      </c>
      <c r="D138" s="7" t="s">
        <v>100</v>
      </c>
      <c r="E138" s="8">
        <v>2803</v>
      </c>
      <c r="F138" s="8">
        <v>2803</v>
      </c>
      <c r="G138" s="7" t="s">
        <v>75</v>
      </c>
      <c r="H138" s="6" t="s">
        <v>191</v>
      </c>
      <c r="I138" s="9">
        <v>0</v>
      </c>
      <c r="J138" s="7" t="s">
        <v>89</v>
      </c>
      <c r="K1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8" s="7" t="s">
        <v>101</v>
      </c>
      <c r="M138" s="7" t="s">
        <v>101</v>
      </c>
    </row>
    <row r="139" spans="1:13" x14ac:dyDescent="0.35">
      <c r="A139" s="6">
        <v>160</v>
      </c>
      <c r="B139" s="7" t="s">
        <v>45</v>
      </c>
      <c r="C139" s="7" t="s">
        <v>6</v>
      </c>
      <c r="D139" s="7" t="s">
        <v>103</v>
      </c>
      <c r="E139" s="8">
        <v>2788</v>
      </c>
      <c r="F139" s="8">
        <v>0</v>
      </c>
      <c r="G139" s="7" t="s">
        <v>79</v>
      </c>
      <c r="H139" s="6" t="s">
        <v>253</v>
      </c>
      <c r="I139" s="9">
        <v>17.000000000000004</v>
      </c>
      <c r="J139" s="7" t="s">
        <v>89</v>
      </c>
      <c r="K1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9" s="7" t="s">
        <v>101</v>
      </c>
      <c r="M139" s="7" t="s">
        <v>444</v>
      </c>
    </row>
    <row r="140" spans="1:13" x14ac:dyDescent="0.35">
      <c r="A140" s="6">
        <v>212</v>
      </c>
      <c r="B140" s="7" t="s">
        <v>45</v>
      </c>
      <c r="C140" s="7" t="s">
        <v>6</v>
      </c>
      <c r="D140" s="7" t="s">
        <v>115</v>
      </c>
      <c r="E140" s="8">
        <v>2788</v>
      </c>
      <c r="F140" s="8">
        <v>0</v>
      </c>
      <c r="G140" s="7" t="s">
        <v>79</v>
      </c>
      <c r="H140" s="6" t="s">
        <v>256</v>
      </c>
      <c r="I140" s="9">
        <v>2</v>
      </c>
      <c r="J140" s="7" t="s">
        <v>89</v>
      </c>
      <c r="K1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0" s="7" t="s">
        <v>101</v>
      </c>
      <c r="M140" s="7" t="s">
        <v>448</v>
      </c>
    </row>
    <row r="141" spans="1:13" x14ac:dyDescent="0.35">
      <c r="A141" s="6">
        <v>209</v>
      </c>
      <c r="B141" s="7" t="s">
        <v>45</v>
      </c>
      <c r="C141" s="7" t="s">
        <v>6</v>
      </c>
      <c r="D141" s="7" t="s">
        <v>115</v>
      </c>
      <c r="E141" s="8">
        <v>2788</v>
      </c>
      <c r="F141" s="8">
        <v>0</v>
      </c>
      <c r="G141" s="7" t="s">
        <v>79</v>
      </c>
      <c r="H141" s="6" t="s">
        <v>255</v>
      </c>
      <c r="I141" s="9">
        <v>2</v>
      </c>
      <c r="J141" s="7" t="s">
        <v>89</v>
      </c>
      <c r="K1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1" s="7" t="s">
        <v>101</v>
      </c>
      <c r="M141" s="7" t="s">
        <v>447</v>
      </c>
    </row>
    <row r="142" spans="1:13" x14ac:dyDescent="0.35">
      <c r="A142" s="6">
        <v>206</v>
      </c>
      <c r="B142" s="7" t="s">
        <v>45</v>
      </c>
      <c r="C142" s="7" t="s">
        <v>6</v>
      </c>
      <c r="D142" s="7" t="s">
        <v>115</v>
      </c>
      <c r="E142" s="8">
        <v>2788</v>
      </c>
      <c r="F142" s="8">
        <v>0</v>
      </c>
      <c r="G142" s="7" t="s">
        <v>79</v>
      </c>
      <c r="H142" s="6" t="s">
        <v>254</v>
      </c>
      <c r="I142" s="9">
        <v>2.2500000000000004</v>
      </c>
      <c r="J142" s="7" t="s">
        <v>89</v>
      </c>
      <c r="K1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2" s="7" t="s">
        <v>101</v>
      </c>
      <c r="M142" s="7" t="s">
        <v>446</v>
      </c>
    </row>
    <row r="143" spans="1:13" x14ac:dyDescent="0.35">
      <c r="A143" s="6">
        <v>161</v>
      </c>
      <c r="B143" s="7" t="s">
        <v>45</v>
      </c>
      <c r="C143" s="7" t="s">
        <v>6</v>
      </c>
      <c r="D143" s="7" t="s">
        <v>103</v>
      </c>
      <c r="E143" s="8">
        <v>2788</v>
      </c>
      <c r="F143" s="8">
        <v>0</v>
      </c>
      <c r="G143" s="7" t="s">
        <v>79</v>
      </c>
      <c r="H143" s="6" t="s">
        <v>252</v>
      </c>
      <c r="I143" s="9">
        <v>15</v>
      </c>
      <c r="J143" s="7" t="s">
        <v>89</v>
      </c>
      <c r="K1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3" s="7" t="s">
        <v>101</v>
      </c>
      <c r="M143" s="7" t="s">
        <v>445</v>
      </c>
    </row>
    <row r="144" spans="1:13" ht="29" x14ac:dyDescent="0.35">
      <c r="A144" s="6">
        <v>129</v>
      </c>
      <c r="B144" s="7" t="s">
        <v>46</v>
      </c>
      <c r="C144" s="7" t="s">
        <v>2</v>
      </c>
      <c r="D144" s="7" t="s">
        <v>104</v>
      </c>
      <c r="E144" s="8">
        <v>2785</v>
      </c>
      <c r="F144" s="8">
        <v>0</v>
      </c>
      <c r="G144" s="7" t="s">
        <v>75</v>
      </c>
      <c r="H144" s="6" t="s">
        <v>258</v>
      </c>
      <c r="I144" s="9">
        <v>9.75</v>
      </c>
      <c r="J144" s="7" t="s">
        <v>89</v>
      </c>
      <c r="K1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4" s="7" t="s">
        <v>101</v>
      </c>
      <c r="M144" s="7" t="s">
        <v>101</v>
      </c>
    </row>
    <row r="145" spans="1:13" ht="29" x14ac:dyDescent="0.35">
      <c r="A145" s="6">
        <v>110</v>
      </c>
      <c r="B145" s="7" t="s">
        <v>46</v>
      </c>
      <c r="C145" s="7" t="s">
        <v>2</v>
      </c>
      <c r="D145" s="7" t="s">
        <v>100</v>
      </c>
      <c r="E145" s="8">
        <v>2785</v>
      </c>
      <c r="F145" s="8">
        <v>2970</v>
      </c>
      <c r="G145" s="7" t="s">
        <v>75</v>
      </c>
      <c r="H145" s="6" t="s">
        <v>257</v>
      </c>
      <c r="I145" s="9">
        <v>79.249999999999929</v>
      </c>
      <c r="J145" s="7" t="s">
        <v>89</v>
      </c>
      <c r="K14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37.476340694006346</v>
      </c>
      <c r="L145" s="7" t="s">
        <v>101</v>
      </c>
      <c r="M145" s="7" t="s">
        <v>449</v>
      </c>
    </row>
    <row r="146" spans="1:13" ht="29" x14ac:dyDescent="0.35">
      <c r="A146" s="6">
        <v>48</v>
      </c>
      <c r="B146" s="7" t="s">
        <v>47</v>
      </c>
      <c r="C146" s="7" t="s">
        <v>2</v>
      </c>
      <c r="D146" s="7" t="s">
        <v>100</v>
      </c>
      <c r="E146" s="8">
        <v>2890</v>
      </c>
      <c r="F146" s="8">
        <v>2926</v>
      </c>
      <c r="G146" s="7" t="s">
        <v>72</v>
      </c>
      <c r="H146" s="6" t="s">
        <v>259</v>
      </c>
      <c r="I146" s="9">
        <v>127.29166666666677</v>
      </c>
      <c r="J146" s="7" t="s">
        <v>89</v>
      </c>
      <c r="K14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22.986579378068722</v>
      </c>
      <c r="L146" s="7" t="s">
        <v>101</v>
      </c>
      <c r="M146" s="7" t="s">
        <v>451</v>
      </c>
    </row>
    <row r="147" spans="1:13" x14ac:dyDescent="0.35">
      <c r="A147" s="6">
        <v>41</v>
      </c>
      <c r="B147" s="7" t="s">
        <v>47</v>
      </c>
      <c r="C147" s="7" t="s">
        <v>2</v>
      </c>
      <c r="D147" s="7" t="s">
        <v>103</v>
      </c>
      <c r="E147" s="8">
        <v>2890</v>
      </c>
      <c r="F147" s="8">
        <v>0</v>
      </c>
      <c r="G147" s="7" t="s">
        <v>79</v>
      </c>
      <c r="H147" s="6" t="s">
        <v>260</v>
      </c>
      <c r="I147" s="9">
        <v>24</v>
      </c>
      <c r="J147" s="7" t="s">
        <v>89</v>
      </c>
      <c r="K1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7" s="7" t="s">
        <v>101</v>
      </c>
      <c r="M147" s="7" t="s">
        <v>450</v>
      </c>
    </row>
    <row r="148" spans="1:13" ht="29" x14ac:dyDescent="0.35">
      <c r="A148" s="6">
        <v>259</v>
      </c>
      <c r="B148" s="7" t="s">
        <v>62</v>
      </c>
      <c r="C148" s="7" t="s">
        <v>2</v>
      </c>
      <c r="D148" s="7" t="s">
        <v>100</v>
      </c>
      <c r="E148" s="8">
        <v>2389</v>
      </c>
      <c r="F148" s="8">
        <v>2389</v>
      </c>
      <c r="G148" s="7" t="s">
        <v>78</v>
      </c>
      <c r="H148" s="39">
        <v>41871</v>
      </c>
      <c r="I148" s="9">
        <v>0</v>
      </c>
      <c r="J148" s="7" t="s">
        <v>89</v>
      </c>
      <c r="K1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8" s="7" t="s">
        <v>101</v>
      </c>
      <c r="M148" s="7" t="s">
        <v>101</v>
      </c>
    </row>
    <row r="149" spans="1:13" x14ac:dyDescent="0.35">
      <c r="A149" s="6">
        <v>162</v>
      </c>
      <c r="B149" s="7" t="s">
        <v>49</v>
      </c>
      <c r="C149" s="7" t="s">
        <v>6</v>
      </c>
      <c r="D149" s="7" t="s">
        <v>103</v>
      </c>
      <c r="E149" s="8">
        <v>3010</v>
      </c>
      <c r="F149" s="8">
        <v>0</v>
      </c>
      <c r="G149" s="7" t="s">
        <v>79</v>
      </c>
      <c r="H149" s="6" t="s">
        <v>261</v>
      </c>
      <c r="I149" s="9">
        <v>18.291666666666664</v>
      </c>
      <c r="J149" s="7" t="s">
        <v>69</v>
      </c>
      <c r="K14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9" s="7" t="s">
        <v>101</v>
      </c>
      <c r="M149" s="7" t="s">
        <v>453</v>
      </c>
    </row>
    <row r="150" spans="1:13" x14ac:dyDescent="0.35">
      <c r="A150" s="6">
        <v>201</v>
      </c>
      <c r="B150" s="7" t="s">
        <v>49</v>
      </c>
      <c r="C150" s="7" t="s">
        <v>6</v>
      </c>
      <c r="D150" s="7" t="s">
        <v>115</v>
      </c>
      <c r="E150" s="8">
        <v>3010</v>
      </c>
      <c r="F150" s="8" t="s">
        <v>4</v>
      </c>
      <c r="G150" s="7" t="s">
        <v>79</v>
      </c>
      <c r="H150" s="6" t="s">
        <v>261</v>
      </c>
      <c r="I150" s="9">
        <v>0</v>
      </c>
      <c r="J150" s="7" t="s">
        <v>89</v>
      </c>
      <c r="K1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0" s="7" t="s">
        <v>101</v>
      </c>
      <c r="M150" s="7" t="s">
        <v>101</v>
      </c>
    </row>
    <row r="151" spans="1:13" x14ac:dyDescent="0.35">
      <c r="A151" s="6">
        <v>228</v>
      </c>
      <c r="B151" s="7" t="s">
        <v>90</v>
      </c>
      <c r="C151" s="7" t="s">
        <v>6</v>
      </c>
      <c r="D151" s="7" t="s">
        <v>115</v>
      </c>
      <c r="E151" s="8">
        <v>3000</v>
      </c>
      <c r="F151" s="8">
        <v>0</v>
      </c>
      <c r="G151" s="7" t="s">
        <v>75</v>
      </c>
      <c r="H151" s="6" t="s">
        <v>264</v>
      </c>
      <c r="I151" s="9">
        <v>6.9444444444444441E-3</v>
      </c>
      <c r="J151" s="7" t="s">
        <v>89</v>
      </c>
      <c r="K1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1" s="7" t="s">
        <v>101</v>
      </c>
      <c r="M151" s="7" t="s">
        <v>454</v>
      </c>
    </row>
    <row r="152" spans="1:13" x14ac:dyDescent="0.35">
      <c r="A152" s="6">
        <v>230</v>
      </c>
      <c r="B152" s="7" t="s">
        <v>90</v>
      </c>
      <c r="C152" s="7" t="s">
        <v>6</v>
      </c>
      <c r="D152" s="7" t="s">
        <v>115</v>
      </c>
      <c r="E152" s="8">
        <v>3000</v>
      </c>
      <c r="F152" s="8">
        <v>0</v>
      </c>
      <c r="G152" s="7" t="s">
        <v>75</v>
      </c>
      <c r="H152" s="6" t="s">
        <v>263</v>
      </c>
      <c r="I152" s="9">
        <v>3.472222222222222E-3</v>
      </c>
      <c r="J152" s="7" t="s">
        <v>89</v>
      </c>
      <c r="K1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2" s="7" t="s">
        <v>101</v>
      </c>
      <c r="M152" s="7" t="s">
        <v>455</v>
      </c>
    </row>
    <row r="153" spans="1:13" ht="29" x14ac:dyDescent="0.35">
      <c r="A153" s="6">
        <v>49</v>
      </c>
      <c r="B153" s="7" t="s">
        <v>90</v>
      </c>
      <c r="C153" s="7" t="s">
        <v>6</v>
      </c>
      <c r="D153" s="7" t="s">
        <v>104</v>
      </c>
      <c r="E153" s="8">
        <v>3000</v>
      </c>
      <c r="F153" s="8">
        <v>0</v>
      </c>
      <c r="G153" s="7" t="s">
        <v>75</v>
      </c>
      <c r="H153" s="6" t="s">
        <v>262</v>
      </c>
      <c r="I153" s="9">
        <v>83.999999999999986</v>
      </c>
      <c r="J153" s="7" t="s">
        <v>89</v>
      </c>
      <c r="K1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3" s="7" t="s">
        <v>101</v>
      </c>
      <c r="M153" s="7" t="s">
        <v>456</v>
      </c>
    </row>
    <row r="154" spans="1:13" ht="29" x14ac:dyDescent="0.35">
      <c r="A154" s="6">
        <v>9</v>
      </c>
      <c r="B154" s="7" t="s">
        <v>96</v>
      </c>
      <c r="C154" s="7" t="s">
        <v>2</v>
      </c>
      <c r="D154" s="7" t="s">
        <v>100</v>
      </c>
      <c r="E154" s="8">
        <v>3541</v>
      </c>
      <c r="F154" s="8">
        <v>3561</v>
      </c>
      <c r="G154" s="7" t="s">
        <v>72</v>
      </c>
      <c r="H154" s="6" t="s">
        <v>265</v>
      </c>
      <c r="I154" s="9">
        <v>375.2916666666664</v>
      </c>
      <c r="J154" s="7" t="s">
        <v>89</v>
      </c>
      <c r="K15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9.4886199622515885</v>
      </c>
      <c r="L154" s="7" t="s">
        <v>101</v>
      </c>
      <c r="M154" s="7" t="s">
        <v>457</v>
      </c>
    </row>
    <row r="155" spans="1:13" x14ac:dyDescent="0.35">
      <c r="A155" s="6">
        <v>163</v>
      </c>
      <c r="B155" s="7" t="s">
        <v>50</v>
      </c>
      <c r="C155" s="7" t="s">
        <v>2</v>
      </c>
      <c r="D155" s="7" t="s">
        <v>103</v>
      </c>
      <c r="E155" s="8">
        <v>2687</v>
      </c>
      <c r="F155" s="8">
        <v>0</v>
      </c>
      <c r="G155" s="7" t="s">
        <v>79</v>
      </c>
      <c r="H155" s="6" t="s">
        <v>266</v>
      </c>
      <c r="I155" s="9">
        <v>9</v>
      </c>
      <c r="J155" s="7" t="s">
        <v>89</v>
      </c>
      <c r="K1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5" s="7" t="s">
        <v>101</v>
      </c>
      <c r="M155" s="7" t="s">
        <v>459</v>
      </c>
    </row>
    <row r="156" spans="1:13" ht="29" x14ac:dyDescent="0.35">
      <c r="A156" s="6">
        <v>112</v>
      </c>
      <c r="B156" s="7" t="s">
        <v>50</v>
      </c>
      <c r="C156" s="7" t="s">
        <v>2</v>
      </c>
      <c r="D156" s="7" t="s">
        <v>100</v>
      </c>
      <c r="E156" s="8">
        <v>2687</v>
      </c>
      <c r="F156" s="8">
        <v>2687</v>
      </c>
      <c r="G156" s="7" t="s">
        <v>75</v>
      </c>
      <c r="H156" s="6" t="s">
        <v>191</v>
      </c>
      <c r="I156" s="9">
        <v>0</v>
      </c>
      <c r="J156" s="7" t="s">
        <v>89</v>
      </c>
      <c r="K1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6" s="7" t="s">
        <v>101</v>
      </c>
      <c r="M156" s="7" t="s">
        <v>458</v>
      </c>
    </row>
    <row r="157" spans="1:13" ht="29" x14ac:dyDescent="0.35">
      <c r="A157" s="6">
        <v>111</v>
      </c>
      <c r="B157" s="7" t="s">
        <v>48</v>
      </c>
      <c r="C157" s="7" t="s">
        <v>6</v>
      </c>
      <c r="D157" s="7" t="s">
        <v>100</v>
      </c>
      <c r="E157" s="8">
        <v>2345</v>
      </c>
      <c r="F157" s="8">
        <v>2345</v>
      </c>
      <c r="G157" s="7" t="s">
        <v>75</v>
      </c>
      <c r="H157" s="39">
        <v>41484</v>
      </c>
      <c r="I157" s="9">
        <v>0</v>
      </c>
      <c r="J157" s="7" t="s">
        <v>89</v>
      </c>
      <c r="K1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7" s="7" t="s">
        <v>101</v>
      </c>
      <c r="M157" s="7" t="s">
        <v>452</v>
      </c>
    </row>
    <row r="158" spans="1:13" x14ac:dyDescent="0.35">
      <c r="A158" s="6">
        <v>213</v>
      </c>
      <c r="B158" s="7" t="s">
        <v>51</v>
      </c>
      <c r="C158" s="7" t="s">
        <v>2</v>
      </c>
      <c r="D158" s="7" t="s">
        <v>115</v>
      </c>
      <c r="E158" s="8">
        <v>3015</v>
      </c>
      <c r="F158" s="8">
        <v>0</v>
      </c>
      <c r="G158" s="7" t="s">
        <v>79</v>
      </c>
      <c r="H158" s="6" t="s">
        <v>271</v>
      </c>
      <c r="I158" s="9">
        <v>1.7083333333333335</v>
      </c>
      <c r="J158" s="7" t="s">
        <v>89</v>
      </c>
      <c r="K1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8" s="7" t="s">
        <v>101</v>
      </c>
      <c r="M158" s="7" t="s">
        <v>465</v>
      </c>
    </row>
    <row r="159" spans="1:13" x14ac:dyDescent="0.35">
      <c r="A159" s="6">
        <v>205</v>
      </c>
      <c r="B159" s="7" t="s">
        <v>51</v>
      </c>
      <c r="C159" s="7" t="s">
        <v>2</v>
      </c>
      <c r="D159" s="7" t="s">
        <v>115</v>
      </c>
      <c r="E159" s="8">
        <v>3015</v>
      </c>
      <c r="F159" s="8">
        <v>0</v>
      </c>
      <c r="G159" s="7" t="s">
        <v>79</v>
      </c>
      <c r="H159" s="6" t="s">
        <v>270</v>
      </c>
      <c r="I159" s="9">
        <v>2.0833333333333332E-2</v>
      </c>
      <c r="J159" s="7" t="s">
        <v>89</v>
      </c>
      <c r="K15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9" s="7" t="s">
        <v>101</v>
      </c>
      <c r="M159" s="7" t="s">
        <v>462</v>
      </c>
    </row>
    <row r="160" spans="1:13" x14ac:dyDescent="0.35">
      <c r="A160" s="6">
        <v>210</v>
      </c>
      <c r="B160" s="7" t="s">
        <v>51</v>
      </c>
      <c r="C160" s="7" t="s">
        <v>2</v>
      </c>
      <c r="D160" s="7" t="s">
        <v>115</v>
      </c>
      <c r="E160" s="8">
        <v>3015</v>
      </c>
      <c r="F160" s="8">
        <v>0</v>
      </c>
      <c r="G160" s="7" t="s">
        <v>79</v>
      </c>
      <c r="H160" s="6" t="s">
        <v>269</v>
      </c>
      <c r="I160" s="9">
        <v>2</v>
      </c>
      <c r="J160" s="7" t="s">
        <v>89</v>
      </c>
      <c r="K1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0" s="7" t="s">
        <v>101</v>
      </c>
      <c r="M160" s="7" t="s">
        <v>464</v>
      </c>
    </row>
    <row r="161" spans="1:13" x14ac:dyDescent="0.35">
      <c r="A161" s="6">
        <v>164</v>
      </c>
      <c r="B161" s="7" t="s">
        <v>51</v>
      </c>
      <c r="C161" s="7" t="s">
        <v>2</v>
      </c>
      <c r="D161" s="7" t="s">
        <v>103</v>
      </c>
      <c r="E161" s="8">
        <v>3015</v>
      </c>
      <c r="F161" s="8">
        <v>0</v>
      </c>
      <c r="G161" s="7" t="s">
        <v>79</v>
      </c>
      <c r="H161" s="6" t="s">
        <v>267</v>
      </c>
      <c r="I161" s="9">
        <v>59.083333333333321</v>
      </c>
      <c r="J161" s="7" t="s">
        <v>89</v>
      </c>
      <c r="K16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1" s="7" t="s">
        <v>101</v>
      </c>
      <c r="M161" s="7" t="s">
        <v>461</v>
      </c>
    </row>
    <row r="162" spans="1:13" x14ac:dyDescent="0.35">
      <c r="A162" s="6">
        <v>207</v>
      </c>
      <c r="B162" s="7" t="s">
        <v>51</v>
      </c>
      <c r="C162" s="7" t="s">
        <v>2</v>
      </c>
      <c r="D162" s="7" t="s">
        <v>115</v>
      </c>
      <c r="E162" s="8">
        <v>3015</v>
      </c>
      <c r="F162" s="8">
        <v>0</v>
      </c>
      <c r="G162" s="7" t="s">
        <v>79</v>
      </c>
      <c r="H162" s="6" t="s">
        <v>268</v>
      </c>
      <c r="I162" s="9">
        <v>3.0000000000000009</v>
      </c>
      <c r="J162" s="7" t="s">
        <v>89</v>
      </c>
      <c r="K1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2" s="7" t="s">
        <v>101</v>
      </c>
      <c r="M162" s="7" t="s">
        <v>463</v>
      </c>
    </row>
    <row r="163" spans="1:13" x14ac:dyDescent="0.35">
      <c r="A163" s="6">
        <v>239</v>
      </c>
      <c r="B163" s="7" t="s">
        <v>50</v>
      </c>
      <c r="C163" s="7" t="s">
        <v>2</v>
      </c>
      <c r="D163" s="7" t="s">
        <v>115</v>
      </c>
      <c r="E163" s="8">
        <v>2687</v>
      </c>
      <c r="F163" s="8">
        <v>0</v>
      </c>
      <c r="G163" s="7" t="s">
        <v>79</v>
      </c>
      <c r="H163" s="39">
        <v>43726</v>
      </c>
      <c r="I163" s="9">
        <v>1.2916666666666667</v>
      </c>
      <c r="J163" s="7" t="s">
        <v>89</v>
      </c>
      <c r="K1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3" s="7" t="s">
        <v>101</v>
      </c>
      <c r="M163" s="7" t="s">
        <v>460</v>
      </c>
    </row>
    <row r="164" spans="1:13" x14ac:dyDescent="0.35">
      <c r="A164" s="6">
        <v>165</v>
      </c>
      <c r="B164" s="7" t="s">
        <v>63</v>
      </c>
      <c r="C164" s="7" t="s">
        <v>4</v>
      </c>
      <c r="D164" s="7" t="s">
        <v>103</v>
      </c>
      <c r="E164" s="8">
        <v>1395</v>
      </c>
      <c r="F164" s="8">
        <v>0</v>
      </c>
      <c r="G164" s="7" t="s">
        <v>79</v>
      </c>
      <c r="H164" s="6" t="s">
        <v>272</v>
      </c>
      <c r="I164" s="9">
        <v>40.291666666666679</v>
      </c>
      <c r="J164" s="7" t="s">
        <v>88</v>
      </c>
      <c r="K1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4" s="7" t="s">
        <v>101</v>
      </c>
      <c r="M164" s="7" t="s">
        <v>466</v>
      </c>
    </row>
    <row r="165" spans="1:13" x14ac:dyDescent="0.35">
      <c r="A165" s="6">
        <v>166</v>
      </c>
      <c r="B165" s="7" t="s">
        <v>64</v>
      </c>
      <c r="C165" s="7" t="s">
        <v>4</v>
      </c>
      <c r="D165" s="7" t="s">
        <v>103</v>
      </c>
      <c r="E165" s="8">
        <v>1739</v>
      </c>
      <c r="F165" s="8">
        <v>0</v>
      </c>
      <c r="G165" s="7" t="s">
        <v>79</v>
      </c>
      <c r="H165" s="6" t="s">
        <v>273</v>
      </c>
      <c r="I165" s="9">
        <v>59.583333333333343</v>
      </c>
      <c r="J165" s="7" t="s">
        <v>88</v>
      </c>
      <c r="K1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5" s="7" t="s">
        <v>101</v>
      </c>
      <c r="M165" s="7" t="s">
        <v>467</v>
      </c>
    </row>
    <row r="166" spans="1:13" x14ac:dyDescent="0.35">
      <c r="A166" s="6">
        <v>167</v>
      </c>
      <c r="B166" s="7" t="s">
        <v>65</v>
      </c>
      <c r="C166" s="7" t="s">
        <v>4</v>
      </c>
      <c r="D166" s="7" t="s">
        <v>103</v>
      </c>
      <c r="E166" s="8">
        <v>1390</v>
      </c>
      <c r="F166" s="8">
        <v>0</v>
      </c>
      <c r="G166" s="7" t="s">
        <v>81</v>
      </c>
      <c r="H166" s="6" t="s">
        <v>273</v>
      </c>
      <c r="I166" s="9">
        <v>65.999999999999972</v>
      </c>
      <c r="J166" s="7" t="s">
        <v>88</v>
      </c>
      <c r="K1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6" s="7" t="s">
        <v>101</v>
      </c>
      <c r="M166" s="7" t="s">
        <v>468</v>
      </c>
    </row>
    <row r="167" spans="1:13" x14ac:dyDescent="0.35">
      <c r="A167" s="6">
        <v>138</v>
      </c>
      <c r="B167" s="7" t="s">
        <v>65</v>
      </c>
      <c r="C167" s="7" t="s">
        <v>4</v>
      </c>
      <c r="D167" s="7" t="s">
        <v>103</v>
      </c>
      <c r="E167" s="8">
        <v>1390</v>
      </c>
      <c r="F167" s="8">
        <v>0</v>
      </c>
      <c r="G167" s="7" t="s">
        <v>81</v>
      </c>
      <c r="H167" s="6" t="s">
        <v>274</v>
      </c>
      <c r="I167" s="9">
        <v>53.291666666666664</v>
      </c>
      <c r="J167" s="7" t="s">
        <v>88</v>
      </c>
      <c r="K1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7" s="7" t="s">
        <v>101</v>
      </c>
      <c r="M167" s="7" t="s">
        <v>468</v>
      </c>
    </row>
    <row r="168" spans="1:13" x14ac:dyDescent="0.35">
      <c r="A168" s="6">
        <v>168</v>
      </c>
      <c r="B168" s="7" t="s">
        <v>120</v>
      </c>
      <c r="C168" s="7" t="s">
        <v>4</v>
      </c>
      <c r="D168" s="7" t="s">
        <v>103</v>
      </c>
      <c r="E168" s="43"/>
      <c r="F168" s="8">
        <v>0</v>
      </c>
      <c r="G168" s="7" t="s">
        <v>79</v>
      </c>
      <c r="H168" s="6" t="s">
        <v>275</v>
      </c>
      <c r="I168" s="9">
        <v>66.291666666666657</v>
      </c>
      <c r="J168" s="7" t="s">
        <v>88</v>
      </c>
      <c r="K1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8" s="7" t="s">
        <v>101</v>
      </c>
      <c r="M168" s="7" t="s">
        <v>469</v>
      </c>
    </row>
    <row r="169" spans="1:13" x14ac:dyDescent="0.35">
      <c r="A169" s="6">
        <v>36</v>
      </c>
      <c r="B169" s="7" t="s">
        <v>132</v>
      </c>
      <c r="C169" s="7" t="s">
        <v>4</v>
      </c>
      <c r="D169" s="7" t="s">
        <v>103</v>
      </c>
      <c r="E169" s="43"/>
      <c r="F169" s="8">
        <v>0</v>
      </c>
      <c r="G169" s="7" t="s">
        <v>79</v>
      </c>
      <c r="H169" s="6" t="s">
        <v>276</v>
      </c>
      <c r="I169" s="9">
        <v>52</v>
      </c>
      <c r="J169" s="7" t="s">
        <v>88</v>
      </c>
      <c r="K1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9" s="7" t="s">
        <v>101</v>
      </c>
      <c r="M169" s="7" t="s">
        <v>470</v>
      </c>
    </row>
    <row r="170" spans="1:13" x14ac:dyDescent="0.35">
      <c r="A170" s="6">
        <v>169</v>
      </c>
      <c r="B170" s="7" t="s">
        <v>66</v>
      </c>
      <c r="C170" s="7" t="s">
        <v>4</v>
      </c>
      <c r="D170" s="7" t="s">
        <v>103</v>
      </c>
      <c r="E170" s="8">
        <v>1355</v>
      </c>
      <c r="F170" s="8">
        <v>0</v>
      </c>
      <c r="G170" s="7" t="s">
        <v>79</v>
      </c>
      <c r="H170" s="6" t="s">
        <v>277</v>
      </c>
      <c r="I170" s="9">
        <v>50.291666666666657</v>
      </c>
      <c r="J170" s="7" t="s">
        <v>88</v>
      </c>
      <c r="K1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0" s="7" t="s">
        <v>101</v>
      </c>
      <c r="M170" s="7" t="s">
        <v>471</v>
      </c>
    </row>
    <row r="171" spans="1:13" x14ac:dyDescent="0.35">
      <c r="A171" s="6">
        <v>23</v>
      </c>
      <c r="B171" s="7" t="s">
        <v>67</v>
      </c>
      <c r="C171" s="7" t="s">
        <v>4</v>
      </c>
      <c r="D171" s="7" t="s">
        <v>115</v>
      </c>
      <c r="E171" s="8">
        <v>1765</v>
      </c>
      <c r="F171" s="8">
        <v>0</v>
      </c>
      <c r="G171" s="7" t="s">
        <v>79</v>
      </c>
      <c r="H171" s="6" t="s">
        <v>281</v>
      </c>
      <c r="I171" s="9">
        <v>1</v>
      </c>
      <c r="J171" s="7" t="s">
        <v>88</v>
      </c>
      <c r="K1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1" s="7" t="s">
        <v>101</v>
      </c>
      <c r="M171" s="7" t="s">
        <v>474</v>
      </c>
    </row>
    <row r="172" spans="1:13" ht="29" x14ac:dyDescent="0.35">
      <c r="A172" s="6">
        <v>186</v>
      </c>
      <c r="B172" s="7" t="s">
        <v>67</v>
      </c>
      <c r="C172" s="7" t="s">
        <v>4</v>
      </c>
      <c r="D172" s="7" t="s">
        <v>126</v>
      </c>
      <c r="E172" s="8">
        <v>1765</v>
      </c>
      <c r="F172" s="8">
        <v>0</v>
      </c>
      <c r="G172" s="7" t="s">
        <v>79</v>
      </c>
      <c r="H172" s="6" t="s">
        <v>279</v>
      </c>
      <c r="I172" s="9">
        <v>10</v>
      </c>
      <c r="J172" s="7" t="s">
        <v>88</v>
      </c>
      <c r="K17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2" s="7" t="s">
        <v>101</v>
      </c>
      <c r="M172" s="7" t="s">
        <v>472</v>
      </c>
    </row>
    <row r="173" spans="1:13" x14ac:dyDescent="0.35">
      <c r="A173" s="6">
        <v>22</v>
      </c>
      <c r="B173" s="7" t="s">
        <v>67</v>
      </c>
      <c r="C173" s="7" t="s">
        <v>4</v>
      </c>
      <c r="D173" s="7" t="s">
        <v>115</v>
      </c>
      <c r="E173" s="8">
        <v>1765</v>
      </c>
      <c r="F173" s="8">
        <v>0</v>
      </c>
      <c r="G173" s="7" t="s">
        <v>79</v>
      </c>
      <c r="H173" s="6" t="s">
        <v>280</v>
      </c>
      <c r="I173" s="9">
        <v>1</v>
      </c>
      <c r="J173" s="7" t="s">
        <v>88</v>
      </c>
      <c r="K1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3" s="7" t="s">
        <v>101</v>
      </c>
      <c r="M173" s="7" t="s">
        <v>473</v>
      </c>
    </row>
    <row r="174" spans="1:13" x14ac:dyDescent="0.35">
      <c r="A174" s="6">
        <v>37</v>
      </c>
      <c r="B174" s="7" t="s">
        <v>67</v>
      </c>
      <c r="C174" s="7" t="s">
        <v>4</v>
      </c>
      <c r="D174" s="7" t="s">
        <v>103</v>
      </c>
      <c r="E174" s="8">
        <v>1765</v>
      </c>
      <c r="F174" s="8">
        <v>0</v>
      </c>
      <c r="G174" s="7" t="s">
        <v>79</v>
      </c>
      <c r="H174" s="6" t="s">
        <v>278</v>
      </c>
      <c r="I174" s="9">
        <v>110.29166666666667</v>
      </c>
      <c r="J174" s="7" t="s">
        <v>88</v>
      </c>
      <c r="K1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4" s="7" t="s">
        <v>101</v>
      </c>
      <c r="M174" s="7" t="s">
        <v>475</v>
      </c>
    </row>
    <row r="175" spans="1:13" x14ac:dyDescent="0.35">
      <c r="A175" s="6">
        <v>170</v>
      </c>
      <c r="B175" s="7" t="s">
        <v>118</v>
      </c>
      <c r="C175" s="7" t="s">
        <v>4</v>
      </c>
      <c r="D175" s="7" t="s">
        <v>103</v>
      </c>
      <c r="E175" s="43"/>
      <c r="F175" s="8">
        <v>0</v>
      </c>
      <c r="G175" s="7" t="s">
        <v>79</v>
      </c>
      <c r="H175" s="6" t="s">
        <v>282</v>
      </c>
      <c r="I175" s="9">
        <v>30</v>
      </c>
      <c r="J175" s="7" t="s">
        <v>88</v>
      </c>
      <c r="K1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5" s="7" t="s">
        <v>101</v>
      </c>
      <c r="M175" s="7" t="s">
        <v>476</v>
      </c>
    </row>
    <row r="176" spans="1:13" ht="29" x14ac:dyDescent="0.35">
      <c r="A176" s="6">
        <v>171</v>
      </c>
      <c r="B176" s="7" t="s">
        <v>106</v>
      </c>
      <c r="C176" s="7" t="s">
        <v>4</v>
      </c>
      <c r="D176" s="7" t="s">
        <v>104</v>
      </c>
      <c r="E176" s="43"/>
      <c r="F176" s="8">
        <v>0</v>
      </c>
      <c r="G176" s="7" t="s">
        <v>79</v>
      </c>
      <c r="H176" s="6" t="s">
        <v>283</v>
      </c>
      <c r="I176" s="9">
        <v>22.291666666666668</v>
      </c>
      <c r="J176" s="7" t="s">
        <v>69</v>
      </c>
      <c r="K1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6" s="7" t="s">
        <v>101</v>
      </c>
      <c r="M176" s="7" t="s">
        <v>477</v>
      </c>
    </row>
    <row r="177" spans="1:13" x14ac:dyDescent="0.35">
      <c r="A177" s="6">
        <v>35</v>
      </c>
      <c r="B177" s="7" t="s">
        <v>106</v>
      </c>
      <c r="C177" s="7" t="s">
        <v>4</v>
      </c>
      <c r="D177" s="7" t="s">
        <v>103</v>
      </c>
      <c r="E177" s="43"/>
      <c r="F177" s="8">
        <v>0</v>
      </c>
      <c r="G177" s="7" t="s">
        <v>79</v>
      </c>
      <c r="H177" s="6" t="s">
        <v>284</v>
      </c>
      <c r="I177" s="9">
        <v>5</v>
      </c>
      <c r="J177" s="7" t="s">
        <v>69</v>
      </c>
      <c r="K1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7" s="7" t="s">
        <v>101</v>
      </c>
      <c r="M177" s="7" t="s">
        <v>482</v>
      </c>
    </row>
    <row r="178" spans="1:13" x14ac:dyDescent="0.35">
      <c r="A178" s="6">
        <v>248</v>
      </c>
      <c r="B178" s="7" t="s">
        <v>106</v>
      </c>
      <c r="C178" s="7" t="s">
        <v>4</v>
      </c>
      <c r="D178" s="7" t="s">
        <v>117</v>
      </c>
      <c r="E178" s="43"/>
      <c r="F178" s="8">
        <v>0</v>
      </c>
      <c r="G178" s="7" t="s">
        <v>73</v>
      </c>
      <c r="H178" s="6" t="s">
        <v>288</v>
      </c>
      <c r="I178" s="9">
        <v>31.291666666666668</v>
      </c>
      <c r="J178" s="7" t="s">
        <v>69</v>
      </c>
      <c r="K1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8" s="7" t="s">
        <v>101</v>
      </c>
      <c r="M178" s="7" t="s">
        <v>481</v>
      </c>
    </row>
    <row r="179" spans="1:13" x14ac:dyDescent="0.35">
      <c r="A179" s="6">
        <v>243</v>
      </c>
      <c r="B179" s="7" t="s">
        <v>106</v>
      </c>
      <c r="C179" s="7" t="s">
        <v>4</v>
      </c>
      <c r="D179" s="7" t="s">
        <v>105</v>
      </c>
      <c r="E179" s="43"/>
      <c r="F179" s="8">
        <v>0</v>
      </c>
      <c r="G179" s="7" t="s">
        <v>73</v>
      </c>
      <c r="H179" s="6" t="s">
        <v>286</v>
      </c>
      <c r="I179" s="9">
        <v>175.99999999999974</v>
      </c>
      <c r="J179" s="7" t="s">
        <v>69</v>
      </c>
      <c r="K1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9" s="7" t="s">
        <v>101</v>
      </c>
      <c r="M179" s="7" t="s">
        <v>479</v>
      </c>
    </row>
    <row r="180" spans="1:13" x14ac:dyDescent="0.35">
      <c r="A180" s="6">
        <v>244</v>
      </c>
      <c r="B180" s="7" t="s">
        <v>106</v>
      </c>
      <c r="C180" s="7" t="s">
        <v>4</v>
      </c>
      <c r="D180" s="7" t="s">
        <v>105</v>
      </c>
      <c r="E180" s="10"/>
      <c r="F180" s="8">
        <v>0</v>
      </c>
      <c r="G180" s="7" t="s">
        <v>81</v>
      </c>
      <c r="H180" s="6" t="s">
        <v>287</v>
      </c>
      <c r="I180" s="9">
        <v>42.291666666666643</v>
      </c>
      <c r="J180" s="7" t="s">
        <v>69</v>
      </c>
      <c r="K1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0" s="7" t="s">
        <v>101</v>
      </c>
      <c r="M180" s="7" t="s">
        <v>480</v>
      </c>
    </row>
    <row r="181" spans="1:13" x14ac:dyDescent="0.35">
      <c r="A181" s="6">
        <v>235</v>
      </c>
      <c r="B181" s="7" t="s">
        <v>106</v>
      </c>
      <c r="C181" s="7" t="s">
        <v>4</v>
      </c>
      <c r="D181" s="7" t="s">
        <v>115</v>
      </c>
      <c r="E181" s="43"/>
      <c r="F181" s="8" t="s">
        <v>4</v>
      </c>
      <c r="G181" s="7" t="s">
        <v>73</v>
      </c>
      <c r="H181" s="6" t="s">
        <v>285</v>
      </c>
      <c r="I181" s="9">
        <v>0</v>
      </c>
      <c r="J181" s="7" t="s">
        <v>69</v>
      </c>
      <c r="K1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1" s="7" t="s">
        <v>101</v>
      </c>
      <c r="M181" s="7" t="s">
        <v>478</v>
      </c>
    </row>
    <row r="182" spans="1:13" x14ac:dyDescent="0.35">
      <c r="A182" s="6">
        <v>178</v>
      </c>
      <c r="B182" s="7" t="s">
        <v>109</v>
      </c>
      <c r="C182" s="7" t="s">
        <v>4</v>
      </c>
      <c r="D182" s="7" t="s">
        <v>103</v>
      </c>
      <c r="E182" s="43"/>
      <c r="F182" s="8">
        <v>0</v>
      </c>
      <c r="G182" s="7" t="s">
        <v>73</v>
      </c>
      <c r="H182" s="6" t="s">
        <v>290</v>
      </c>
      <c r="I182" s="9">
        <v>10.291666666666668</v>
      </c>
      <c r="J182" s="7" t="s">
        <v>69</v>
      </c>
      <c r="K1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2" s="7" t="s">
        <v>101</v>
      </c>
      <c r="M182" s="7" t="s">
        <v>484</v>
      </c>
    </row>
    <row r="183" spans="1:13" ht="29" x14ac:dyDescent="0.35">
      <c r="A183" s="6">
        <v>177</v>
      </c>
      <c r="B183" s="7" t="s">
        <v>109</v>
      </c>
      <c r="C183" s="7" t="s">
        <v>4</v>
      </c>
      <c r="D183" s="7" t="s">
        <v>103</v>
      </c>
      <c r="E183" s="43"/>
      <c r="F183" s="8">
        <v>0</v>
      </c>
      <c r="G183" s="7" t="s">
        <v>72</v>
      </c>
      <c r="H183" s="6" t="s">
        <v>289</v>
      </c>
      <c r="I183" s="9">
        <v>20</v>
      </c>
      <c r="J183" s="7" t="s">
        <v>69</v>
      </c>
      <c r="K1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3" s="7" t="s">
        <v>101</v>
      </c>
      <c r="M183" s="7" t="s">
        <v>483</v>
      </c>
    </row>
    <row r="184" spans="1:13" x14ac:dyDescent="0.35">
      <c r="A184" s="6">
        <v>133</v>
      </c>
      <c r="B184" s="7" t="s">
        <v>124</v>
      </c>
      <c r="C184" s="7" t="s">
        <v>4</v>
      </c>
      <c r="D184" s="7" t="s">
        <v>103</v>
      </c>
      <c r="E184" s="43"/>
      <c r="F184" s="8">
        <v>0</v>
      </c>
      <c r="G184" s="7" t="s">
        <v>79</v>
      </c>
      <c r="H184" s="6" t="s">
        <v>293</v>
      </c>
      <c r="I184" s="9">
        <v>27</v>
      </c>
      <c r="J184" s="7" t="s">
        <v>69</v>
      </c>
      <c r="K1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4" s="7" t="s">
        <v>101</v>
      </c>
      <c r="M184" s="7" t="s">
        <v>485</v>
      </c>
    </row>
    <row r="185" spans="1:13" x14ac:dyDescent="0.35">
      <c r="A185" s="6">
        <v>220</v>
      </c>
      <c r="B185" s="7" t="s">
        <v>124</v>
      </c>
      <c r="C185" s="7" t="s">
        <v>4</v>
      </c>
      <c r="D185" s="7" t="s">
        <v>115</v>
      </c>
      <c r="E185" s="43"/>
      <c r="F185" s="8">
        <v>0</v>
      </c>
      <c r="G185" s="7" t="s">
        <v>79</v>
      </c>
      <c r="H185" s="6" t="s">
        <v>295</v>
      </c>
      <c r="I185" s="9">
        <v>4.1666666666666664E-2</v>
      </c>
      <c r="J185" s="7" t="s">
        <v>69</v>
      </c>
      <c r="K1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5" s="7" t="s">
        <v>101</v>
      </c>
      <c r="M185" s="7" t="s">
        <v>489</v>
      </c>
    </row>
    <row r="186" spans="1:13" x14ac:dyDescent="0.35">
      <c r="A186" s="6">
        <v>134</v>
      </c>
      <c r="B186" s="7" t="s">
        <v>124</v>
      </c>
      <c r="C186" s="7" t="s">
        <v>4</v>
      </c>
      <c r="D186" s="7" t="s">
        <v>103</v>
      </c>
      <c r="E186" s="43"/>
      <c r="F186" s="8">
        <v>0</v>
      </c>
      <c r="G186" s="7" t="s">
        <v>73</v>
      </c>
      <c r="H186" s="6" t="s">
        <v>291</v>
      </c>
      <c r="I186" s="9">
        <v>25</v>
      </c>
      <c r="J186" s="7" t="s">
        <v>69</v>
      </c>
      <c r="K1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6" s="7" t="s">
        <v>101</v>
      </c>
      <c r="M186" s="7" t="s">
        <v>486</v>
      </c>
    </row>
    <row r="187" spans="1:13" x14ac:dyDescent="0.35">
      <c r="A187" s="6">
        <v>135</v>
      </c>
      <c r="B187" s="7" t="s">
        <v>124</v>
      </c>
      <c r="C187" s="7" t="s">
        <v>4</v>
      </c>
      <c r="D187" s="7" t="s">
        <v>103</v>
      </c>
      <c r="E187" s="43"/>
      <c r="F187" s="8">
        <v>0</v>
      </c>
      <c r="G187" s="7" t="s">
        <v>79</v>
      </c>
      <c r="H187" s="6" t="s">
        <v>292</v>
      </c>
      <c r="I187" s="9">
        <v>24</v>
      </c>
      <c r="J187" s="7" t="s">
        <v>69</v>
      </c>
      <c r="K1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7" s="7" t="s">
        <v>101</v>
      </c>
      <c r="M187" s="7" t="s">
        <v>487</v>
      </c>
    </row>
    <row r="188" spans="1:13" x14ac:dyDescent="0.35">
      <c r="A188" s="6">
        <v>219</v>
      </c>
      <c r="B188" s="7" t="s">
        <v>124</v>
      </c>
      <c r="C188" s="7" t="s">
        <v>4</v>
      </c>
      <c r="D188" s="7" t="s">
        <v>115</v>
      </c>
      <c r="E188" s="43"/>
      <c r="F188" s="8">
        <v>0</v>
      </c>
      <c r="G188" s="7" t="s">
        <v>79</v>
      </c>
      <c r="H188" s="6" t="s">
        <v>294</v>
      </c>
      <c r="I188" s="9">
        <v>0.25</v>
      </c>
      <c r="J188" s="7" t="s">
        <v>69</v>
      </c>
      <c r="K1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8" s="7" t="s">
        <v>101</v>
      </c>
      <c r="M188" s="7" t="s">
        <v>488</v>
      </c>
    </row>
    <row r="189" spans="1:13" ht="29" x14ac:dyDescent="0.35">
      <c r="A189" s="6">
        <v>116</v>
      </c>
      <c r="B189" s="7" t="s">
        <v>52</v>
      </c>
      <c r="C189" s="7" t="s">
        <v>2</v>
      </c>
      <c r="D189" s="7" t="s">
        <v>100</v>
      </c>
      <c r="E189" s="8">
        <v>3780</v>
      </c>
      <c r="F189" s="8">
        <v>3780</v>
      </c>
      <c r="G189" s="7" t="s">
        <v>92</v>
      </c>
      <c r="H189" s="6" t="s">
        <v>296</v>
      </c>
      <c r="I189" s="9">
        <v>206.70833333333317</v>
      </c>
      <c r="J189" s="7" t="s">
        <v>69</v>
      </c>
      <c r="K18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18.286635758919587</v>
      </c>
      <c r="L189" s="7" t="s">
        <v>101</v>
      </c>
      <c r="M189" s="7" t="s">
        <v>490</v>
      </c>
    </row>
    <row r="190" spans="1:13" ht="29" x14ac:dyDescent="0.35">
      <c r="A190" s="6">
        <v>179</v>
      </c>
      <c r="B190" s="7" t="s">
        <v>52</v>
      </c>
      <c r="C190" s="7" t="s">
        <v>2</v>
      </c>
      <c r="D190" s="7" t="s">
        <v>103</v>
      </c>
      <c r="E190" s="8">
        <v>3780</v>
      </c>
      <c r="F190" s="8">
        <v>0</v>
      </c>
      <c r="G190" s="7" t="s">
        <v>92</v>
      </c>
      <c r="H190" s="6" t="s">
        <v>297</v>
      </c>
      <c r="I190" s="9">
        <v>33.58333333333335</v>
      </c>
      <c r="J190" s="7" t="s">
        <v>69</v>
      </c>
      <c r="K1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0" s="7" t="s">
        <v>101</v>
      </c>
      <c r="M190" s="7" t="s">
        <v>491</v>
      </c>
    </row>
    <row r="191" spans="1:13" x14ac:dyDescent="0.35">
      <c r="A191" s="6">
        <v>180</v>
      </c>
      <c r="B191" s="7" t="s">
        <v>111</v>
      </c>
      <c r="C191" s="7" t="s">
        <v>4</v>
      </c>
      <c r="D191" s="7" t="s">
        <v>103</v>
      </c>
      <c r="E191" s="43"/>
      <c r="F191" s="8">
        <v>0</v>
      </c>
      <c r="G191" s="7" t="s">
        <v>72</v>
      </c>
      <c r="H191" s="6" t="s">
        <v>298</v>
      </c>
      <c r="I191" s="9">
        <v>92.000000000000014</v>
      </c>
      <c r="J191" s="7" t="s">
        <v>69</v>
      </c>
      <c r="K1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1" s="7" t="s">
        <v>101</v>
      </c>
      <c r="M191" s="7" t="s">
        <v>493</v>
      </c>
    </row>
    <row r="192" spans="1:13" x14ac:dyDescent="0.35">
      <c r="A192" s="6">
        <v>182</v>
      </c>
      <c r="B192" s="7" t="s">
        <v>111</v>
      </c>
      <c r="C192" s="7" t="s">
        <v>4</v>
      </c>
      <c r="D192" s="7" t="s">
        <v>103</v>
      </c>
      <c r="E192" s="43"/>
      <c r="F192" s="8">
        <v>0</v>
      </c>
      <c r="G192" s="7" t="s">
        <v>79</v>
      </c>
      <c r="H192" s="6" t="s">
        <v>301</v>
      </c>
      <c r="I192" s="9">
        <v>45.291666666666636</v>
      </c>
      <c r="J192" s="7" t="s">
        <v>69</v>
      </c>
      <c r="K1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2" s="7" t="s">
        <v>101</v>
      </c>
      <c r="M192" s="7" t="s">
        <v>495</v>
      </c>
    </row>
    <row r="193" spans="1:13" x14ac:dyDescent="0.35">
      <c r="A193" s="6">
        <v>172</v>
      </c>
      <c r="B193" s="7" t="s">
        <v>111</v>
      </c>
      <c r="C193" s="7" t="s">
        <v>4</v>
      </c>
      <c r="D193" s="7" t="s">
        <v>103</v>
      </c>
      <c r="E193" s="43"/>
      <c r="F193" s="8">
        <v>0</v>
      </c>
      <c r="G193" s="7" t="s">
        <v>79</v>
      </c>
      <c r="H193" s="6" t="s">
        <v>300</v>
      </c>
      <c r="I193" s="9">
        <v>22</v>
      </c>
      <c r="J193" s="7" t="s">
        <v>69</v>
      </c>
      <c r="K1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3" s="7" t="s">
        <v>101</v>
      </c>
      <c r="M193" s="7" t="s">
        <v>492</v>
      </c>
    </row>
    <row r="194" spans="1:13" x14ac:dyDescent="0.35">
      <c r="A194" s="6">
        <v>181</v>
      </c>
      <c r="B194" s="7" t="s">
        <v>111</v>
      </c>
      <c r="C194" s="7" t="s">
        <v>4</v>
      </c>
      <c r="D194" s="7" t="s">
        <v>103</v>
      </c>
      <c r="E194" s="43"/>
      <c r="F194" s="8">
        <v>0</v>
      </c>
      <c r="G194" s="7" t="s">
        <v>79</v>
      </c>
      <c r="H194" s="6" t="s">
        <v>299</v>
      </c>
      <c r="I194" s="9">
        <v>29.291666666666668</v>
      </c>
      <c r="J194" s="7" t="s">
        <v>69</v>
      </c>
      <c r="K1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4" s="7" t="s">
        <v>101</v>
      </c>
      <c r="M194" s="7" t="s">
        <v>494</v>
      </c>
    </row>
    <row r="195" spans="1:13" x14ac:dyDescent="0.35">
      <c r="A195" s="6">
        <v>238</v>
      </c>
      <c r="B195" s="7" t="s">
        <v>111</v>
      </c>
      <c r="C195" s="7" t="s">
        <v>4</v>
      </c>
      <c r="D195" s="7" t="s">
        <v>115</v>
      </c>
      <c r="E195" s="43"/>
      <c r="F195" s="8" t="s">
        <v>4</v>
      </c>
      <c r="G195" s="7" t="s">
        <v>79</v>
      </c>
      <c r="H195" s="6" t="s">
        <v>282</v>
      </c>
      <c r="I195" s="9">
        <v>0</v>
      </c>
      <c r="J195" s="7" t="s">
        <v>69</v>
      </c>
      <c r="K1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5" s="7" t="s">
        <v>101</v>
      </c>
      <c r="M195" s="7" t="s">
        <v>496</v>
      </c>
    </row>
    <row r="196" spans="1:13" ht="29" x14ac:dyDescent="0.35">
      <c r="A196" s="6">
        <v>246</v>
      </c>
      <c r="B196" s="7" t="s">
        <v>108</v>
      </c>
      <c r="C196" s="7" t="s">
        <v>4</v>
      </c>
      <c r="D196" s="7" t="s">
        <v>105</v>
      </c>
      <c r="E196" s="43"/>
      <c r="F196" s="8">
        <v>0</v>
      </c>
      <c r="G196" s="7" t="s">
        <v>73</v>
      </c>
      <c r="H196" s="6" t="s">
        <v>304</v>
      </c>
      <c r="I196" s="9">
        <v>18.541666666666671</v>
      </c>
      <c r="J196" s="7" t="s">
        <v>69</v>
      </c>
      <c r="K1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6" s="7" t="s">
        <v>101</v>
      </c>
      <c r="M196" s="7" t="s">
        <v>499</v>
      </c>
    </row>
    <row r="197" spans="1:13" ht="29" x14ac:dyDescent="0.35">
      <c r="A197" s="6">
        <v>197</v>
      </c>
      <c r="B197" s="7" t="s">
        <v>108</v>
      </c>
      <c r="C197" s="7" t="s">
        <v>4</v>
      </c>
      <c r="D197" s="7" t="s">
        <v>104</v>
      </c>
      <c r="E197" s="43"/>
      <c r="F197" s="8" t="s">
        <v>4</v>
      </c>
      <c r="G197" s="7" t="s">
        <v>98</v>
      </c>
      <c r="H197" s="6" t="s">
        <v>302</v>
      </c>
      <c r="I197" s="9">
        <v>12</v>
      </c>
      <c r="J197" s="7" t="s">
        <v>69</v>
      </c>
      <c r="K1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7" s="7" t="s">
        <v>101</v>
      </c>
      <c r="M197" s="7" t="s">
        <v>497</v>
      </c>
    </row>
    <row r="198" spans="1:13" x14ac:dyDescent="0.35">
      <c r="A198" s="6">
        <v>245</v>
      </c>
      <c r="B198" s="7" t="s">
        <v>108</v>
      </c>
      <c r="C198" s="7" t="s">
        <v>4</v>
      </c>
      <c r="D198" s="7" t="s">
        <v>105</v>
      </c>
      <c r="E198" s="43"/>
      <c r="F198" s="8">
        <v>0</v>
      </c>
      <c r="G198" s="7" t="s">
        <v>72</v>
      </c>
      <c r="H198" s="6" t="s">
        <v>303</v>
      </c>
      <c r="I198" s="9">
        <v>27.708333333333332</v>
      </c>
      <c r="J198" s="7" t="s">
        <v>69</v>
      </c>
      <c r="K1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8" s="7" t="s">
        <v>101</v>
      </c>
      <c r="M198" s="7" t="s">
        <v>498</v>
      </c>
    </row>
    <row r="199" spans="1:13" x14ac:dyDescent="0.35">
      <c r="A199" s="6">
        <v>173</v>
      </c>
      <c r="B199" s="7" t="s">
        <v>123</v>
      </c>
      <c r="C199" s="7" t="s">
        <v>4</v>
      </c>
      <c r="D199" s="7" t="s">
        <v>103</v>
      </c>
      <c r="E199" s="43"/>
      <c r="F199" s="8">
        <v>0</v>
      </c>
      <c r="G199" s="7" t="s">
        <v>73</v>
      </c>
      <c r="H199" s="6" t="s">
        <v>305</v>
      </c>
      <c r="I199" s="9">
        <v>27</v>
      </c>
      <c r="J199" s="7" t="s">
        <v>69</v>
      </c>
      <c r="K19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9" s="7" t="s">
        <v>101</v>
      </c>
      <c r="M199" s="7" t="s">
        <v>500</v>
      </c>
    </row>
    <row r="200" spans="1:13" x14ac:dyDescent="0.35">
      <c r="A200" s="6">
        <v>236</v>
      </c>
      <c r="B200" s="7" t="s">
        <v>123</v>
      </c>
      <c r="C200" s="7" t="s">
        <v>4</v>
      </c>
      <c r="D200" s="7" t="s">
        <v>115</v>
      </c>
      <c r="E200" s="43"/>
      <c r="F200" s="8">
        <v>0</v>
      </c>
      <c r="G200" s="7" t="s">
        <v>73</v>
      </c>
      <c r="H200" s="6" t="s">
        <v>306</v>
      </c>
      <c r="I200" s="9">
        <v>1</v>
      </c>
      <c r="J200" s="7" t="s">
        <v>69</v>
      </c>
      <c r="K2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0" s="7" t="s">
        <v>101</v>
      </c>
      <c r="M200" s="7" t="s">
        <v>501</v>
      </c>
    </row>
    <row r="201" spans="1:13" x14ac:dyDescent="0.35">
      <c r="A201" s="6">
        <v>175</v>
      </c>
      <c r="B201" s="7" t="s">
        <v>107</v>
      </c>
      <c r="C201" s="7" t="s">
        <v>4</v>
      </c>
      <c r="D201" s="7" t="s">
        <v>103</v>
      </c>
      <c r="E201" s="43"/>
      <c r="F201" s="8">
        <v>0</v>
      </c>
      <c r="G201" s="7" t="s">
        <v>73</v>
      </c>
      <c r="H201" s="6" t="s">
        <v>309</v>
      </c>
      <c r="I201" s="9">
        <v>91</v>
      </c>
      <c r="J201" s="7" t="s">
        <v>69</v>
      </c>
      <c r="K2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1" s="7" t="s">
        <v>101</v>
      </c>
      <c r="M201" s="7" t="s">
        <v>503</v>
      </c>
    </row>
    <row r="202" spans="1:13" x14ac:dyDescent="0.35">
      <c r="A202" s="6">
        <v>174</v>
      </c>
      <c r="B202" s="7" t="s">
        <v>107</v>
      </c>
      <c r="C202" s="7" t="s">
        <v>4</v>
      </c>
      <c r="D202" s="7" t="s">
        <v>103</v>
      </c>
      <c r="E202" s="43"/>
      <c r="F202" s="8">
        <v>0</v>
      </c>
      <c r="G202" s="7" t="s">
        <v>72</v>
      </c>
      <c r="H202" s="6" t="s">
        <v>308</v>
      </c>
      <c r="I202" s="9">
        <v>70.291666666666714</v>
      </c>
      <c r="J202" s="7" t="s">
        <v>69</v>
      </c>
      <c r="K2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2" s="7" t="s">
        <v>101</v>
      </c>
      <c r="M202" s="7" t="s">
        <v>502</v>
      </c>
    </row>
    <row r="203" spans="1:13" x14ac:dyDescent="0.35">
      <c r="A203" s="6">
        <v>132</v>
      </c>
      <c r="B203" s="7" t="s">
        <v>107</v>
      </c>
      <c r="C203" s="7" t="s">
        <v>4</v>
      </c>
      <c r="D203" s="7" t="s">
        <v>121</v>
      </c>
      <c r="E203" s="43"/>
      <c r="F203" s="8">
        <v>0</v>
      </c>
      <c r="G203" s="7" t="s">
        <v>119</v>
      </c>
      <c r="H203" s="6" t="s">
        <v>307</v>
      </c>
      <c r="I203" s="9">
        <v>3.2916666666666665</v>
      </c>
      <c r="J203" s="7" t="s">
        <v>69</v>
      </c>
      <c r="K2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3" s="7" t="s">
        <v>101</v>
      </c>
      <c r="M203" s="7" t="s">
        <v>101</v>
      </c>
    </row>
    <row r="204" spans="1:13" x14ac:dyDescent="0.35">
      <c r="A204" s="6">
        <v>183</v>
      </c>
      <c r="B204" s="7" t="s">
        <v>113</v>
      </c>
      <c r="C204" s="7" t="s">
        <v>4</v>
      </c>
      <c r="D204" s="7" t="s">
        <v>103</v>
      </c>
      <c r="E204" s="43"/>
      <c r="F204" s="8">
        <v>0</v>
      </c>
      <c r="G204" s="7" t="s">
        <v>79</v>
      </c>
      <c r="H204" s="6" t="s">
        <v>310</v>
      </c>
      <c r="I204" s="9">
        <v>14.999999999999998</v>
      </c>
      <c r="J204" s="7" t="s">
        <v>69</v>
      </c>
      <c r="K20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4" s="7" t="s">
        <v>101</v>
      </c>
      <c r="M204" s="7" t="s">
        <v>504</v>
      </c>
    </row>
    <row r="205" spans="1:13" x14ac:dyDescent="0.35">
      <c r="A205" s="6">
        <v>140</v>
      </c>
      <c r="B205" s="7" t="s">
        <v>122</v>
      </c>
      <c r="C205" s="7" t="s">
        <v>4</v>
      </c>
      <c r="D205" s="7" t="s">
        <v>117</v>
      </c>
      <c r="E205" s="43"/>
      <c r="F205" s="8">
        <v>0</v>
      </c>
      <c r="G205" s="7" t="s">
        <v>79</v>
      </c>
      <c r="H205" s="6" t="s">
        <v>311</v>
      </c>
      <c r="I205" s="9">
        <v>26</v>
      </c>
      <c r="J205" s="7" t="s">
        <v>69</v>
      </c>
      <c r="K2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5" s="7" t="s">
        <v>101</v>
      </c>
      <c r="M205" s="7" t="s">
        <v>505</v>
      </c>
    </row>
    <row r="206" spans="1:13" ht="29" x14ac:dyDescent="0.35">
      <c r="A206" s="6">
        <v>113</v>
      </c>
      <c r="B206" s="7" t="s">
        <v>51</v>
      </c>
      <c r="C206" s="7" t="s">
        <v>2</v>
      </c>
      <c r="D206" s="7" t="s">
        <v>100</v>
      </c>
      <c r="E206" s="42">
        <v>3015</v>
      </c>
      <c r="F206" s="8">
        <v>3015</v>
      </c>
      <c r="G206" s="7" t="s">
        <v>75</v>
      </c>
      <c r="H206" s="39">
        <v>41740</v>
      </c>
      <c r="I206" s="9">
        <v>0</v>
      </c>
      <c r="J206" s="7" t="s">
        <v>89</v>
      </c>
      <c r="K2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6" s="7" t="s">
        <v>101</v>
      </c>
      <c r="M206" s="7" t="s">
        <v>101</v>
      </c>
    </row>
    <row r="207" spans="1:13" ht="29" x14ac:dyDescent="0.35">
      <c r="A207" s="6">
        <v>50</v>
      </c>
      <c r="B207" s="7" t="s">
        <v>53</v>
      </c>
      <c r="C207" s="7" t="s">
        <v>4</v>
      </c>
      <c r="D207" s="7" t="s">
        <v>100</v>
      </c>
      <c r="E207" s="8">
        <v>0</v>
      </c>
      <c r="F207" s="8">
        <v>3840</v>
      </c>
      <c r="G207" s="7" t="s">
        <v>92</v>
      </c>
      <c r="H207" s="6" t="s">
        <v>312</v>
      </c>
      <c r="I207" s="9">
        <v>156.29166666666646</v>
      </c>
      <c r="J207" s="7" t="s">
        <v>69</v>
      </c>
      <c r="K20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24.569448147160792</v>
      </c>
      <c r="L207" s="7" t="s">
        <v>101</v>
      </c>
      <c r="M207" s="7" t="s">
        <v>507</v>
      </c>
    </row>
    <row r="208" spans="1:13" x14ac:dyDescent="0.35">
      <c r="A208" s="6">
        <v>44</v>
      </c>
      <c r="B208" s="7" t="s">
        <v>54</v>
      </c>
      <c r="C208" s="7" t="s">
        <v>4</v>
      </c>
      <c r="D208" s="7" t="s">
        <v>103</v>
      </c>
      <c r="E208" s="8">
        <v>2600</v>
      </c>
      <c r="F208" s="8" t="s">
        <v>4</v>
      </c>
      <c r="G208" s="7" t="s">
        <v>79</v>
      </c>
      <c r="H208" s="6" t="s">
        <v>313</v>
      </c>
      <c r="I208" s="9">
        <v>0</v>
      </c>
      <c r="J208" s="7" t="s">
        <v>69</v>
      </c>
      <c r="K2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8" s="7" t="s">
        <v>101</v>
      </c>
      <c r="M208" s="7" t="s">
        <v>508</v>
      </c>
    </row>
    <row r="209" spans="1:13" ht="29" x14ac:dyDescent="0.35">
      <c r="A209" s="6">
        <v>123</v>
      </c>
      <c r="B209" s="7" t="s">
        <v>58</v>
      </c>
      <c r="C209" s="7" t="s">
        <v>4</v>
      </c>
      <c r="D209" s="7" t="s">
        <v>100</v>
      </c>
      <c r="E209" s="8">
        <v>2550</v>
      </c>
      <c r="F209" s="8">
        <v>2550</v>
      </c>
      <c r="G209" s="7" t="s">
        <v>78</v>
      </c>
      <c r="H209" s="39">
        <v>40724</v>
      </c>
      <c r="I209" s="9">
        <v>0</v>
      </c>
      <c r="J209" s="7" t="s">
        <v>325</v>
      </c>
      <c r="K2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9" s="7" t="s">
        <v>101</v>
      </c>
      <c r="M209" s="7" t="s">
        <v>101</v>
      </c>
    </row>
    <row r="210" spans="1:13" ht="29" x14ac:dyDescent="0.35">
      <c r="A210" s="6">
        <v>32</v>
      </c>
      <c r="B210" s="7" t="s">
        <v>93</v>
      </c>
      <c r="C210" s="7" t="s">
        <v>4</v>
      </c>
      <c r="D210" s="7" t="s">
        <v>126</v>
      </c>
      <c r="E210" s="43"/>
      <c r="F210" s="8">
        <v>0</v>
      </c>
      <c r="G210" s="7" t="s">
        <v>79</v>
      </c>
      <c r="H210" s="6" t="s">
        <v>315</v>
      </c>
      <c r="I210" s="9">
        <v>23.791666666666668</v>
      </c>
      <c r="J210" s="7" t="s">
        <v>69</v>
      </c>
      <c r="K2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0" s="7" t="s">
        <v>101</v>
      </c>
      <c r="M210" s="7" t="s">
        <v>513</v>
      </c>
    </row>
    <row r="211" spans="1:13" ht="29" x14ac:dyDescent="0.35">
      <c r="A211" s="6">
        <v>127</v>
      </c>
      <c r="B211" s="7" t="s">
        <v>93</v>
      </c>
      <c r="C211" s="7" t="s">
        <v>4</v>
      </c>
      <c r="D211" s="7" t="s">
        <v>104</v>
      </c>
      <c r="E211" s="43"/>
      <c r="F211" s="8" t="s">
        <v>4</v>
      </c>
      <c r="G211" s="7" t="s">
        <v>98</v>
      </c>
      <c r="H211" s="6" t="s">
        <v>314</v>
      </c>
      <c r="I211" s="9">
        <v>82.291666666666657</v>
      </c>
      <c r="J211" s="7" t="s">
        <v>69</v>
      </c>
      <c r="K2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1" s="7" t="s">
        <v>101</v>
      </c>
      <c r="M211" s="7" t="s">
        <v>510</v>
      </c>
    </row>
    <row r="212" spans="1:13" x14ac:dyDescent="0.35">
      <c r="A212" s="6">
        <v>202</v>
      </c>
      <c r="B212" s="7" t="s">
        <v>93</v>
      </c>
      <c r="C212" s="7" t="s">
        <v>4</v>
      </c>
      <c r="D212" s="7" t="s">
        <v>115</v>
      </c>
      <c r="E212" s="43"/>
      <c r="F212" s="8" t="s">
        <v>4</v>
      </c>
      <c r="G212" s="7" t="s">
        <v>98</v>
      </c>
      <c r="H212" s="6" t="s">
        <v>314</v>
      </c>
      <c r="I212" s="9">
        <v>0</v>
      </c>
      <c r="J212" s="7" t="s">
        <v>69</v>
      </c>
      <c r="K2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2" s="7" t="s">
        <v>101</v>
      </c>
      <c r="M212" s="7" t="s">
        <v>511</v>
      </c>
    </row>
    <row r="213" spans="1:13" x14ac:dyDescent="0.35">
      <c r="A213" s="6">
        <v>204</v>
      </c>
      <c r="B213" s="7" t="s">
        <v>93</v>
      </c>
      <c r="C213" s="7" t="s">
        <v>4</v>
      </c>
      <c r="D213" s="7" t="s">
        <v>115</v>
      </c>
      <c r="E213" s="43"/>
      <c r="F213" s="8" t="s">
        <v>4</v>
      </c>
      <c r="G213" s="7" t="s">
        <v>98</v>
      </c>
      <c r="H213" s="6" t="s">
        <v>316</v>
      </c>
      <c r="I213" s="9">
        <v>0</v>
      </c>
      <c r="J213" s="7" t="s">
        <v>69</v>
      </c>
      <c r="K2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3" s="7" t="s">
        <v>101</v>
      </c>
      <c r="M213" s="7" t="s">
        <v>512</v>
      </c>
    </row>
    <row r="214" spans="1:13" ht="29" x14ac:dyDescent="0.35">
      <c r="A214" s="6">
        <v>18</v>
      </c>
      <c r="B214" s="7" t="s">
        <v>55</v>
      </c>
      <c r="C214" s="7" t="s">
        <v>2</v>
      </c>
      <c r="D214" s="7" t="s">
        <v>100</v>
      </c>
      <c r="E214" s="8">
        <v>6333</v>
      </c>
      <c r="F214" s="8">
        <v>6350</v>
      </c>
      <c r="G214" s="7" t="s">
        <v>74</v>
      </c>
      <c r="H214" s="6" t="s">
        <v>317</v>
      </c>
      <c r="I214" s="9">
        <v>534.70833333333417</v>
      </c>
      <c r="J214" s="7" t="s">
        <v>94</v>
      </c>
      <c r="K21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11.875633133328121</v>
      </c>
      <c r="L214" s="7" t="s">
        <v>101</v>
      </c>
      <c r="M214" s="7" t="s">
        <v>514</v>
      </c>
    </row>
    <row r="215" spans="1:13" ht="29" x14ac:dyDescent="0.35">
      <c r="A215" s="6">
        <v>184</v>
      </c>
      <c r="B215" s="7" t="s">
        <v>56</v>
      </c>
      <c r="C215" s="7" t="s">
        <v>6</v>
      </c>
      <c r="D215" s="7" t="s">
        <v>126</v>
      </c>
      <c r="E215" s="8">
        <v>5150</v>
      </c>
      <c r="F215" s="8">
        <v>0</v>
      </c>
      <c r="G215" s="7" t="s">
        <v>81</v>
      </c>
      <c r="H215" s="6" t="s">
        <v>320</v>
      </c>
      <c r="I215" s="9">
        <v>31.291666666666668</v>
      </c>
      <c r="J215" s="7" t="s">
        <v>102</v>
      </c>
      <c r="K2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5" s="7" t="s">
        <v>101</v>
      </c>
      <c r="M215" s="7" t="s">
        <v>517</v>
      </c>
    </row>
    <row r="216" spans="1:13" x14ac:dyDescent="0.35">
      <c r="A216" s="6">
        <v>21</v>
      </c>
      <c r="B216" s="7" t="s">
        <v>56</v>
      </c>
      <c r="C216" s="7" t="s">
        <v>6</v>
      </c>
      <c r="D216" s="7" t="s">
        <v>115</v>
      </c>
      <c r="E216" s="8">
        <v>5150</v>
      </c>
      <c r="F216" s="8">
        <v>0</v>
      </c>
      <c r="G216" s="7" t="s">
        <v>81</v>
      </c>
      <c r="H216" s="6" t="s">
        <v>322</v>
      </c>
      <c r="I216" s="9">
        <v>2.041666666666667</v>
      </c>
      <c r="J216" s="7" t="s">
        <v>102</v>
      </c>
      <c r="K2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6" s="7" t="s">
        <v>101</v>
      </c>
      <c r="M216" s="7" t="s">
        <v>520</v>
      </c>
    </row>
    <row r="217" spans="1:13" x14ac:dyDescent="0.35">
      <c r="A217" s="6">
        <v>20</v>
      </c>
      <c r="B217" s="7" t="s">
        <v>56</v>
      </c>
      <c r="C217" s="7" t="s">
        <v>6</v>
      </c>
      <c r="D217" s="7" t="s">
        <v>115</v>
      </c>
      <c r="E217" s="8">
        <v>5150</v>
      </c>
      <c r="F217" s="8">
        <v>0</v>
      </c>
      <c r="G217" s="7" t="s">
        <v>81</v>
      </c>
      <c r="H217" s="6" t="s">
        <v>321</v>
      </c>
      <c r="I217" s="9">
        <v>0.2986111111111111</v>
      </c>
      <c r="J217" s="7" t="s">
        <v>102</v>
      </c>
      <c r="K2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7" s="7" t="s">
        <v>101</v>
      </c>
      <c r="M217" s="7" t="s">
        <v>519</v>
      </c>
    </row>
    <row r="218" spans="1:13" ht="29" x14ac:dyDescent="0.35">
      <c r="A218" s="6">
        <v>4</v>
      </c>
      <c r="B218" s="7" t="s">
        <v>56</v>
      </c>
      <c r="C218" s="7" t="s">
        <v>6</v>
      </c>
      <c r="D218" s="7" t="s">
        <v>100</v>
      </c>
      <c r="E218" s="8">
        <v>5150</v>
      </c>
      <c r="F218" s="8">
        <v>5150</v>
      </c>
      <c r="G218" s="7" t="s">
        <v>84</v>
      </c>
      <c r="H218" s="6" t="s">
        <v>244</v>
      </c>
      <c r="I218" s="9">
        <v>237.75000000000017</v>
      </c>
      <c r="J218" s="7" t="s">
        <v>102</v>
      </c>
      <c r="K21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21.661409043112499</v>
      </c>
      <c r="L218" s="7" t="s">
        <v>101</v>
      </c>
      <c r="M218" s="7" t="s">
        <v>521</v>
      </c>
    </row>
    <row r="219" spans="1:13" x14ac:dyDescent="0.35">
      <c r="A219" s="6">
        <v>137</v>
      </c>
      <c r="B219" s="7" t="s">
        <v>56</v>
      </c>
      <c r="C219" s="7" t="s">
        <v>6</v>
      </c>
      <c r="D219" s="7" t="s">
        <v>103</v>
      </c>
      <c r="E219" s="8">
        <v>5150</v>
      </c>
      <c r="F219" s="8">
        <v>0</v>
      </c>
      <c r="G219" s="7" t="s">
        <v>81</v>
      </c>
      <c r="H219" s="6" t="s">
        <v>319</v>
      </c>
      <c r="I219" s="9">
        <v>36.291666666666664</v>
      </c>
      <c r="J219" s="7" t="s">
        <v>102</v>
      </c>
      <c r="K2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9" s="7" t="s">
        <v>101</v>
      </c>
      <c r="M219" s="7" t="s">
        <v>516</v>
      </c>
    </row>
    <row r="220" spans="1:13" x14ac:dyDescent="0.35">
      <c r="A220" s="6">
        <v>136</v>
      </c>
      <c r="B220" s="7" t="s">
        <v>56</v>
      </c>
      <c r="C220" s="7" t="s">
        <v>6</v>
      </c>
      <c r="D220" s="7" t="s">
        <v>103</v>
      </c>
      <c r="E220" s="8">
        <v>5150</v>
      </c>
      <c r="F220" s="8">
        <v>0</v>
      </c>
      <c r="G220" s="7" t="s">
        <v>81</v>
      </c>
      <c r="H220" s="6" t="s">
        <v>318</v>
      </c>
      <c r="I220" s="9">
        <v>62</v>
      </c>
      <c r="J220" s="7" t="s">
        <v>102</v>
      </c>
      <c r="K2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0" s="7" t="s">
        <v>101</v>
      </c>
      <c r="M220" s="7" t="s">
        <v>515</v>
      </c>
    </row>
    <row r="221" spans="1:13" ht="29" x14ac:dyDescent="0.35">
      <c r="A221" s="6">
        <v>187</v>
      </c>
      <c r="B221" s="7" t="s">
        <v>56</v>
      </c>
      <c r="C221" s="7" t="s">
        <v>6</v>
      </c>
      <c r="D221" s="7" t="s">
        <v>104</v>
      </c>
      <c r="E221" s="8">
        <v>5150</v>
      </c>
      <c r="F221" s="8">
        <v>0</v>
      </c>
      <c r="G221" s="7" t="s">
        <v>79</v>
      </c>
      <c r="H221" s="39">
        <v>42471</v>
      </c>
      <c r="I221" s="9">
        <v>29.999999999999993</v>
      </c>
      <c r="J221" s="7" t="s">
        <v>102</v>
      </c>
      <c r="K2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1" s="7" t="s">
        <v>101</v>
      </c>
      <c r="M221" s="7" t="s">
        <v>518</v>
      </c>
    </row>
    <row r="222" spans="1:13" ht="29" x14ac:dyDescent="0.35">
      <c r="A222" s="6">
        <v>98</v>
      </c>
      <c r="B222" s="7" t="s">
        <v>37</v>
      </c>
      <c r="C222" s="7" t="s">
        <v>4</v>
      </c>
      <c r="D222" s="7" t="s">
        <v>100</v>
      </c>
      <c r="E222" s="8">
        <v>4700</v>
      </c>
      <c r="F222" s="8">
        <v>4700</v>
      </c>
      <c r="G222" s="7" t="s">
        <v>78</v>
      </c>
      <c r="H222" s="39">
        <v>41299</v>
      </c>
      <c r="I222" s="9">
        <v>0</v>
      </c>
      <c r="J222" s="7" t="s">
        <v>245</v>
      </c>
      <c r="K2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2" s="7" t="s">
        <v>101</v>
      </c>
      <c r="M222" s="7" t="s">
        <v>101</v>
      </c>
    </row>
    <row r="223" spans="1:13" ht="29" x14ac:dyDescent="0.35">
      <c r="A223" s="6">
        <v>25</v>
      </c>
      <c r="B223" s="7" t="s">
        <v>57</v>
      </c>
      <c r="C223" s="7" t="s">
        <v>6</v>
      </c>
      <c r="D223" s="7" t="s">
        <v>115</v>
      </c>
      <c r="E223" s="8">
        <v>3900</v>
      </c>
      <c r="F223" s="8">
        <v>0</v>
      </c>
      <c r="G223" s="7" t="s">
        <v>92</v>
      </c>
      <c r="H223" s="6" t="s">
        <v>324</v>
      </c>
      <c r="I223" s="9">
        <v>1</v>
      </c>
      <c r="J223" s="7" t="s">
        <v>69</v>
      </c>
      <c r="K2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3" s="7" t="s">
        <v>101</v>
      </c>
      <c r="M223" s="7" t="s">
        <v>522</v>
      </c>
    </row>
    <row r="224" spans="1:13" ht="29" x14ac:dyDescent="0.35">
      <c r="A224" s="6">
        <v>7</v>
      </c>
      <c r="B224" s="7" t="s">
        <v>57</v>
      </c>
      <c r="C224" s="7" t="s">
        <v>6</v>
      </c>
      <c r="D224" s="7" t="s">
        <v>100</v>
      </c>
      <c r="E224" s="8">
        <v>3900</v>
      </c>
      <c r="F224" s="8">
        <v>3900</v>
      </c>
      <c r="G224" s="7" t="s">
        <v>92</v>
      </c>
      <c r="H224" s="6" t="s">
        <v>323</v>
      </c>
      <c r="I224" s="9">
        <v>185.00000000000006</v>
      </c>
      <c r="J224" s="7" t="s">
        <v>69</v>
      </c>
      <c r="K22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21.081081081081074</v>
      </c>
      <c r="L224" s="7" t="s">
        <v>101</v>
      </c>
      <c r="M224" s="7" t="s">
        <v>523</v>
      </c>
    </row>
    <row r="225" spans="1:13" ht="29" x14ac:dyDescent="0.35">
      <c r="A225" s="11">
        <v>105</v>
      </c>
      <c r="B225" s="12" t="s">
        <v>42</v>
      </c>
      <c r="C225" s="12" t="s">
        <v>4</v>
      </c>
      <c r="D225" s="12" t="s">
        <v>100</v>
      </c>
      <c r="E225" s="13">
        <v>5215</v>
      </c>
      <c r="F225" s="13">
        <v>5215</v>
      </c>
      <c r="G225" s="12" t="s">
        <v>84</v>
      </c>
      <c r="H225" s="44">
        <v>41095</v>
      </c>
      <c r="I225" s="14">
        <v>0</v>
      </c>
      <c r="J225" s="12" t="s">
        <v>232</v>
      </c>
      <c r="K225" s="25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5" s="12" t="s">
        <v>101</v>
      </c>
      <c r="M225" s="12" t="s">
        <v>101</v>
      </c>
    </row>
    <row r="226" spans="1:13" x14ac:dyDescent="0.35">
      <c r="A226" s="15" t="s">
        <v>524</v>
      </c>
      <c r="B226" s="15"/>
      <c r="C226" s="15"/>
      <c r="D226" s="15"/>
      <c r="E226" s="16">
        <f>SUBTOTAL(109,Список[План, метров])</f>
        <v>720413</v>
      </c>
      <c r="F226" s="16">
        <f>SUBTOTAL(109,Список[Факт,метров])</f>
        <v>241459</v>
      </c>
      <c r="G226" s="15"/>
      <c r="H226" s="15"/>
      <c r="I226" s="16">
        <f>SUBTOTAL(109,Список[Продолжительность])</f>
        <v>17033.625000000004</v>
      </c>
      <c r="J226" s="15"/>
      <c r="K226" s="23"/>
      <c r="L226" s="15"/>
      <c r="M226" s="15"/>
    </row>
    <row r="228" spans="1:13" x14ac:dyDescent="0.35">
      <c r="H228" s="17" t="s">
        <v>525</v>
      </c>
      <c r="I228" s="18">
        <f>Список[[#Totals],[Факт,метров]]/Список[[#Totals],[Продолжительность]]</f>
        <v>14.175432416763897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AE2-ECF1-4EEE-BB56-88441575BDF7}">
  <dimension ref="A1:D14"/>
  <sheetViews>
    <sheetView workbookViewId="0">
      <selection activeCell="D7" sqref="D7"/>
    </sheetView>
  </sheetViews>
  <sheetFormatPr defaultRowHeight="14.5" x14ac:dyDescent="0.35"/>
  <cols>
    <col min="1" max="1" width="30" customWidth="1"/>
    <col min="2" max="4" width="18.54296875" customWidth="1"/>
  </cols>
  <sheetData>
    <row r="1" spans="1:4" x14ac:dyDescent="0.35">
      <c r="A1" t="s">
        <v>533</v>
      </c>
    </row>
    <row r="3" spans="1:4" ht="29" x14ac:dyDescent="0.35">
      <c r="A3" s="28" t="s">
        <v>136</v>
      </c>
      <c r="B3" s="28" t="s">
        <v>327</v>
      </c>
      <c r="C3" s="28" t="s">
        <v>328</v>
      </c>
      <c r="D3" s="28" t="s">
        <v>531</v>
      </c>
    </row>
    <row r="4" spans="1:4" ht="29" x14ac:dyDescent="0.35">
      <c r="A4" s="27" t="s">
        <v>92</v>
      </c>
      <c r="B4" s="31">
        <v>16681</v>
      </c>
      <c r="C4" s="31">
        <v>885.34375</v>
      </c>
      <c r="D4" s="32">
        <f>Таблица3[[#This Row],[Факт,метров]]/Таблица3[[#This Row],[Продолжительность]]</f>
        <v>18.841269280999612</v>
      </c>
    </row>
    <row r="5" spans="1:4" x14ac:dyDescent="0.35">
      <c r="A5" s="27" t="s">
        <v>80</v>
      </c>
      <c r="B5" s="31">
        <v>3950</v>
      </c>
      <c r="C5" s="31">
        <v>139.29166666666663</v>
      </c>
      <c r="D5" s="32">
        <f>Таблица3[[#This Row],[Факт,метров]]/Таблица3[[#This Row],[Продолжительность]]</f>
        <v>28.357762488782537</v>
      </c>
    </row>
    <row r="6" spans="1:4" x14ac:dyDescent="0.35">
      <c r="A6" s="27" t="s">
        <v>72</v>
      </c>
      <c r="B6" s="31">
        <v>2926</v>
      </c>
      <c r="C6" s="31">
        <v>127.29166666666677</v>
      </c>
      <c r="D6" s="32">
        <f>Таблица3[[#This Row],[Факт,метров]]/Таблица3[[#This Row],[Продолжительность]]</f>
        <v>22.986579378068722</v>
      </c>
    </row>
    <row r="7" spans="1:4" x14ac:dyDescent="0.35">
      <c r="A7" s="27" t="s">
        <v>97</v>
      </c>
      <c r="B7" s="31">
        <v>16818</v>
      </c>
      <c r="C7" s="31">
        <v>1902.2916666666661</v>
      </c>
      <c r="D7" s="32">
        <f>Таблица3[[#This Row],[Факт,метров]]/Таблица3[[#This Row],[Продолжительность]]</f>
        <v>8.8409155623699505</v>
      </c>
    </row>
    <row r="8" spans="1:4" x14ac:dyDescent="0.35">
      <c r="A8" s="27" t="s">
        <v>98</v>
      </c>
      <c r="B8" s="31">
        <v>2710</v>
      </c>
      <c r="C8" s="31">
        <v>254.99999999999983</v>
      </c>
      <c r="D8" s="32">
        <f>Таблица3[[#This Row],[Факт,метров]]/Таблица3[[#This Row],[Продолжительность]]</f>
        <v>10.627450980392164</v>
      </c>
    </row>
    <row r="9" spans="1:4" x14ac:dyDescent="0.35">
      <c r="A9" s="27" t="s">
        <v>75</v>
      </c>
      <c r="B9" s="31">
        <v>17151</v>
      </c>
      <c r="C9" s="31">
        <v>1038.3749999999995</v>
      </c>
      <c r="D9" s="32">
        <f>Таблица3[[#This Row],[Факт,метров]]/Таблица3[[#This Row],[Продолжительность]]</f>
        <v>16.517154207295061</v>
      </c>
    </row>
    <row r="10" spans="1:4" x14ac:dyDescent="0.35">
      <c r="A10" s="27" t="s">
        <v>70</v>
      </c>
      <c r="B10" s="31">
        <v>25374</v>
      </c>
      <c r="C10" s="31">
        <v>2105.3958333333371</v>
      </c>
      <c r="D10" s="32">
        <f>Таблица3[[#This Row],[Факт,метров]]/Таблица3[[#This Row],[Продолжительность]]</f>
        <v>12.051890479818699</v>
      </c>
    </row>
    <row r="11" spans="1:4" x14ac:dyDescent="0.35">
      <c r="A11" s="27" t="s">
        <v>74</v>
      </c>
      <c r="B11" s="31">
        <v>24492</v>
      </c>
      <c r="C11" s="31">
        <v>1396.5763888888901</v>
      </c>
      <c r="D11" s="32">
        <f>Таблица3[[#This Row],[Факт,метров]]/Таблица3[[#This Row],[Продолжительность]]</f>
        <v>17.537171754339717</v>
      </c>
    </row>
    <row r="12" spans="1:4" x14ac:dyDescent="0.35">
      <c r="A12" s="27" t="s">
        <v>78</v>
      </c>
      <c r="B12" s="31">
        <v>19312</v>
      </c>
      <c r="C12" s="31">
        <v>1001.5833333333331</v>
      </c>
      <c r="D12" s="32">
        <f>Таблица3[[#This Row],[Факт,метров]]/Таблица3[[#This Row],[Продолжительность]]</f>
        <v>19.281471004243286</v>
      </c>
    </row>
    <row r="13" spans="1:4" x14ac:dyDescent="0.35">
      <c r="A13" s="27" t="s">
        <v>84</v>
      </c>
      <c r="B13" s="31">
        <v>20770</v>
      </c>
      <c r="C13" s="31">
        <v>1351.7500000000005</v>
      </c>
      <c r="D13" s="32">
        <f>Таблица3[[#This Row],[Факт,метров]]/Таблица3[[#This Row],[Продолжительность]]</f>
        <v>15.365267246162377</v>
      </c>
    </row>
    <row r="14" spans="1:4" x14ac:dyDescent="0.35">
      <c r="A14" s="27" t="s">
        <v>524</v>
      </c>
      <c r="B14" s="31">
        <f>SUBTOTAL(109,Таблица3[Факт,метров])</f>
        <v>150184</v>
      </c>
      <c r="C14" s="31">
        <f>SUBTOTAL(109,Таблица3[Продолжительность])</f>
        <v>10202.89930555556</v>
      </c>
      <c r="D14" s="32">
        <f>SUBTOTAL(101,Таблица3[Средняя скорость, м/сутки])</f>
        <v>17.040693238247211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7C0F-AAF3-4D69-93AF-611F4BBB1651}">
  <dimension ref="A2:D16"/>
  <sheetViews>
    <sheetView workbookViewId="0">
      <selection activeCell="A5" sqref="A5:D16"/>
    </sheetView>
  </sheetViews>
  <sheetFormatPr defaultRowHeight="14.5" x14ac:dyDescent="0.35"/>
  <cols>
    <col min="1" max="1" width="30" bestFit="1" customWidth="1"/>
    <col min="2" max="2" width="14.7265625" bestFit="1" customWidth="1"/>
    <col min="3" max="3" width="19.08984375" bestFit="1" customWidth="1"/>
    <col min="4" max="4" width="17.1796875" bestFit="1" customWidth="1"/>
    <col min="5" max="36" width="4.81640625" bestFit="1" customWidth="1"/>
    <col min="37" max="37" width="2.7265625" bestFit="1" customWidth="1"/>
    <col min="38" max="38" width="11.1796875" bestFit="1" customWidth="1"/>
  </cols>
  <sheetData>
    <row r="2" spans="1:4" x14ac:dyDescent="0.35">
      <c r="A2" s="19" t="s">
        <v>135</v>
      </c>
      <c r="B2" t="s">
        <v>528</v>
      </c>
    </row>
    <row r="3" spans="1:4" ht="29" x14ac:dyDescent="0.35">
      <c r="A3" s="19" t="s">
        <v>137</v>
      </c>
      <c r="B3" s="26" t="s">
        <v>100</v>
      </c>
    </row>
    <row r="5" spans="1:4" ht="43.5" x14ac:dyDescent="0.35">
      <c r="A5" s="29" t="s">
        <v>526</v>
      </c>
      <c r="B5" s="28" t="s">
        <v>529</v>
      </c>
      <c r="C5" s="28" t="s">
        <v>530</v>
      </c>
      <c r="D5" s="28" t="s">
        <v>532</v>
      </c>
    </row>
    <row r="6" spans="1:4" x14ac:dyDescent="0.35">
      <c r="A6" s="20" t="s">
        <v>92</v>
      </c>
      <c r="B6" s="21">
        <v>29231</v>
      </c>
      <c r="C6" s="21">
        <v>1024.6354166666665</v>
      </c>
      <c r="D6" s="30">
        <v>21.5187724335862</v>
      </c>
    </row>
    <row r="7" spans="1:4" x14ac:dyDescent="0.35">
      <c r="A7" s="20" t="s">
        <v>72</v>
      </c>
      <c r="B7" s="21">
        <v>6487</v>
      </c>
      <c r="C7" s="21">
        <v>502.58333333333314</v>
      </c>
      <c r="D7" s="30">
        <v>16.237599670160154</v>
      </c>
    </row>
    <row r="8" spans="1:4" x14ac:dyDescent="0.35">
      <c r="A8" s="20" t="s">
        <v>97</v>
      </c>
      <c r="B8" s="21">
        <v>16818</v>
      </c>
      <c r="C8" s="21">
        <v>1902.2916666666661</v>
      </c>
      <c r="D8" s="30">
        <v>9.0087064288274306</v>
      </c>
    </row>
    <row r="9" spans="1:4" x14ac:dyDescent="0.35">
      <c r="A9" s="20" t="s">
        <v>99</v>
      </c>
      <c r="B9" s="21">
        <v>13610</v>
      </c>
      <c r="C9" s="21">
        <v>0</v>
      </c>
      <c r="D9" s="30" t="e">
        <v>#DIV/0!</v>
      </c>
    </row>
    <row r="10" spans="1:4" x14ac:dyDescent="0.35">
      <c r="A10" s="20" t="s">
        <v>98</v>
      </c>
      <c r="B10" s="21">
        <v>5375</v>
      </c>
      <c r="C10" s="21">
        <v>254.99999999999983</v>
      </c>
      <c r="D10" s="30">
        <v>15.485878855444085</v>
      </c>
    </row>
    <row r="11" spans="1:4" x14ac:dyDescent="0.35">
      <c r="A11" s="20" t="s">
        <v>75</v>
      </c>
      <c r="B11" s="21">
        <v>32815</v>
      </c>
      <c r="C11" s="21">
        <v>793.37499999999989</v>
      </c>
      <c r="D11" s="30">
        <v>22.453464107928031</v>
      </c>
    </row>
    <row r="12" spans="1:4" x14ac:dyDescent="0.35">
      <c r="A12" s="20" t="s">
        <v>70</v>
      </c>
      <c r="B12" s="21">
        <v>23389</v>
      </c>
      <c r="C12" s="21">
        <v>1975.1041666666706</v>
      </c>
      <c r="D12" s="30">
        <v>12.148040820535616</v>
      </c>
    </row>
    <row r="13" spans="1:4" x14ac:dyDescent="0.35">
      <c r="A13" s="20" t="s">
        <v>74</v>
      </c>
      <c r="B13" s="21">
        <v>24492</v>
      </c>
      <c r="C13" s="21">
        <v>1396.5763888888901</v>
      </c>
      <c r="D13" s="30">
        <v>18.970486766701367</v>
      </c>
    </row>
    <row r="14" spans="1:4" x14ac:dyDescent="0.35">
      <c r="A14" s="20" t="s">
        <v>78</v>
      </c>
      <c r="B14" s="21">
        <v>52864</v>
      </c>
      <c r="C14" s="21">
        <v>1001.5833333333333</v>
      </c>
      <c r="D14" s="30">
        <v>19.729181823647654</v>
      </c>
    </row>
    <row r="15" spans="1:4" x14ac:dyDescent="0.35">
      <c r="A15" s="20" t="s">
        <v>84</v>
      </c>
      <c r="B15" s="21">
        <v>36378</v>
      </c>
      <c r="C15" s="21">
        <v>1351.7500000000005</v>
      </c>
      <c r="D15" s="30">
        <v>16.01257142372674</v>
      </c>
    </row>
    <row r="16" spans="1:4" x14ac:dyDescent="0.35">
      <c r="A16" s="20" t="s">
        <v>527</v>
      </c>
      <c r="B16" s="21">
        <v>241459</v>
      </c>
      <c r="C16" s="21">
        <v>10202.89930555556</v>
      </c>
      <c r="D16" s="30">
        <v>17.653789602695163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Станки</vt:lpstr>
      <vt:lpstr>Список</vt:lpstr>
      <vt:lpstr>Скорость</vt:lpstr>
      <vt:lpstr>Лист3</vt:lpstr>
      <vt:lpstr>Станки!Заголовки_для_печати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2022-11-17T16:04:35Z</dcterms:modified>
</cp:coreProperties>
</file>