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fantasy_fotball\data\"/>
    </mc:Choice>
  </mc:AlternateContent>
  <bookViews>
    <workbookView xWindow="0" yWindow="0" windowWidth="15345" windowHeight="4575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'Ark1'!$C$3:$Q$143</definedName>
  </definedNames>
  <calcPr calcId="171027"/>
</workbook>
</file>

<file path=xl/calcChain.xml><?xml version="1.0" encoding="utf-8"?>
<calcChain xmlns="http://schemas.openxmlformats.org/spreadsheetml/2006/main">
  <c r="N65" i="1" l="1"/>
  <c r="K46" i="1" l="1"/>
  <c r="L46" i="1"/>
  <c r="M46" i="1"/>
  <c r="N46" i="1"/>
  <c r="L28" i="1"/>
  <c r="L14" i="1"/>
  <c r="L120" i="1"/>
  <c r="L20" i="1"/>
  <c r="L87" i="1"/>
  <c r="L41" i="1"/>
  <c r="L95" i="1"/>
  <c r="L140" i="1"/>
  <c r="L124" i="1"/>
  <c r="L55" i="1"/>
  <c r="L15" i="1"/>
  <c r="L70" i="1"/>
  <c r="L42" i="1"/>
  <c r="L33" i="1"/>
  <c r="L119" i="1"/>
  <c r="L27" i="1"/>
  <c r="L18" i="1"/>
  <c r="L109" i="1"/>
  <c r="L8" i="1"/>
  <c r="L25" i="1"/>
  <c r="L138" i="1"/>
  <c r="L57" i="1"/>
  <c r="L67" i="1"/>
  <c r="L136" i="1"/>
  <c r="L37" i="1"/>
  <c r="L7" i="1"/>
  <c r="L51" i="1"/>
  <c r="L141" i="1"/>
  <c r="L53" i="1"/>
  <c r="L121" i="1"/>
  <c r="L71" i="1"/>
  <c r="L134" i="1"/>
  <c r="L30" i="1"/>
  <c r="L35" i="1"/>
  <c r="L16" i="1"/>
  <c r="L117" i="1"/>
  <c r="L54" i="1"/>
  <c r="L132" i="1"/>
  <c r="L98" i="1"/>
  <c r="L19" i="1"/>
  <c r="L63" i="1"/>
  <c r="L112" i="1"/>
  <c r="L103" i="1"/>
  <c r="L29" i="1"/>
  <c r="L39" i="1"/>
  <c r="L40" i="1"/>
  <c r="L102" i="1"/>
  <c r="L126" i="1"/>
  <c r="L130" i="1"/>
  <c r="L83" i="1"/>
  <c r="L69" i="1"/>
  <c r="L99" i="1"/>
  <c r="L44" i="1"/>
  <c r="L105" i="1"/>
  <c r="L45" i="1"/>
  <c r="L36" i="1"/>
  <c r="L114" i="1"/>
  <c r="L122" i="1"/>
  <c r="L61" i="1"/>
  <c r="L56" i="1"/>
  <c r="L127" i="1"/>
  <c r="L107" i="1"/>
  <c r="L23" i="1"/>
  <c r="L86" i="1"/>
  <c r="L93" i="1"/>
  <c r="L81" i="1"/>
  <c r="L104" i="1"/>
  <c r="L9" i="1"/>
  <c r="L43" i="1"/>
  <c r="L32" i="1"/>
  <c r="L34" i="1"/>
  <c r="L142" i="1"/>
  <c r="L137" i="1"/>
  <c r="L5" i="1"/>
  <c r="L100" i="1"/>
  <c r="L123" i="1"/>
  <c r="L58" i="1"/>
  <c r="L115" i="1"/>
  <c r="L82" i="1"/>
  <c r="L129" i="1"/>
  <c r="L89" i="1"/>
  <c r="L135" i="1"/>
  <c r="L10" i="1"/>
  <c r="L6" i="1"/>
  <c r="L62" i="1"/>
  <c r="L97" i="1"/>
  <c r="L79" i="1"/>
  <c r="L48" i="1"/>
  <c r="L24" i="1"/>
  <c r="L52" i="1"/>
  <c r="L21" i="1"/>
  <c r="L125" i="1"/>
  <c r="L75" i="1"/>
  <c r="L17" i="1"/>
  <c r="L96" i="1"/>
  <c r="L92" i="1"/>
  <c r="L113" i="1"/>
  <c r="L12" i="1"/>
  <c r="L78" i="1"/>
  <c r="L73" i="1"/>
  <c r="L133" i="1"/>
  <c r="L143" i="1"/>
  <c r="L31" i="1"/>
  <c r="L38" i="1"/>
  <c r="L131" i="1"/>
  <c r="L74" i="1"/>
  <c r="L60" i="1"/>
  <c r="L91" i="1"/>
  <c r="L128" i="1"/>
  <c r="L110" i="1"/>
  <c r="L64" i="1"/>
  <c r="L85" i="1"/>
  <c r="L13" i="1"/>
  <c r="L118" i="1"/>
  <c r="L76" i="1"/>
  <c r="L49" i="1"/>
  <c r="L139" i="1"/>
  <c r="L68" i="1"/>
  <c r="L50" i="1"/>
  <c r="L80" i="1"/>
  <c r="L101" i="1"/>
  <c r="L111" i="1"/>
  <c r="L4" i="1"/>
  <c r="L11" i="1"/>
  <c r="L65" i="1"/>
  <c r="L84" i="1"/>
  <c r="L72" i="1"/>
  <c r="L66" i="1"/>
  <c r="L47" i="1"/>
  <c r="L88" i="1"/>
  <c r="L116" i="1"/>
  <c r="L106" i="1"/>
  <c r="L59" i="1"/>
  <c r="L77" i="1"/>
  <c r="L26" i="1"/>
  <c r="L108" i="1"/>
  <c r="L22" i="1"/>
  <c r="L94" i="1"/>
  <c r="L90" i="1"/>
  <c r="K28" i="1"/>
  <c r="K14" i="1"/>
  <c r="K120" i="1"/>
  <c r="K20" i="1"/>
  <c r="K87" i="1"/>
  <c r="K41" i="1"/>
  <c r="K95" i="1"/>
  <c r="K140" i="1"/>
  <c r="K124" i="1"/>
  <c r="K55" i="1"/>
  <c r="K15" i="1"/>
  <c r="K70" i="1"/>
  <c r="K42" i="1"/>
  <c r="K33" i="1"/>
  <c r="K119" i="1"/>
  <c r="K27" i="1"/>
  <c r="K18" i="1"/>
  <c r="K109" i="1"/>
  <c r="K8" i="1"/>
  <c r="K25" i="1"/>
  <c r="K138" i="1"/>
  <c r="K57" i="1"/>
  <c r="K67" i="1"/>
  <c r="K136" i="1"/>
  <c r="K37" i="1"/>
  <c r="K7" i="1"/>
  <c r="K51" i="1"/>
  <c r="K141" i="1"/>
  <c r="K53" i="1"/>
  <c r="K121" i="1"/>
  <c r="K71" i="1"/>
  <c r="K134" i="1"/>
  <c r="K30" i="1"/>
  <c r="K35" i="1"/>
  <c r="K16" i="1"/>
  <c r="K117" i="1"/>
  <c r="K54" i="1"/>
  <c r="K132" i="1"/>
  <c r="K98" i="1"/>
  <c r="K19" i="1"/>
  <c r="K63" i="1"/>
  <c r="K112" i="1"/>
  <c r="K103" i="1"/>
  <c r="K29" i="1"/>
  <c r="K39" i="1"/>
  <c r="K40" i="1"/>
  <c r="K102" i="1"/>
  <c r="K126" i="1"/>
  <c r="K130" i="1"/>
  <c r="K83" i="1"/>
  <c r="K69" i="1"/>
  <c r="K99" i="1"/>
  <c r="K44" i="1"/>
  <c r="K105" i="1"/>
  <c r="K45" i="1"/>
  <c r="K36" i="1"/>
  <c r="K114" i="1"/>
  <c r="K122" i="1"/>
  <c r="K61" i="1"/>
  <c r="K56" i="1"/>
  <c r="K127" i="1"/>
  <c r="K107" i="1"/>
  <c r="K23" i="1"/>
  <c r="K86" i="1"/>
  <c r="K93" i="1"/>
  <c r="K81" i="1"/>
  <c r="K104" i="1"/>
  <c r="K9" i="1"/>
  <c r="K43" i="1"/>
  <c r="K32" i="1"/>
  <c r="K34" i="1"/>
  <c r="K142" i="1"/>
  <c r="K137" i="1"/>
  <c r="K5" i="1"/>
  <c r="K100" i="1"/>
  <c r="K123" i="1"/>
  <c r="K58" i="1"/>
  <c r="K115" i="1"/>
  <c r="K82" i="1"/>
  <c r="K129" i="1"/>
  <c r="K89" i="1"/>
  <c r="K135" i="1"/>
  <c r="K10" i="1"/>
  <c r="K6" i="1"/>
  <c r="K62" i="1"/>
  <c r="K97" i="1"/>
  <c r="K79" i="1"/>
  <c r="K48" i="1"/>
  <c r="K24" i="1"/>
  <c r="K52" i="1"/>
  <c r="K21" i="1"/>
  <c r="K125" i="1"/>
  <c r="K75" i="1"/>
  <c r="K17" i="1"/>
  <c r="K96" i="1"/>
  <c r="K92" i="1"/>
  <c r="K113" i="1"/>
  <c r="K12" i="1"/>
  <c r="K78" i="1"/>
  <c r="K73" i="1"/>
  <c r="K133" i="1"/>
  <c r="K143" i="1"/>
  <c r="K31" i="1"/>
  <c r="K38" i="1"/>
  <c r="K131" i="1"/>
  <c r="K74" i="1"/>
  <c r="K60" i="1"/>
  <c r="K91" i="1"/>
  <c r="K128" i="1"/>
  <c r="K110" i="1"/>
  <c r="K64" i="1"/>
  <c r="K85" i="1"/>
  <c r="K13" i="1"/>
  <c r="K118" i="1"/>
  <c r="K76" i="1"/>
  <c r="K49" i="1"/>
  <c r="K139" i="1"/>
  <c r="K68" i="1"/>
  <c r="K50" i="1"/>
  <c r="K80" i="1"/>
  <c r="K101" i="1"/>
  <c r="K111" i="1"/>
  <c r="K4" i="1"/>
  <c r="K11" i="1"/>
  <c r="K65" i="1"/>
  <c r="K84" i="1"/>
  <c r="K72" i="1"/>
  <c r="K66" i="1"/>
  <c r="K47" i="1"/>
  <c r="K88" i="1"/>
  <c r="K116" i="1"/>
  <c r="K106" i="1"/>
  <c r="K59" i="1"/>
  <c r="K77" i="1"/>
  <c r="K26" i="1"/>
  <c r="K108" i="1"/>
  <c r="K22" i="1"/>
  <c r="K94" i="1"/>
  <c r="K90" i="1"/>
  <c r="N28" i="1"/>
  <c r="N14" i="1"/>
  <c r="N120" i="1"/>
  <c r="N20" i="1"/>
  <c r="N87" i="1"/>
  <c r="N41" i="1"/>
  <c r="N95" i="1"/>
  <c r="N140" i="1"/>
  <c r="N124" i="1"/>
  <c r="N55" i="1"/>
  <c r="N15" i="1"/>
  <c r="N70" i="1"/>
  <c r="N42" i="1"/>
  <c r="N33" i="1"/>
  <c r="N119" i="1"/>
  <c r="N27" i="1"/>
  <c r="N18" i="1"/>
  <c r="N109" i="1"/>
  <c r="N8" i="1"/>
  <c r="N25" i="1"/>
  <c r="N138" i="1"/>
  <c r="N57" i="1"/>
  <c r="N67" i="1"/>
  <c r="N136" i="1"/>
  <c r="N37" i="1"/>
  <c r="N7" i="1"/>
  <c r="N51" i="1"/>
  <c r="N141" i="1"/>
  <c r="N53" i="1"/>
  <c r="N121" i="1"/>
  <c r="N71" i="1"/>
  <c r="N134" i="1"/>
  <c r="N30" i="1"/>
  <c r="N35" i="1"/>
  <c r="N16" i="1"/>
  <c r="N117" i="1"/>
  <c r="N54" i="1"/>
  <c r="N132" i="1"/>
  <c r="N98" i="1"/>
  <c r="N19" i="1"/>
  <c r="N63" i="1"/>
  <c r="N112" i="1"/>
  <c r="N103" i="1"/>
  <c r="N29" i="1"/>
  <c r="N39" i="1"/>
  <c r="N40" i="1"/>
  <c r="N102" i="1"/>
  <c r="N126" i="1"/>
  <c r="N130" i="1"/>
  <c r="N83" i="1"/>
  <c r="N69" i="1"/>
  <c r="N99" i="1"/>
  <c r="N44" i="1"/>
  <c r="N105" i="1"/>
  <c r="N45" i="1"/>
  <c r="N36" i="1"/>
  <c r="N114" i="1"/>
  <c r="N122" i="1"/>
  <c r="N61" i="1"/>
  <c r="N56" i="1"/>
  <c r="N127" i="1"/>
  <c r="N107" i="1"/>
  <c r="N23" i="1"/>
  <c r="N86" i="1"/>
  <c r="N93" i="1"/>
  <c r="N81" i="1"/>
  <c r="N104" i="1"/>
  <c r="N9" i="1"/>
  <c r="N43" i="1"/>
  <c r="N32" i="1"/>
  <c r="N34" i="1"/>
  <c r="N142" i="1"/>
  <c r="N137" i="1"/>
  <c r="N5" i="1"/>
  <c r="N100" i="1"/>
  <c r="N123" i="1"/>
  <c r="N58" i="1"/>
  <c r="N115" i="1"/>
  <c r="N82" i="1"/>
  <c r="N129" i="1"/>
  <c r="N89" i="1"/>
  <c r="N135" i="1"/>
  <c r="N10" i="1"/>
  <c r="N6" i="1"/>
  <c r="N62" i="1"/>
  <c r="N97" i="1"/>
  <c r="N79" i="1"/>
  <c r="N48" i="1"/>
  <c r="N24" i="1"/>
  <c r="N52" i="1"/>
  <c r="N21" i="1"/>
  <c r="N125" i="1"/>
  <c r="N75" i="1"/>
  <c r="N17" i="1"/>
  <c r="N96" i="1"/>
  <c r="N92" i="1"/>
  <c r="N113" i="1"/>
  <c r="N12" i="1"/>
  <c r="N78" i="1"/>
  <c r="N73" i="1"/>
  <c r="N133" i="1"/>
  <c r="N143" i="1"/>
  <c r="N31" i="1"/>
  <c r="N38" i="1"/>
  <c r="N131" i="1"/>
  <c r="N74" i="1"/>
  <c r="N60" i="1"/>
  <c r="N91" i="1"/>
  <c r="N128" i="1"/>
  <c r="N110" i="1"/>
  <c r="N64" i="1"/>
  <c r="N85" i="1"/>
  <c r="N13" i="1"/>
  <c r="N118" i="1"/>
  <c r="N76" i="1"/>
  <c r="N49" i="1"/>
  <c r="N139" i="1"/>
  <c r="N68" i="1"/>
  <c r="N50" i="1"/>
  <c r="N80" i="1"/>
  <c r="N101" i="1"/>
  <c r="N111" i="1"/>
  <c r="N4" i="1"/>
  <c r="N11" i="1"/>
  <c r="N84" i="1"/>
  <c r="N72" i="1"/>
  <c r="N66" i="1"/>
  <c r="N47" i="1"/>
  <c r="N88" i="1"/>
  <c r="N116" i="1"/>
  <c r="N106" i="1"/>
  <c r="N59" i="1"/>
  <c r="N77" i="1"/>
  <c r="N26" i="1"/>
  <c r="N108" i="1"/>
  <c r="N22" i="1"/>
  <c r="N94" i="1"/>
  <c r="N90" i="1"/>
  <c r="M28" i="1"/>
  <c r="M14" i="1"/>
  <c r="M120" i="1"/>
  <c r="M20" i="1"/>
  <c r="M87" i="1"/>
  <c r="M41" i="1"/>
  <c r="M95" i="1"/>
  <c r="M140" i="1"/>
  <c r="M124" i="1"/>
  <c r="M55" i="1"/>
  <c r="M15" i="1"/>
  <c r="M70" i="1"/>
  <c r="M42" i="1"/>
  <c r="M33" i="1"/>
  <c r="M119" i="1"/>
  <c r="M27" i="1"/>
  <c r="M18" i="1"/>
  <c r="M109" i="1"/>
  <c r="M8" i="1"/>
  <c r="M25" i="1"/>
  <c r="M138" i="1"/>
  <c r="M57" i="1"/>
  <c r="M67" i="1"/>
  <c r="M136" i="1"/>
  <c r="M37" i="1"/>
  <c r="M7" i="1"/>
  <c r="M51" i="1"/>
  <c r="M141" i="1"/>
  <c r="M53" i="1"/>
  <c r="M121" i="1"/>
  <c r="M71" i="1"/>
  <c r="M134" i="1"/>
  <c r="M30" i="1"/>
  <c r="M35" i="1"/>
  <c r="M16" i="1"/>
  <c r="M117" i="1"/>
  <c r="M54" i="1"/>
  <c r="M132" i="1"/>
  <c r="M98" i="1"/>
  <c r="M19" i="1"/>
  <c r="M63" i="1"/>
  <c r="M112" i="1"/>
  <c r="M103" i="1"/>
  <c r="M29" i="1"/>
  <c r="M39" i="1"/>
  <c r="M40" i="1"/>
  <c r="M102" i="1"/>
  <c r="M126" i="1"/>
  <c r="M130" i="1"/>
  <c r="M83" i="1"/>
  <c r="M69" i="1"/>
  <c r="M99" i="1"/>
  <c r="M44" i="1"/>
  <c r="M105" i="1"/>
  <c r="M45" i="1"/>
  <c r="M36" i="1"/>
  <c r="M114" i="1"/>
  <c r="M122" i="1"/>
  <c r="M61" i="1"/>
  <c r="M56" i="1"/>
  <c r="M127" i="1"/>
  <c r="M107" i="1"/>
  <c r="M23" i="1"/>
  <c r="M86" i="1"/>
  <c r="M93" i="1"/>
  <c r="M81" i="1"/>
  <c r="M104" i="1"/>
  <c r="M9" i="1"/>
  <c r="M43" i="1"/>
  <c r="M32" i="1"/>
  <c r="M34" i="1"/>
  <c r="M142" i="1"/>
  <c r="M137" i="1"/>
  <c r="M5" i="1"/>
  <c r="M100" i="1"/>
  <c r="M123" i="1"/>
  <c r="M58" i="1"/>
  <c r="M115" i="1"/>
  <c r="M82" i="1"/>
  <c r="M129" i="1"/>
  <c r="M89" i="1"/>
  <c r="M135" i="1"/>
  <c r="M10" i="1"/>
  <c r="M6" i="1"/>
  <c r="M62" i="1"/>
  <c r="M97" i="1"/>
  <c r="M79" i="1"/>
  <c r="M48" i="1"/>
  <c r="M24" i="1"/>
  <c r="M52" i="1"/>
  <c r="M21" i="1"/>
  <c r="M125" i="1"/>
  <c r="M75" i="1"/>
  <c r="M17" i="1"/>
  <c r="M96" i="1"/>
  <c r="M92" i="1"/>
  <c r="M113" i="1"/>
  <c r="M12" i="1"/>
  <c r="M78" i="1"/>
  <c r="M73" i="1"/>
  <c r="M133" i="1"/>
  <c r="M143" i="1"/>
  <c r="M31" i="1"/>
  <c r="M38" i="1"/>
  <c r="M131" i="1"/>
  <c r="M74" i="1"/>
  <c r="M60" i="1"/>
  <c r="M91" i="1"/>
  <c r="M128" i="1"/>
  <c r="M110" i="1"/>
  <c r="M64" i="1"/>
  <c r="M85" i="1"/>
  <c r="M13" i="1"/>
  <c r="M118" i="1"/>
  <c r="M76" i="1"/>
  <c r="M49" i="1"/>
  <c r="M139" i="1"/>
  <c r="M68" i="1"/>
  <c r="M50" i="1"/>
  <c r="M80" i="1"/>
  <c r="M101" i="1"/>
  <c r="M111" i="1"/>
  <c r="M4" i="1"/>
  <c r="M11" i="1"/>
  <c r="M65" i="1"/>
  <c r="M84" i="1"/>
  <c r="M72" i="1"/>
  <c r="M66" i="1"/>
  <c r="M47" i="1"/>
  <c r="M88" i="1"/>
  <c r="M116" i="1"/>
  <c r="M106" i="1"/>
  <c r="M59" i="1"/>
  <c r="M77" i="1"/>
  <c r="M26" i="1"/>
  <c r="M108" i="1"/>
  <c r="M22" i="1"/>
  <c r="M94" i="1"/>
  <c r="M90" i="1"/>
  <c r="O46" i="1" l="1"/>
  <c r="Q46" i="1" s="1"/>
  <c r="O28" i="1"/>
  <c r="Q28" i="1" s="1"/>
  <c r="O41" i="1"/>
  <c r="P41" i="1" s="1"/>
  <c r="O51" i="1"/>
  <c r="Q51" i="1" s="1"/>
  <c r="O67" i="1"/>
  <c r="Q67" i="1" s="1"/>
  <c r="O8" i="1"/>
  <c r="P8" i="1" s="1"/>
  <c r="O113" i="1"/>
  <c r="Q113" i="1" s="1"/>
  <c r="O58" i="1"/>
  <c r="Q58" i="1" s="1"/>
  <c r="O127" i="1"/>
  <c r="Q127" i="1" s="1"/>
  <c r="O83" i="1"/>
  <c r="P83" i="1" s="1"/>
  <c r="O102" i="1"/>
  <c r="Q102" i="1" s="1"/>
  <c r="O103" i="1"/>
  <c r="Q103" i="1" s="1"/>
  <c r="O117" i="1"/>
  <c r="Q117" i="1" s="1"/>
  <c r="O71" i="1"/>
  <c r="Q71" i="1" s="1"/>
  <c r="O33" i="1"/>
  <c r="Q33" i="1" s="1"/>
  <c r="O55" i="1"/>
  <c r="Q55" i="1" s="1"/>
  <c r="O120" i="1"/>
  <c r="P120" i="1" s="1"/>
  <c r="O26" i="1"/>
  <c r="O88" i="1"/>
  <c r="O13" i="1"/>
  <c r="O143" i="1"/>
  <c r="O6" i="1"/>
  <c r="O142" i="1"/>
  <c r="O86" i="1"/>
  <c r="O114" i="1"/>
  <c r="O9" i="1"/>
  <c r="O108" i="1"/>
  <c r="O72" i="1"/>
  <c r="O74" i="1"/>
  <c r="O96" i="1"/>
  <c r="O5" i="1"/>
  <c r="O111" i="1"/>
  <c r="O89" i="1"/>
  <c r="O90" i="1"/>
  <c r="O85" i="1"/>
  <c r="O79" i="1"/>
  <c r="O123" i="1"/>
  <c r="O104" i="1"/>
  <c r="O44" i="1"/>
  <c r="O112" i="1"/>
  <c r="O132" i="1"/>
  <c r="O121" i="1"/>
  <c r="O141" i="1"/>
  <c r="O57" i="1"/>
  <c r="O109" i="1"/>
  <c r="O18" i="1"/>
  <c r="O42" i="1"/>
  <c r="O124" i="1"/>
  <c r="O87" i="1"/>
  <c r="O94" i="1"/>
  <c r="O77" i="1"/>
  <c r="O106" i="1"/>
  <c r="O47" i="1"/>
  <c r="O11" i="1"/>
  <c r="O101" i="1"/>
  <c r="O68" i="1"/>
  <c r="O76" i="1"/>
  <c r="O64" i="1"/>
  <c r="O91" i="1"/>
  <c r="O60" i="1"/>
  <c r="O38" i="1"/>
  <c r="O73" i="1"/>
  <c r="O12" i="1"/>
  <c r="O125" i="1"/>
  <c r="O24" i="1"/>
  <c r="O97" i="1"/>
  <c r="O135" i="1"/>
  <c r="O82" i="1"/>
  <c r="O100" i="1"/>
  <c r="O32" i="1"/>
  <c r="O81" i="1"/>
  <c r="O61" i="1"/>
  <c r="O45" i="1"/>
  <c r="O99" i="1"/>
  <c r="O130" i="1"/>
  <c r="O39" i="1"/>
  <c r="O63" i="1"/>
  <c r="O54" i="1"/>
  <c r="O30" i="1"/>
  <c r="O53" i="1"/>
  <c r="O37" i="1"/>
  <c r="O138" i="1"/>
  <c r="O27" i="1"/>
  <c r="O70" i="1"/>
  <c r="O140" i="1"/>
  <c r="O20" i="1"/>
  <c r="O59" i="1"/>
  <c r="O49" i="1"/>
  <c r="O131" i="1"/>
  <c r="O21" i="1"/>
  <c r="O129" i="1"/>
  <c r="O34" i="1"/>
  <c r="O56" i="1"/>
  <c r="O14" i="1"/>
  <c r="O84" i="1"/>
  <c r="O50" i="1"/>
  <c r="O128" i="1"/>
  <c r="O133" i="1"/>
  <c r="O17" i="1"/>
  <c r="O52" i="1"/>
  <c r="O10" i="1"/>
  <c r="O23" i="1"/>
  <c r="O36" i="1"/>
  <c r="O40" i="1"/>
  <c r="O98" i="1"/>
  <c r="O16" i="1"/>
  <c r="O7" i="1"/>
  <c r="O22" i="1"/>
  <c r="O116" i="1"/>
  <c r="O66" i="1"/>
  <c r="O65" i="1"/>
  <c r="O4" i="1"/>
  <c r="O80" i="1"/>
  <c r="O139" i="1"/>
  <c r="O118" i="1"/>
  <c r="O110" i="1"/>
  <c r="O31" i="1"/>
  <c r="O78" i="1"/>
  <c r="O92" i="1"/>
  <c r="O75" i="1"/>
  <c r="O48" i="1"/>
  <c r="O62" i="1"/>
  <c r="O115" i="1"/>
  <c r="O137" i="1"/>
  <c r="O43" i="1"/>
  <c r="O93" i="1"/>
  <c r="O107" i="1"/>
  <c r="O122" i="1"/>
  <c r="O105" i="1"/>
  <c r="O69" i="1"/>
  <c r="O126" i="1"/>
  <c r="O29" i="1"/>
  <c r="O19" i="1"/>
  <c r="O35" i="1"/>
  <c r="O134" i="1"/>
  <c r="O136" i="1"/>
  <c r="O25" i="1"/>
  <c r="O119" i="1"/>
  <c r="O15" i="1"/>
  <c r="O95" i="1"/>
  <c r="Q8" i="1" l="1"/>
  <c r="P28" i="1"/>
  <c r="Q41" i="1"/>
  <c r="P51" i="1"/>
  <c r="P71" i="1"/>
  <c r="P113" i="1"/>
  <c r="P127" i="1"/>
  <c r="P46" i="1"/>
  <c r="P33" i="1"/>
  <c r="Q83" i="1"/>
  <c r="P58" i="1"/>
  <c r="P102" i="1"/>
  <c r="P117" i="1"/>
  <c r="P103" i="1"/>
  <c r="P67" i="1"/>
  <c r="P55" i="1"/>
  <c r="Q120" i="1"/>
  <c r="P92" i="1"/>
  <c r="Q92" i="1"/>
  <c r="Q22" i="1"/>
  <c r="P22" i="1"/>
  <c r="P119" i="1"/>
  <c r="Q119" i="1"/>
  <c r="Q29" i="1"/>
  <c r="P29" i="1"/>
  <c r="P122" i="1"/>
  <c r="Q122" i="1"/>
  <c r="P137" i="1"/>
  <c r="Q137" i="1"/>
  <c r="Q62" i="1"/>
  <c r="P62" i="1"/>
  <c r="Q75" i="1"/>
  <c r="P75" i="1"/>
  <c r="Q31" i="1"/>
  <c r="P31" i="1"/>
  <c r="Q118" i="1"/>
  <c r="P118" i="1"/>
  <c r="Q65" i="1"/>
  <c r="P65" i="1"/>
  <c r="Q98" i="1"/>
  <c r="P98" i="1"/>
  <c r="Q133" i="1"/>
  <c r="P133" i="1"/>
  <c r="Q21" i="1"/>
  <c r="P21" i="1"/>
  <c r="Q70" i="1"/>
  <c r="P70" i="1"/>
  <c r="Q37" i="1"/>
  <c r="P37" i="1"/>
  <c r="Q63" i="1"/>
  <c r="P63" i="1"/>
  <c r="Q45" i="1"/>
  <c r="P45" i="1"/>
  <c r="Q32" i="1"/>
  <c r="P32" i="1"/>
  <c r="P135" i="1"/>
  <c r="Q135" i="1"/>
  <c r="Q125" i="1"/>
  <c r="P125" i="1"/>
  <c r="Q73" i="1"/>
  <c r="P73" i="1"/>
  <c r="Q64" i="1"/>
  <c r="P64" i="1"/>
  <c r="Q11" i="1"/>
  <c r="P11" i="1"/>
  <c r="Q77" i="1"/>
  <c r="P77" i="1"/>
  <c r="Q124" i="1"/>
  <c r="P124" i="1"/>
  <c r="P57" i="1"/>
  <c r="Q57" i="1"/>
  <c r="P112" i="1"/>
  <c r="Q112" i="1"/>
  <c r="Q79" i="1"/>
  <c r="P79" i="1"/>
  <c r="P85" i="1"/>
  <c r="Q85" i="1"/>
  <c r="Q90" i="1"/>
  <c r="P90" i="1"/>
  <c r="Q96" i="1"/>
  <c r="P96" i="1"/>
  <c r="Q108" i="1"/>
  <c r="P108" i="1"/>
  <c r="Q114" i="1"/>
  <c r="P114" i="1"/>
  <c r="Q13" i="1"/>
  <c r="P13" i="1"/>
  <c r="Q40" i="1"/>
  <c r="P40" i="1"/>
  <c r="Q59" i="1"/>
  <c r="P59" i="1"/>
  <c r="P39" i="1"/>
  <c r="Q39" i="1"/>
  <c r="Q61" i="1"/>
  <c r="P61" i="1"/>
  <c r="P97" i="1"/>
  <c r="Q97" i="1"/>
  <c r="Q76" i="1"/>
  <c r="P76" i="1"/>
  <c r="Q42" i="1"/>
  <c r="P42" i="1"/>
  <c r="P141" i="1"/>
  <c r="Q141" i="1"/>
  <c r="Q44" i="1"/>
  <c r="P44" i="1"/>
  <c r="Q111" i="1"/>
  <c r="P111" i="1"/>
  <c r="P74" i="1"/>
  <c r="Q74" i="1"/>
  <c r="Q9" i="1"/>
  <c r="P9" i="1"/>
  <c r="Q86" i="1"/>
  <c r="P86" i="1"/>
  <c r="Q107" i="1"/>
  <c r="P107" i="1"/>
  <c r="Q66" i="1"/>
  <c r="P66" i="1"/>
  <c r="Q128" i="1"/>
  <c r="P128" i="1"/>
  <c r="P56" i="1"/>
  <c r="Q56" i="1"/>
  <c r="P27" i="1"/>
  <c r="Q27" i="1"/>
  <c r="Q25" i="1"/>
  <c r="P25" i="1"/>
  <c r="Q93" i="1"/>
  <c r="P93" i="1"/>
  <c r="Q80" i="1"/>
  <c r="P80" i="1"/>
  <c r="P7" i="1"/>
  <c r="Q7" i="1"/>
  <c r="Q50" i="1"/>
  <c r="P50" i="1"/>
  <c r="Q34" i="1"/>
  <c r="P34" i="1"/>
  <c r="Q131" i="1"/>
  <c r="P131" i="1"/>
  <c r="P20" i="1"/>
  <c r="Q20" i="1"/>
  <c r="Q53" i="1"/>
  <c r="P53" i="1"/>
  <c r="P130" i="1"/>
  <c r="Q130" i="1"/>
  <c r="P100" i="1"/>
  <c r="Q100" i="1"/>
  <c r="P24" i="1"/>
  <c r="Q24" i="1"/>
  <c r="Q60" i="1"/>
  <c r="P60" i="1"/>
  <c r="Q68" i="1"/>
  <c r="P68" i="1"/>
  <c r="Q47" i="1"/>
  <c r="P47" i="1"/>
  <c r="Q94" i="1"/>
  <c r="P94" i="1"/>
  <c r="P18" i="1"/>
  <c r="Q18" i="1"/>
  <c r="Q121" i="1"/>
  <c r="P121" i="1"/>
  <c r="Q104" i="1"/>
  <c r="P104" i="1"/>
  <c r="Q89" i="1"/>
  <c r="P89" i="1"/>
  <c r="P142" i="1"/>
  <c r="Q142" i="1"/>
  <c r="Q143" i="1"/>
  <c r="P143" i="1"/>
  <c r="Q88" i="1"/>
  <c r="P88" i="1"/>
  <c r="P126" i="1"/>
  <c r="Q126" i="1"/>
  <c r="Q48" i="1"/>
  <c r="P48" i="1"/>
  <c r="Q139" i="1"/>
  <c r="P139" i="1"/>
  <c r="Q10" i="1"/>
  <c r="P10" i="1"/>
  <c r="Q14" i="1"/>
  <c r="P14" i="1"/>
  <c r="Q54" i="1"/>
  <c r="P54" i="1"/>
  <c r="Q38" i="1"/>
  <c r="P38" i="1"/>
  <c r="P95" i="1"/>
  <c r="Q95" i="1"/>
  <c r="P134" i="1"/>
  <c r="Q134" i="1"/>
  <c r="Q69" i="1"/>
  <c r="P69" i="1"/>
  <c r="P115" i="1"/>
  <c r="Q115" i="1"/>
  <c r="Q116" i="1"/>
  <c r="P116" i="1"/>
  <c r="Q36" i="1"/>
  <c r="P36" i="1"/>
  <c r="Q52" i="1"/>
  <c r="P52" i="1"/>
  <c r="P15" i="1"/>
  <c r="Q15" i="1"/>
  <c r="P136" i="1"/>
  <c r="Q136" i="1"/>
  <c r="P35" i="1"/>
  <c r="Q35" i="1"/>
  <c r="P19" i="1"/>
  <c r="Q19" i="1"/>
  <c r="Q105" i="1"/>
  <c r="P105" i="1"/>
  <c r="P43" i="1"/>
  <c r="Q43" i="1"/>
  <c r="Q78" i="1"/>
  <c r="P78" i="1"/>
  <c r="Q110" i="1"/>
  <c r="P110" i="1"/>
  <c r="Q4" i="1"/>
  <c r="P4" i="1"/>
  <c r="P16" i="1"/>
  <c r="Q16" i="1"/>
  <c r="Q23" i="1"/>
  <c r="P23" i="1"/>
  <c r="Q17" i="1"/>
  <c r="P17" i="1"/>
  <c r="Q84" i="1"/>
  <c r="P84" i="1"/>
  <c r="P129" i="1"/>
  <c r="Q129" i="1"/>
  <c r="Q49" i="1"/>
  <c r="P49" i="1"/>
  <c r="Q140" i="1"/>
  <c r="P140" i="1"/>
  <c r="Q138" i="1"/>
  <c r="P138" i="1"/>
  <c r="P30" i="1"/>
  <c r="Q30" i="1"/>
  <c r="P99" i="1"/>
  <c r="Q99" i="1"/>
  <c r="Q81" i="1"/>
  <c r="P81" i="1"/>
  <c r="Q82" i="1"/>
  <c r="P82" i="1"/>
  <c r="P12" i="1"/>
  <c r="Q12" i="1"/>
  <c r="Q91" i="1"/>
  <c r="P91" i="1"/>
  <c r="Q101" i="1"/>
  <c r="P101" i="1"/>
  <c r="Q106" i="1"/>
  <c r="P106" i="1"/>
  <c r="P87" i="1"/>
  <c r="Q87" i="1"/>
  <c r="Q109" i="1"/>
  <c r="P109" i="1"/>
  <c r="P132" i="1"/>
  <c r="Q132" i="1"/>
  <c r="Q123" i="1"/>
  <c r="P123" i="1"/>
  <c r="Q5" i="1"/>
  <c r="P5" i="1"/>
  <c r="Q72" i="1"/>
  <c r="P72" i="1"/>
  <c r="Q6" i="1"/>
  <c r="P6" i="1"/>
  <c r="Q26" i="1"/>
  <c r="P26" i="1"/>
</calcChain>
</file>

<file path=xl/sharedStrings.xml><?xml version="1.0" encoding="utf-8"?>
<sst xmlns="http://schemas.openxmlformats.org/spreadsheetml/2006/main" count="438" uniqueCount="174">
  <si>
    <t>Christian Gytkjær</t>
  </si>
  <si>
    <t>Rosenborg</t>
  </si>
  <si>
    <t>Mos</t>
  </si>
  <si>
    <t>Aalesund</t>
  </si>
  <si>
    <t>Olivier Occéan</t>
  </si>
  <si>
    <t>Odd</t>
  </si>
  <si>
    <t>Torbjørn Agdestein</t>
  </si>
  <si>
    <t>Haugesund</t>
  </si>
  <si>
    <t>Lillestrøm</t>
  </si>
  <si>
    <t>Marcus Pedersen</t>
  </si>
  <si>
    <t>Strømsgodset</t>
  </si>
  <si>
    <t>Ghayas Zahid</t>
  </si>
  <si>
    <t>Vålerenga</t>
  </si>
  <si>
    <t>Mike Jensen</t>
  </si>
  <si>
    <t>Thomas Lehne Olsen</t>
  </si>
  <si>
    <t>Tromsø</t>
  </si>
  <si>
    <t>Mushaga Bakenga</t>
  </si>
  <si>
    <t>Stabæk</t>
  </si>
  <si>
    <t>Ole Amund Sveen</t>
  </si>
  <si>
    <t>Sogndal</t>
  </si>
  <si>
    <t>Fredrik Nordkvelle</t>
  </si>
  <si>
    <t>Steffen Lie Skålevik</t>
  </si>
  <si>
    <t>Brann</t>
  </si>
  <si>
    <t>Moa</t>
  </si>
  <si>
    <t>Edwin Gyasi</t>
  </si>
  <si>
    <t>Filip Kiss</t>
  </si>
  <si>
    <t>Sarpsborg 08</t>
  </si>
  <si>
    <t>Molde</t>
  </si>
  <si>
    <t>Viking</t>
  </si>
  <si>
    <t>Runar Espejord</t>
  </si>
  <si>
    <t>Rafik Zekhnini</t>
  </si>
  <si>
    <t>Jakob Orlov</t>
  </si>
  <si>
    <t>Mathias Bringaker</t>
  </si>
  <si>
    <t>Azar Karadas</t>
  </si>
  <si>
    <t>Fredrik Semb Berge</t>
  </si>
  <si>
    <t>Kristoffer Barmen</t>
  </si>
  <si>
    <t>Patrick Mortensen</t>
  </si>
  <si>
    <t>Erling Knudtzon</t>
  </si>
  <si>
    <t>Fredrik Haugen</t>
  </si>
  <si>
    <t>Martin Ramsland</t>
  </si>
  <si>
    <t>Alexander Stølås</t>
  </si>
  <si>
    <t>Patrick Pedersen</t>
  </si>
  <si>
    <t>Espen Ruud</t>
  </si>
  <si>
    <t>Kristoffer Tokstad</t>
  </si>
  <si>
    <t>Matthías Vilhjálmsson</t>
  </si>
  <si>
    <t>Björn Bergmann Sigurdarson</t>
  </si>
  <si>
    <t>Joona Toivio</t>
  </si>
  <si>
    <t>Pål André Helland</t>
  </si>
  <si>
    <t>Tommy Høiland</t>
  </si>
  <si>
    <t>Luc Kassi</t>
  </si>
  <si>
    <t>Øyvind Storflor</t>
  </si>
  <si>
    <t>Sander Svendsen</t>
  </si>
  <si>
    <t>Steffen Ernemann</t>
  </si>
  <si>
    <t>Anders Konradsen</t>
  </si>
  <si>
    <t>Bassel Jradi</t>
  </si>
  <si>
    <t>Erik Huseklepp</t>
  </si>
  <si>
    <t>Haris Hajradinovic</t>
  </si>
  <si>
    <t>Simen Kind Mikalsen</t>
  </si>
  <si>
    <t>Petter Strand</t>
  </si>
  <si>
    <t>Birger Meling</t>
  </si>
  <si>
    <t>Fredrik Midtsjø</t>
  </si>
  <si>
    <t>Ohi Omoijuanfo</t>
  </si>
  <si>
    <t>Moussa Njie</t>
  </si>
  <si>
    <t>Eirik Ulland Andersen</t>
  </si>
  <si>
    <t>Flamur Kastrati</t>
  </si>
  <si>
    <t>Tokmac Nguen</t>
  </si>
  <si>
    <t>Jostein Gundersen</t>
  </si>
  <si>
    <t>Simen Juklerød</t>
  </si>
  <si>
    <t>Elbasan Rashani</t>
  </si>
  <si>
    <t>Jonas Lindberg</t>
  </si>
  <si>
    <t>Eirik Hestad</t>
  </si>
  <si>
    <t>Fredrik Aursnes</t>
  </si>
  <si>
    <t>Mikael Ingebrigtsen</t>
  </si>
  <si>
    <t>Aron Sigurdarson</t>
  </si>
  <si>
    <t>Vegard Skjerve</t>
  </si>
  <si>
    <t>Rasmus Lindkvist</t>
  </si>
  <si>
    <t>Gilbert Koomson</t>
  </si>
  <si>
    <t>Sivert Heltne Nilsen</t>
  </si>
  <si>
    <t>Samuel Adegbenro</t>
  </si>
  <si>
    <t>Aron Thrándarson</t>
  </si>
  <si>
    <t>Lars Vilsvik</t>
  </si>
  <si>
    <t>Christophe Psyché</t>
  </si>
  <si>
    <t>Henrik Furebotn</t>
  </si>
  <si>
    <t>Erlend Dahl Reitan</t>
  </si>
  <si>
    <t>Ifeanyi Mathew</t>
  </si>
  <si>
    <t>Fredrik Brustad</t>
  </si>
  <si>
    <t>Jonatan Tollås Nation</t>
  </si>
  <si>
    <t>Tomás Malec</t>
  </si>
  <si>
    <t>Sondre Fet</t>
  </si>
  <si>
    <t>Yann-Erik de Lanlay</t>
  </si>
  <si>
    <t>Ibrahim Shuaibu</t>
  </si>
  <si>
    <t>Deyver Vega</t>
  </si>
  <si>
    <t>Tore Reginiussen</t>
  </si>
  <si>
    <t>Bismar Acosta</t>
  </si>
  <si>
    <t>Per-Egil Flo</t>
  </si>
  <si>
    <t>Thomas Amang</t>
  </si>
  <si>
    <t>Sigurd Rosted</t>
  </si>
  <si>
    <t>Sondre Tronstad</t>
  </si>
  <si>
    <t>Bjørn Helge Riise</t>
  </si>
  <si>
    <t>Kristoffer Haraldseid</t>
  </si>
  <si>
    <t>Abdisalam Ibrahim</t>
  </si>
  <si>
    <t>Simen Wangberg</t>
  </si>
  <si>
    <t>Jonathan Parr</t>
  </si>
  <si>
    <t>Matti Lund Nielsen</t>
  </si>
  <si>
    <t>Magnus Andersen</t>
  </si>
  <si>
    <t>Gjermund Åsen</t>
  </si>
  <si>
    <t>Mikkel Kirkeskov</t>
  </si>
  <si>
    <t>André Danielsen</t>
  </si>
  <si>
    <t>Magnus Grødem</t>
  </si>
  <si>
    <t>Sigurd Haugen</t>
  </si>
  <si>
    <t>Tobias Heintz</t>
  </si>
  <si>
    <t>Tobias Svendsen</t>
  </si>
  <si>
    <t>Sebastian Pedersen</t>
  </si>
  <si>
    <t>Morten Sundli</t>
  </si>
  <si>
    <t>Tor Arne Andreassen</t>
  </si>
  <si>
    <t>Stefan Mladenovic</t>
  </si>
  <si>
    <t>Ulrik Yttergård Jenssen</t>
  </si>
  <si>
    <t>Andreas Hanche-Olsen</t>
  </si>
  <si>
    <t>Jone Samuelsen</t>
  </si>
  <si>
    <t>Tor Øyvind Hovda</t>
  </si>
  <si>
    <t>Eirik Mæland</t>
  </si>
  <si>
    <t>Julian Ryerson</t>
  </si>
  <si>
    <t>Ole Martin Rindarøy</t>
  </si>
  <si>
    <t>Mattias Moström</t>
  </si>
  <si>
    <t>Bjørn Inge Utvik</t>
  </si>
  <si>
    <t>Daniel Fredheim Holm</t>
  </si>
  <si>
    <t>Frode Kippe</t>
  </si>
  <si>
    <t>Anders Trondsen</t>
  </si>
  <si>
    <t>Alexander Groven</t>
  </si>
  <si>
    <t>Joakim Våge Nilsen</t>
  </si>
  <si>
    <t>Fredrik Carlsen</t>
  </si>
  <si>
    <t>Michael Haukås</t>
  </si>
  <si>
    <t>Kent-Are Antonsen</t>
  </si>
  <si>
    <t>Mål</t>
  </si>
  <si>
    <t>Kamper</t>
  </si>
  <si>
    <t>Vebjørn Hoff</t>
  </si>
  <si>
    <t>Oddbjørn Lie</t>
  </si>
  <si>
    <t>Assist</t>
  </si>
  <si>
    <t>Poeng</t>
  </si>
  <si>
    <t>Posisjon</t>
  </si>
  <si>
    <t>a</t>
  </si>
  <si>
    <t>m</t>
  </si>
  <si>
    <t>f</t>
  </si>
  <si>
    <t>Ruben Kristiansen</t>
  </si>
  <si>
    <t>Amin Nouri</t>
  </si>
  <si>
    <t>Daniel Braaten</t>
  </si>
  <si>
    <t>Torgeir Børven</t>
  </si>
  <si>
    <t>Jonas Grønner</t>
  </si>
  <si>
    <t>Kasper Skaanes</t>
  </si>
  <si>
    <t>Knut Olav  Rindarøy</t>
  </si>
  <si>
    <t>Thomas Grøgaard</t>
  </si>
  <si>
    <t>Riku Riski</t>
  </si>
  <si>
    <t>Alex Gersbach</t>
  </si>
  <si>
    <t>Jon-Helge Tveita</t>
  </si>
  <si>
    <t>Taijo Teniste</t>
  </si>
  <si>
    <t>Mounir Hamoud</t>
  </si>
  <si>
    <t>Hans Norbye</t>
  </si>
  <si>
    <t>Kristoffer Haugen</t>
  </si>
  <si>
    <t>Karol Mets</t>
  </si>
  <si>
    <t>Robert Lundström</t>
  </si>
  <si>
    <t>Christian Grindheim</t>
  </si>
  <si>
    <t>Niklas Castro</t>
  </si>
  <si>
    <t>CC_p</t>
  </si>
  <si>
    <t>Mål_p</t>
  </si>
  <si>
    <t>Ass_p</t>
  </si>
  <si>
    <t>Kamp_p</t>
  </si>
  <si>
    <t>Spiller</t>
  </si>
  <si>
    <t>Lag</t>
  </si>
  <si>
    <t>Pris</t>
  </si>
  <si>
    <t>P / kamp</t>
  </si>
  <si>
    <t>P / mill</t>
  </si>
  <si>
    <t>Sandefjord</t>
  </si>
  <si>
    <t>Cleen sheet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</si>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</sst>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2" fillId="0" borderId="0" xfId="1" applyAlignment="1">
      <alignment vertical="center" wrapText="1"/>
    </xf>
    <xf numFmtId="0" fontId="0" fillId="0" borderId="0" xfId="0"/>
    <xf numFmtId="0" fontId="2" fillId="0" borderId="0" xfId="1" applyAlignment="1">
      <alignment vertical="center" wrapText="1"/>
    </xf>
    <xf numFmtId="0" fontId="0" fillId="0" borderId="0" xfId="0"/>
    <xf numFmtId="0" fontId="2" fillId="0" borderId="0" xfId="1" applyAlignment="1">
      <alignment vertical="center" wrapText="1"/>
    </xf>
    <xf numFmtId="0" fontId="0" fillId="0" borderId="0" xfId="0"/>
    <xf numFmtId="0" fontId="0" fillId="0" borderId="0" xfId="0"/>
    <xf numFmtId="0" fontId="2" fillId="0" borderId="0" xfId="1" applyAlignment="1">
      <alignment vertical="center" wrapText="1"/>
    </xf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" fillId="0" borderId="0" xfId="0" applyFont="1" applyFill="1"/>
    <xf numFmtId="0" fontId="2" fillId="0" borderId="0" xfId="1" applyFill="1" applyAlignment="1">
      <alignment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ltomfotball.no/element.do?cmd=player&amp;personId=263183&amp;tournamentId=1&amp;seasonId=338&amp;teamId=315&amp;seasonId=338&amp;useFullUrl=false" TargetMode="External"/><Relationship Id="rId21" Type="http://schemas.openxmlformats.org/officeDocument/2006/relationships/hyperlink" Target="http://www.altomfotball.no/element.do?cmd=player&amp;personId=95888&amp;tournamentId=1&amp;seasonId=338&amp;teamId=311&amp;seasonId=338&amp;useFullUrl=false" TargetMode="External"/><Relationship Id="rId42" Type="http://schemas.openxmlformats.org/officeDocument/2006/relationships/hyperlink" Target="http://www.altomfotball.no/element.do?cmd=tournamentStatistics&amp;teamId=311&amp;tournamentId=1&amp;seasonId=338&amp;useFullUrl=false" TargetMode="External"/><Relationship Id="rId63" Type="http://schemas.openxmlformats.org/officeDocument/2006/relationships/hyperlink" Target="http://www.altomfotball.no/element.do?cmd=player&amp;personId=218422&amp;tournamentId=1&amp;seasonId=338&amp;teamId=309&amp;seasonId=338&amp;useFullUrl=false" TargetMode="External"/><Relationship Id="rId84" Type="http://schemas.openxmlformats.org/officeDocument/2006/relationships/hyperlink" Target="http://www.altomfotball.no/element.do?cmd=tournamentStatistics&amp;teamId=302&amp;tournamentId=1&amp;seasonId=338&amp;useFullUrl=false" TargetMode="External"/><Relationship Id="rId138" Type="http://schemas.openxmlformats.org/officeDocument/2006/relationships/hyperlink" Target="http://www.altomfotball.no/element.do?cmd=tournamentStatistics&amp;teamId=326&amp;tournamentId=1&amp;seasonId=338&amp;useFullUrl=false" TargetMode="External"/><Relationship Id="rId159" Type="http://schemas.openxmlformats.org/officeDocument/2006/relationships/hyperlink" Target="http://www.altomfotball.no/element.do?cmd=player&amp;personId=278602&amp;tournamentId=1&amp;seasonId=338&amp;teamId=302&amp;seasonId=338&amp;useFullUrl=false" TargetMode="External"/><Relationship Id="rId170" Type="http://schemas.openxmlformats.org/officeDocument/2006/relationships/hyperlink" Target="http://www.altomfotball.no/element.do?cmd=tournamentStatistics&amp;teamId=403&amp;tournamentId=1&amp;seasonId=338&amp;useFullUrl=false" TargetMode="External"/><Relationship Id="rId191" Type="http://schemas.openxmlformats.org/officeDocument/2006/relationships/hyperlink" Target="http://www.altomfotball.no/element.do?cmd=player&amp;personId=286273&amp;tournamentId=1&amp;seasonId=338&amp;teamId=311&amp;seasonId=338&amp;useFullUrl=false" TargetMode="External"/><Relationship Id="rId205" Type="http://schemas.openxmlformats.org/officeDocument/2006/relationships/hyperlink" Target="http://www.altomfotball.no/element.do?cmd=player&amp;personId=278344&amp;tournamentId=1&amp;seasonId=338&amp;teamId=315&amp;seasonId=338&amp;useFullUrl=false" TargetMode="External"/><Relationship Id="rId226" Type="http://schemas.openxmlformats.org/officeDocument/2006/relationships/hyperlink" Target="http://www.altomfotball.no/element.do?cmd=tournamentStatistics&amp;teamId=541&amp;tournamentId=1&amp;seasonId=338&amp;useFullUrl=false" TargetMode="External"/><Relationship Id="rId247" Type="http://schemas.openxmlformats.org/officeDocument/2006/relationships/hyperlink" Target="http://www.altomfotball.no/element.do?cmd=tournamentStatistics&amp;teamId=302&amp;tournamentId=1&amp;seasonId=338&amp;useFullUrl=false" TargetMode="External"/><Relationship Id="rId107" Type="http://schemas.openxmlformats.org/officeDocument/2006/relationships/hyperlink" Target="http://www.altomfotball.no/element.do?cmd=player&amp;personId=269257&amp;tournamentId=1&amp;seasonId=338&amp;teamId=314&amp;seasonId=338&amp;useFullUrl=false" TargetMode="External"/><Relationship Id="rId268" Type="http://schemas.openxmlformats.org/officeDocument/2006/relationships/hyperlink" Target="http://www.altomfotball.no/element.do?cmd=player&amp;personId=207493&amp;tournamentId=1&amp;seasonId=338&amp;teamId=315&amp;seasonId=338&amp;useFullUrl=false" TargetMode="External"/><Relationship Id="rId11" Type="http://schemas.openxmlformats.org/officeDocument/2006/relationships/hyperlink" Target="http://www.altomfotball.no/element.do?cmd=player&amp;personId=267377&amp;tournamentId=1&amp;seasonId=338&amp;teamId=314&amp;seasonId=338&amp;useFullUrl=false" TargetMode="External"/><Relationship Id="rId32" Type="http://schemas.openxmlformats.org/officeDocument/2006/relationships/hyperlink" Target="http://www.altomfotball.no/element.do?cmd=tournamentStatistics&amp;teamId=315&amp;tournamentId=1&amp;seasonId=338&amp;useFullUrl=false" TargetMode="External"/><Relationship Id="rId53" Type="http://schemas.openxmlformats.org/officeDocument/2006/relationships/hyperlink" Target="http://www.altomfotball.no/element.do?cmd=player&amp;personId=222164&amp;tournamentId=1&amp;seasonId=338&amp;teamId=306&amp;seasonId=338&amp;useFullUrl=false" TargetMode="External"/><Relationship Id="rId74" Type="http://schemas.openxmlformats.org/officeDocument/2006/relationships/hyperlink" Target="http://www.altomfotball.no/element.do?cmd=tournamentStatistics&amp;teamId=328&amp;tournamentId=1&amp;seasonId=338&amp;useFullUrl=false" TargetMode="External"/><Relationship Id="rId128" Type="http://schemas.openxmlformats.org/officeDocument/2006/relationships/hyperlink" Target="http://www.altomfotball.no/element.do?cmd=tournamentStatistics&amp;teamId=302&amp;tournamentId=1&amp;seasonId=338&amp;useFullUrl=false" TargetMode="External"/><Relationship Id="rId149" Type="http://schemas.openxmlformats.org/officeDocument/2006/relationships/hyperlink" Target="http://www.altomfotball.no/element.do?cmd=player&amp;personId=288620&amp;tournamentId=1&amp;seasonId=338&amp;teamId=403&amp;seasonId=338&amp;useFullUrl=false" TargetMode="External"/><Relationship Id="rId5" Type="http://schemas.openxmlformats.org/officeDocument/2006/relationships/hyperlink" Target="http://www.altomfotball.no/element.do?cmd=player&amp;personId=94343&amp;tournamentId=1&amp;seasonId=338&amp;teamId=311&amp;seasonId=338&amp;useFullUrl=false" TargetMode="External"/><Relationship Id="rId95" Type="http://schemas.openxmlformats.org/officeDocument/2006/relationships/hyperlink" Target="http://www.altomfotball.no/element.do?cmd=player&amp;personId=253333&amp;tournamentId=1&amp;seasonId=338&amp;teamId=312&amp;seasonId=338&amp;useFullUrl=false" TargetMode="External"/><Relationship Id="rId160" Type="http://schemas.openxmlformats.org/officeDocument/2006/relationships/hyperlink" Target="http://www.altomfotball.no/element.do?cmd=tournamentStatistics&amp;teamId=302&amp;tournamentId=1&amp;seasonId=338&amp;useFullUrl=false" TargetMode="External"/><Relationship Id="rId181" Type="http://schemas.openxmlformats.org/officeDocument/2006/relationships/hyperlink" Target="http://www.altomfotball.no/element.do?cmd=player&amp;personId=6528&amp;tournamentId=1&amp;seasonId=338&amp;teamId=315&amp;seasonId=338&amp;useFullUrl=false" TargetMode="External"/><Relationship Id="rId216" Type="http://schemas.openxmlformats.org/officeDocument/2006/relationships/hyperlink" Target="http://www.altomfotball.no/element.do?cmd=tournamentStatistics&amp;teamId=303&amp;tournamentId=1&amp;seasonId=338&amp;useFullUrl=false" TargetMode="External"/><Relationship Id="rId237" Type="http://schemas.openxmlformats.org/officeDocument/2006/relationships/hyperlink" Target="http://www.altomfotball.no/element.do?cmd=player&amp;personId=267202&amp;tournamentId=1&amp;seasonId=338&amp;teamId=403&amp;seasonId=338&amp;useFullUrl=false" TargetMode="External"/><Relationship Id="rId258" Type="http://schemas.openxmlformats.org/officeDocument/2006/relationships/hyperlink" Target="http://www.altomfotball.no/element.do?cmd=player&amp;personId=205530&amp;tournamentId=1&amp;seasonId=338&amp;teamId=311&amp;seasonId=338&amp;useFullUrl=false" TargetMode="External"/><Relationship Id="rId279" Type="http://schemas.openxmlformats.org/officeDocument/2006/relationships/hyperlink" Target="http://www.altomfotball.no/element.do?cmd=tournamentStatistics&amp;teamId=314&amp;tournamentId=1&amp;seasonId=338&amp;useFullUrl=false" TargetMode="External"/><Relationship Id="rId22" Type="http://schemas.openxmlformats.org/officeDocument/2006/relationships/hyperlink" Target="http://www.altomfotball.no/element.do?cmd=tournamentStatistics&amp;teamId=311&amp;tournamentId=1&amp;seasonId=338&amp;useFullUrl=false" TargetMode="External"/><Relationship Id="rId43" Type="http://schemas.openxmlformats.org/officeDocument/2006/relationships/hyperlink" Target="http://www.altomfotball.no/element.do?cmd=player&amp;personId=254469&amp;tournamentId=1&amp;seasonId=338&amp;teamId=302&amp;seasonId=338&amp;useFullUrl=false" TargetMode="External"/><Relationship Id="rId64" Type="http://schemas.openxmlformats.org/officeDocument/2006/relationships/hyperlink" Target="http://www.altomfotball.no/element.do?cmd=tournamentStatistics&amp;teamId=309&amp;tournamentId=1&amp;seasonId=338&amp;useFullUrl=false" TargetMode="External"/><Relationship Id="rId118" Type="http://schemas.openxmlformats.org/officeDocument/2006/relationships/hyperlink" Target="http://www.altomfotball.no/element.do?cmd=tournamentStatistics&amp;teamId=315&amp;tournamentId=1&amp;seasonId=338&amp;useFullUrl=false" TargetMode="External"/><Relationship Id="rId139" Type="http://schemas.openxmlformats.org/officeDocument/2006/relationships/hyperlink" Target="http://www.altomfotball.no/element.do?cmd=player&amp;personId=290462&amp;tournamentId=1&amp;seasonId=338&amp;teamId=313&amp;seasonId=338&amp;useFullUrl=false" TargetMode="External"/><Relationship Id="rId85" Type="http://schemas.openxmlformats.org/officeDocument/2006/relationships/hyperlink" Target="http://www.altomfotball.no/element.do?cmd=player&amp;personId=314321&amp;tournamentId=1&amp;seasonId=338&amp;teamId=306&amp;seasonId=338&amp;useFullUrl=false" TargetMode="External"/><Relationship Id="rId150" Type="http://schemas.openxmlformats.org/officeDocument/2006/relationships/hyperlink" Target="http://www.altomfotball.no/element.do?cmd=tournamentStatistics&amp;teamId=403&amp;tournamentId=1&amp;seasonId=338&amp;useFullUrl=false" TargetMode="External"/><Relationship Id="rId171" Type="http://schemas.openxmlformats.org/officeDocument/2006/relationships/hyperlink" Target="http://www.altomfotball.no/element.do?cmd=player&amp;personId=246454&amp;tournamentId=1&amp;seasonId=338&amp;teamId=306&amp;seasonId=338&amp;useFullUrl=false" TargetMode="External"/><Relationship Id="rId192" Type="http://schemas.openxmlformats.org/officeDocument/2006/relationships/hyperlink" Target="http://www.altomfotball.no/element.do?cmd=tournamentStatistics&amp;teamId=311&amp;tournamentId=1&amp;seasonId=338&amp;useFullUrl=false" TargetMode="External"/><Relationship Id="rId206" Type="http://schemas.openxmlformats.org/officeDocument/2006/relationships/hyperlink" Target="http://www.altomfotball.no/element.do?cmd=tournamentStatistics&amp;teamId=315&amp;tournamentId=1&amp;seasonId=338&amp;useFullUrl=false" TargetMode="External"/><Relationship Id="rId227" Type="http://schemas.openxmlformats.org/officeDocument/2006/relationships/hyperlink" Target="http://www.altomfotball.no/element.do?cmd=player&amp;personId=207442&amp;tournamentId=1&amp;seasonId=338&amp;teamId=541&amp;seasonId=338&amp;useFullUrl=false" TargetMode="External"/><Relationship Id="rId248" Type="http://schemas.openxmlformats.org/officeDocument/2006/relationships/hyperlink" Target="http://www.altomfotball.no/element.do?cmd=player&amp;personId=223662&amp;tournamentId=1&amp;seasonId=338&amp;teamId=302&amp;seasonId=338&amp;useFullUrl=false" TargetMode="External"/><Relationship Id="rId269" Type="http://schemas.openxmlformats.org/officeDocument/2006/relationships/hyperlink" Target="http://www.altomfotball.no/element.do?cmd=tournamentStatistics&amp;teamId=315&amp;tournamentId=1&amp;seasonId=338&amp;useFullUrl=false" TargetMode="External"/><Relationship Id="rId12" Type="http://schemas.openxmlformats.org/officeDocument/2006/relationships/hyperlink" Target="http://www.altomfotball.no/element.do?cmd=tournamentStatistics&amp;teamId=314&amp;tournamentId=1&amp;seasonId=338&amp;useFullUrl=false" TargetMode="External"/><Relationship Id="rId33" Type="http://schemas.openxmlformats.org/officeDocument/2006/relationships/hyperlink" Target="http://www.altomfotball.no/element.do?cmd=player&amp;personId=289457&amp;tournamentId=1&amp;seasonId=338&amp;teamId=311&amp;seasonId=338&amp;useFullUrl=false" TargetMode="External"/><Relationship Id="rId108" Type="http://schemas.openxmlformats.org/officeDocument/2006/relationships/hyperlink" Target="http://www.altomfotball.no/element.do?cmd=tournamentStatistics&amp;teamId=314&amp;tournamentId=1&amp;seasonId=338&amp;useFullUrl=false" TargetMode="External"/><Relationship Id="rId129" Type="http://schemas.openxmlformats.org/officeDocument/2006/relationships/hyperlink" Target="http://www.altomfotball.no/element.do?cmd=player&amp;personId=298554&amp;tournamentId=1&amp;seasonId=338&amp;teamId=303&amp;seasonId=338&amp;useFullUrl=false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://www.altomfotball.no/element.do?cmd=tournamentStatistics&amp;teamId=306&amp;tournamentId=1&amp;seasonId=338&amp;useFullUrl=false" TargetMode="External"/><Relationship Id="rId75" Type="http://schemas.openxmlformats.org/officeDocument/2006/relationships/hyperlink" Target="http://www.altomfotball.no/element.do?cmd=player&amp;personId=276235&amp;tournamentId=1&amp;seasonId=338&amp;teamId=309&amp;seasonId=338&amp;useFullUrl=false" TargetMode="External"/><Relationship Id="rId96" Type="http://schemas.openxmlformats.org/officeDocument/2006/relationships/hyperlink" Target="http://www.altomfotball.no/element.do?cmd=tournamentStatistics&amp;teamId=312&amp;tournamentId=1&amp;seasonId=338&amp;useFullUrl=false" TargetMode="External"/><Relationship Id="rId140" Type="http://schemas.openxmlformats.org/officeDocument/2006/relationships/hyperlink" Target="http://www.altomfotball.no/element.do?cmd=tournamentStatistics&amp;teamId=313&amp;tournamentId=1&amp;seasonId=338&amp;useFullUrl=false" TargetMode="External"/><Relationship Id="rId161" Type="http://schemas.openxmlformats.org/officeDocument/2006/relationships/hyperlink" Target="http://www.altomfotball.no/element.do?cmd=player&amp;personId=116393&amp;tournamentId=1&amp;seasonId=338&amp;teamId=309&amp;seasonId=338&amp;useFullUrl=false" TargetMode="External"/><Relationship Id="rId182" Type="http://schemas.openxmlformats.org/officeDocument/2006/relationships/hyperlink" Target="http://www.altomfotball.no/element.do?cmd=tournamentStatistics&amp;teamId=315&amp;tournamentId=1&amp;seasonId=338&amp;useFullUrl=false" TargetMode="External"/><Relationship Id="rId217" Type="http://schemas.openxmlformats.org/officeDocument/2006/relationships/hyperlink" Target="http://www.altomfotball.no/element.do?cmd=player&amp;personId=9302&amp;tournamentId=1&amp;seasonId=338&amp;teamId=308&amp;seasonId=338&amp;useFullUrl=false" TargetMode="External"/><Relationship Id="rId6" Type="http://schemas.openxmlformats.org/officeDocument/2006/relationships/hyperlink" Target="http://www.altomfotball.no/element.do?cmd=tournamentStatistics&amp;teamId=311&amp;tournamentId=1&amp;seasonId=338&amp;useFullUrl=false" TargetMode="External"/><Relationship Id="rId238" Type="http://schemas.openxmlformats.org/officeDocument/2006/relationships/hyperlink" Target="http://www.altomfotball.no/element.do?cmd=tournamentStatistics&amp;teamId=403&amp;tournamentId=1&amp;seasonId=338&amp;useFullUrl=false" TargetMode="External"/><Relationship Id="rId259" Type="http://schemas.openxmlformats.org/officeDocument/2006/relationships/hyperlink" Target="http://www.altomfotball.no/element.do?cmd=tournamentStatistics&amp;teamId=311&amp;tournamentId=1&amp;seasonId=338&amp;useFullUrl=false" TargetMode="External"/><Relationship Id="rId23" Type="http://schemas.openxmlformats.org/officeDocument/2006/relationships/hyperlink" Target="http://www.altomfotball.no/element.do?cmd=player&amp;personId=269578&amp;tournamentId=1&amp;seasonId=338&amp;teamId=302&amp;seasonId=338&amp;useFullUrl=false" TargetMode="External"/><Relationship Id="rId119" Type="http://schemas.openxmlformats.org/officeDocument/2006/relationships/hyperlink" Target="http://www.altomfotball.no/element.do?cmd=player&amp;personId=312941&amp;tournamentId=1&amp;seasonId=338&amp;teamId=315&amp;seasonId=338&amp;useFullUrl=false" TargetMode="External"/><Relationship Id="rId270" Type="http://schemas.openxmlformats.org/officeDocument/2006/relationships/hyperlink" Target="http://www.altomfotball.no/element.do?cmd=player&amp;personId=256609&amp;tournamentId=1&amp;seasonId=338&amp;teamId=303&amp;seasonId=338&amp;useFullUrl=false" TargetMode="External"/><Relationship Id="rId44" Type="http://schemas.openxmlformats.org/officeDocument/2006/relationships/hyperlink" Target="http://www.altomfotball.no/element.do?cmd=tournamentStatistics&amp;teamId=302&amp;tournamentId=1&amp;seasonId=338&amp;useFullUrl=false" TargetMode="External"/><Relationship Id="rId65" Type="http://schemas.openxmlformats.org/officeDocument/2006/relationships/hyperlink" Target="http://www.altomfotball.no/element.do?cmd=player&amp;personId=241487&amp;tournamentId=1&amp;seasonId=338&amp;teamId=309&amp;seasonId=338&amp;useFullUrl=false" TargetMode="External"/><Relationship Id="rId86" Type="http://schemas.openxmlformats.org/officeDocument/2006/relationships/hyperlink" Target="http://www.altomfotball.no/element.do?cmd=tournamentStatistics&amp;teamId=306&amp;tournamentId=1&amp;seasonId=338&amp;useFullUrl=false" TargetMode="External"/><Relationship Id="rId130" Type="http://schemas.openxmlformats.org/officeDocument/2006/relationships/hyperlink" Target="http://www.altomfotball.no/element.do?cmd=tournamentStatistics&amp;teamId=303&amp;tournamentId=1&amp;seasonId=338&amp;useFullUrl=false" TargetMode="External"/><Relationship Id="rId151" Type="http://schemas.openxmlformats.org/officeDocument/2006/relationships/hyperlink" Target="http://www.altomfotball.no/element.do?cmd=player&amp;personId=252515&amp;tournamentId=1&amp;seasonId=338&amp;teamId=313&amp;seasonId=338&amp;useFullUrl=false" TargetMode="External"/><Relationship Id="rId172" Type="http://schemas.openxmlformats.org/officeDocument/2006/relationships/hyperlink" Target="http://www.altomfotball.no/element.do?cmd=tournamentStatistics&amp;teamId=306&amp;tournamentId=1&amp;seasonId=338&amp;useFullUrl=false" TargetMode="External"/><Relationship Id="rId193" Type="http://schemas.openxmlformats.org/officeDocument/2006/relationships/hyperlink" Target="http://www.altomfotball.no/element.do?cmd=player&amp;personId=298689&amp;tournamentId=1&amp;seasonId=338&amp;teamId=541&amp;seasonId=338&amp;useFullUrl=false" TargetMode="External"/><Relationship Id="rId202" Type="http://schemas.openxmlformats.org/officeDocument/2006/relationships/hyperlink" Target="http://www.altomfotball.no/element.do?cmd=tournamentStatistics&amp;teamId=306&amp;tournamentId=1&amp;seasonId=338&amp;useFullUrl=false" TargetMode="External"/><Relationship Id="rId207" Type="http://schemas.openxmlformats.org/officeDocument/2006/relationships/hyperlink" Target="http://www.altomfotball.no/element.do?cmd=player&amp;personId=298415&amp;tournamentId=1&amp;seasonId=338&amp;teamId=312&amp;seasonId=338&amp;useFullUrl=false" TargetMode="External"/><Relationship Id="rId223" Type="http://schemas.openxmlformats.org/officeDocument/2006/relationships/hyperlink" Target="http://www.altomfotball.no/element.do?cmd=player&amp;personId=46982&amp;tournamentId=1&amp;seasonId=338&amp;teamId=314&amp;seasonId=338&amp;useFullUrl=false" TargetMode="External"/><Relationship Id="rId228" Type="http://schemas.openxmlformats.org/officeDocument/2006/relationships/hyperlink" Target="http://www.altomfotball.no/element.do?cmd=tournamentStatistics&amp;teamId=541&amp;tournamentId=1&amp;seasonId=338&amp;useFullUrl=false" TargetMode="External"/><Relationship Id="rId244" Type="http://schemas.openxmlformats.org/officeDocument/2006/relationships/hyperlink" Target="http://www.altomfotball.no/element.do?cmd=player&amp;personId=130762&amp;tournamentId=1&amp;seasonId=338&amp;teamId=302&amp;seasonId=338&amp;useFullUrl=false" TargetMode="External"/><Relationship Id="rId249" Type="http://schemas.openxmlformats.org/officeDocument/2006/relationships/hyperlink" Target="http://www.altomfotball.no/element.do?cmd=tournamentStatistics&amp;teamId=302&amp;tournamentId=1&amp;seasonId=338&amp;useFullUrl=false" TargetMode="External"/><Relationship Id="rId13" Type="http://schemas.openxmlformats.org/officeDocument/2006/relationships/hyperlink" Target="http://www.altomfotball.no/element.do?cmd=player&amp;personId=132003&amp;tournamentId=1&amp;seasonId=338&amp;teamId=313&amp;seasonId=338&amp;useFullUrl=false" TargetMode="External"/><Relationship Id="rId18" Type="http://schemas.openxmlformats.org/officeDocument/2006/relationships/hyperlink" Target="http://www.altomfotball.no/element.do?cmd=tournamentStatistics&amp;teamId=313&amp;tournamentId=1&amp;seasonId=338&amp;useFullUrl=false" TargetMode="External"/><Relationship Id="rId39" Type="http://schemas.openxmlformats.org/officeDocument/2006/relationships/hyperlink" Target="http://www.altomfotball.no/element.do?cmd=player&amp;personId=1362&amp;tournamentId=1&amp;seasonId=338&amp;teamId=302&amp;seasonId=338&amp;useFullUrl=false" TargetMode="External"/><Relationship Id="rId109" Type="http://schemas.openxmlformats.org/officeDocument/2006/relationships/hyperlink" Target="http://www.altomfotball.no/element.do?cmd=player&amp;personId=241484&amp;tournamentId=1&amp;seasonId=338&amp;teamId=313&amp;seasonId=338&amp;useFullUrl=false" TargetMode="External"/><Relationship Id="rId260" Type="http://schemas.openxmlformats.org/officeDocument/2006/relationships/hyperlink" Target="http://www.altomfotball.no/element.do?cmd=player&amp;personId=312960&amp;tournamentId=1&amp;seasonId=338&amp;teamId=313&amp;seasonId=338&amp;useFullUrl=false" TargetMode="External"/><Relationship Id="rId265" Type="http://schemas.openxmlformats.org/officeDocument/2006/relationships/hyperlink" Target="http://www.altomfotball.no/element.do?cmd=tournamentStatistics&amp;teamId=326&amp;tournamentId=1&amp;seasonId=338&amp;useFullUrl=false" TargetMode="External"/><Relationship Id="rId34" Type="http://schemas.openxmlformats.org/officeDocument/2006/relationships/hyperlink" Target="http://www.altomfotball.no/element.do?cmd=tournamentStatistics&amp;teamId=311&amp;tournamentId=1&amp;seasonId=338&amp;useFullUrl=false" TargetMode="External"/><Relationship Id="rId50" Type="http://schemas.openxmlformats.org/officeDocument/2006/relationships/hyperlink" Target="http://www.altomfotball.no/element.do?cmd=tournamentStatistics&amp;teamId=302&amp;tournamentId=1&amp;seasonId=338&amp;useFullUrl=false" TargetMode="External"/><Relationship Id="rId55" Type="http://schemas.openxmlformats.org/officeDocument/2006/relationships/hyperlink" Target="http://www.altomfotball.no/element.do?cmd=player&amp;personId=312328&amp;tournamentId=1&amp;seasonId=338&amp;teamId=303&amp;seasonId=338&amp;useFullUrl=false" TargetMode="External"/><Relationship Id="rId76" Type="http://schemas.openxmlformats.org/officeDocument/2006/relationships/hyperlink" Target="http://www.altomfotball.no/element.do?cmd=tournamentStatistics&amp;teamId=309&amp;tournamentId=1&amp;seasonId=338&amp;useFullUrl=false" TargetMode="External"/><Relationship Id="rId97" Type="http://schemas.openxmlformats.org/officeDocument/2006/relationships/hyperlink" Target="http://www.altomfotball.no/element.do?cmd=player&amp;personId=272316&amp;tournamentId=1&amp;seasonId=338&amp;teamId=312&amp;seasonId=338&amp;useFullUrl=false" TargetMode="External"/><Relationship Id="rId104" Type="http://schemas.openxmlformats.org/officeDocument/2006/relationships/hyperlink" Target="http://www.altomfotball.no/element.do?cmd=tournamentStatistics&amp;teamId=328&amp;tournamentId=1&amp;seasonId=338&amp;useFullUrl=false" TargetMode="External"/><Relationship Id="rId120" Type="http://schemas.openxmlformats.org/officeDocument/2006/relationships/hyperlink" Target="http://www.altomfotball.no/element.do?cmd=tournamentStatistics&amp;teamId=315&amp;tournamentId=1&amp;seasonId=338&amp;useFullUrl=false" TargetMode="External"/><Relationship Id="rId125" Type="http://schemas.openxmlformats.org/officeDocument/2006/relationships/hyperlink" Target="http://www.altomfotball.no/element.do?cmd=player&amp;personId=281766&amp;tournamentId=1&amp;seasonId=338&amp;teamId=326&amp;seasonId=338&amp;useFullUrl=false" TargetMode="External"/><Relationship Id="rId141" Type="http://schemas.openxmlformats.org/officeDocument/2006/relationships/hyperlink" Target="http://www.altomfotball.no/element.do?cmd=player&amp;personId=312306&amp;tournamentId=1&amp;seasonId=338&amp;teamId=308&amp;seasonId=338&amp;useFullUrl=false" TargetMode="External"/><Relationship Id="rId146" Type="http://schemas.openxmlformats.org/officeDocument/2006/relationships/hyperlink" Target="http://www.altomfotball.no/element.do?cmd=tournamentStatistics&amp;teamId=314&amp;tournamentId=1&amp;seasonId=338&amp;useFullUrl=false" TargetMode="External"/><Relationship Id="rId167" Type="http://schemas.openxmlformats.org/officeDocument/2006/relationships/hyperlink" Target="http://www.altomfotball.no/element.do?cmd=player&amp;personId=267015&amp;tournamentId=1&amp;seasonId=338&amp;teamId=306&amp;seasonId=338&amp;useFullUrl=false" TargetMode="External"/><Relationship Id="rId188" Type="http://schemas.openxmlformats.org/officeDocument/2006/relationships/hyperlink" Target="http://www.altomfotball.no/element.do?cmd=tournamentStatistics&amp;teamId=303&amp;tournamentId=1&amp;seasonId=338&amp;useFullUrl=false" TargetMode="External"/><Relationship Id="rId7" Type="http://schemas.openxmlformats.org/officeDocument/2006/relationships/hyperlink" Target="http://www.altomfotball.no/element.do?cmd=player&amp;personId=222924&amp;tournamentId=1&amp;seasonId=338&amp;teamId=306&amp;seasonId=338&amp;useFullUrl=false" TargetMode="External"/><Relationship Id="rId71" Type="http://schemas.openxmlformats.org/officeDocument/2006/relationships/hyperlink" Target="http://www.altomfotball.no/element.do?cmd=player&amp;personId=274177&amp;tournamentId=1&amp;seasonId=338&amp;teamId=312&amp;seasonId=338&amp;useFullUrl=false" TargetMode="External"/><Relationship Id="rId92" Type="http://schemas.openxmlformats.org/officeDocument/2006/relationships/hyperlink" Target="http://www.altomfotball.no/element.do?cmd=tournamentStatistics&amp;teamId=312&amp;tournamentId=1&amp;seasonId=338&amp;useFullUrl=false" TargetMode="External"/><Relationship Id="rId162" Type="http://schemas.openxmlformats.org/officeDocument/2006/relationships/hyperlink" Target="http://www.altomfotball.no/element.do?cmd=tournamentStatistics&amp;teamId=309&amp;tournamentId=1&amp;seasonId=338&amp;useFullUrl=false" TargetMode="External"/><Relationship Id="rId183" Type="http://schemas.openxmlformats.org/officeDocument/2006/relationships/hyperlink" Target="http://www.altomfotball.no/element.do?cmd=player&amp;personId=199328&amp;tournamentId=1&amp;seasonId=338&amp;teamId=315&amp;seasonId=338&amp;useFullUrl=false" TargetMode="External"/><Relationship Id="rId213" Type="http://schemas.openxmlformats.org/officeDocument/2006/relationships/hyperlink" Target="http://www.altomfotball.no/element.do?cmd=player&amp;personId=195286&amp;tournamentId=1&amp;seasonId=338&amp;teamId=306&amp;seasonId=338&amp;useFullUrl=false" TargetMode="External"/><Relationship Id="rId218" Type="http://schemas.openxmlformats.org/officeDocument/2006/relationships/hyperlink" Target="http://www.altomfotball.no/element.do?cmd=tournamentStatistics&amp;teamId=308&amp;tournamentId=1&amp;seasonId=338&amp;useFullUrl=false" TargetMode="External"/><Relationship Id="rId234" Type="http://schemas.openxmlformats.org/officeDocument/2006/relationships/hyperlink" Target="http://www.altomfotball.no/element.do?cmd=tournamentStatistics&amp;teamId=303&amp;tournamentId=1&amp;seasonId=338&amp;useFullUrl=false" TargetMode="External"/><Relationship Id="rId239" Type="http://schemas.openxmlformats.org/officeDocument/2006/relationships/hyperlink" Target="http://www.altomfotball.no/element.do?cmd=player&amp;personId=94426&amp;tournamentId=1&amp;seasonId=338&amp;teamId=403&amp;seasonId=338&amp;useFullUrl=false" TargetMode="External"/><Relationship Id="rId2" Type="http://schemas.openxmlformats.org/officeDocument/2006/relationships/hyperlink" Target="http://www.altomfotball.no/element.do?cmd=tournamentStatistics&amp;teamId=313&amp;tournamentId=1&amp;seasonId=338&amp;useFullUrl=false" TargetMode="External"/><Relationship Id="rId29" Type="http://schemas.openxmlformats.org/officeDocument/2006/relationships/hyperlink" Target="http://www.altomfotball.no/element.do?cmd=player&amp;personId=251794&amp;tournamentId=1&amp;seasonId=338&amp;teamId=306&amp;seasonId=338&amp;useFullUrl=false" TargetMode="External"/><Relationship Id="rId250" Type="http://schemas.openxmlformats.org/officeDocument/2006/relationships/hyperlink" Target="http://www.altomfotball.no/element.do?cmd=player&amp;personId=246450&amp;tournamentId=1&amp;seasonId=338&amp;teamId=302&amp;seasonId=338&amp;useFullUrl=false" TargetMode="External"/><Relationship Id="rId255" Type="http://schemas.openxmlformats.org/officeDocument/2006/relationships/hyperlink" Target="http://www.altomfotball.no/element.do?cmd=tournamentStatistics&amp;teamId=309&amp;tournamentId=1&amp;seasonId=338&amp;useFullUrl=false" TargetMode="External"/><Relationship Id="rId271" Type="http://schemas.openxmlformats.org/officeDocument/2006/relationships/hyperlink" Target="http://www.altomfotball.no/element.do?cmd=tournamentStatistics&amp;teamId=303&amp;tournamentId=1&amp;seasonId=338&amp;useFullUrl=false" TargetMode="External"/><Relationship Id="rId276" Type="http://schemas.openxmlformats.org/officeDocument/2006/relationships/hyperlink" Target="http://www.altomfotball.no/element.do?cmd=player&amp;personId=23145&amp;tournamentId=1&amp;seasonId=338&amp;teamId=314&amp;seasonId=338&amp;useFullUrl=false" TargetMode="External"/><Relationship Id="rId24" Type="http://schemas.openxmlformats.org/officeDocument/2006/relationships/hyperlink" Target="http://www.altomfotball.no/element.do?cmd=tournamentStatistics&amp;teamId=302&amp;tournamentId=1&amp;seasonId=338&amp;useFullUrl=false" TargetMode="External"/><Relationship Id="rId40" Type="http://schemas.openxmlformats.org/officeDocument/2006/relationships/hyperlink" Target="http://www.altomfotball.no/element.do?cmd=tournamentStatistics&amp;teamId=302&amp;tournamentId=1&amp;seasonId=338&amp;useFullUrl=false" TargetMode="External"/><Relationship Id="rId45" Type="http://schemas.openxmlformats.org/officeDocument/2006/relationships/hyperlink" Target="http://www.altomfotball.no/element.do?cmd=player&amp;personId=206871&amp;tournamentId=1&amp;seasonId=338&amp;teamId=541&amp;seasonId=338&amp;useFullUrl=false" TargetMode="External"/><Relationship Id="rId66" Type="http://schemas.openxmlformats.org/officeDocument/2006/relationships/hyperlink" Target="http://www.altomfotball.no/element.do?cmd=tournamentStatistics&amp;teamId=309&amp;tournamentId=1&amp;seasonId=338&amp;useFullUrl=false" TargetMode="External"/><Relationship Id="rId87" Type="http://schemas.openxmlformats.org/officeDocument/2006/relationships/hyperlink" Target="http://www.altomfotball.no/element.do?cmd=player&amp;personId=256672&amp;tournamentId=1&amp;seasonId=338&amp;teamId=308&amp;seasonId=338&amp;useFullUrl=false" TargetMode="External"/><Relationship Id="rId110" Type="http://schemas.openxmlformats.org/officeDocument/2006/relationships/hyperlink" Target="http://www.altomfotball.no/element.do?cmd=tournamentStatistics&amp;teamId=313&amp;tournamentId=1&amp;seasonId=338&amp;useFullUrl=false" TargetMode="External"/><Relationship Id="rId115" Type="http://schemas.openxmlformats.org/officeDocument/2006/relationships/hyperlink" Target="http://www.altomfotball.no/element.do?cmd=player&amp;personId=267035&amp;tournamentId=1&amp;seasonId=338&amp;teamId=309&amp;seasonId=338&amp;useFullUrl=false" TargetMode="External"/><Relationship Id="rId131" Type="http://schemas.openxmlformats.org/officeDocument/2006/relationships/hyperlink" Target="http://www.altomfotball.no/element.do?cmd=player&amp;personId=298409&amp;tournamentId=1&amp;seasonId=338&amp;teamId=403&amp;seasonId=338&amp;useFullUrl=false" TargetMode="External"/><Relationship Id="rId136" Type="http://schemas.openxmlformats.org/officeDocument/2006/relationships/hyperlink" Target="http://www.altomfotball.no/element.do?cmd=tournamentStatistics&amp;teamId=326&amp;tournamentId=1&amp;seasonId=338&amp;useFullUrl=false" TargetMode="External"/><Relationship Id="rId157" Type="http://schemas.openxmlformats.org/officeDocument/2006/relationships/hyperlink" Target="http://www.altomfotball.no/element.do?cmd=player&amp;personId=88182&amp;tournamentId=1&amp;seasonId=338&amp;teamId=313&amp;seasonId=338&amp;useFullUrl=false" TargetMode="External"/><Relationship Id="rId178" Type="http://schemas.openxmlformats.org/officeDocument/2006/relationships/hyperlink" Target="http://www.altomfotball.no/element.do?cmd=tournamentStatistics&amp;teamId=328&amp;tournamentId=1&amp;seasonId=338&amp;useFullUrl=false" TargetMode="External"/><Relationship Id="rId61" Type="http://schemas.openxmlformats.org/officeDocument/2006/relationships/hyperlink" Target="http://www.altomfotball.no/element.do?cmd=player&amp;personId=117714&amp;tournamentId=1&amp;seasonId=338&amp;teamId=313&amp;seasonId=338&amp;useFullUrl=false" TargetMode="External"/><Relationship Id="rId82" Type="http://schemas.openxmlformats.org/officeDocument/2006/relationships/hyperlink" Target="http://www.altomfotball.no/element.do?cmd=tournamentStatistics&amp;teamId=308&amp;tournamentId=1&amp;seasonId=338&amp;useFullUrl=false" TargetMode="External"/><Relationship Id="rId152" Type="http://schemas.openxmlformats.org/officeDocument/2006/relationships/hyperlink" Target="http://www.altomfotball.no/element.do?cmd=tournamentStatistics&amp;teamId=313&amp;tournamentId=1&amp;seasonId=338&amp;useFullUrl=false" TargetMode="External"/><Relationship Id="rId173" Type="http://schemas.openxmlformats.org/officeDocument/2006/relationships/hyperlink" Target="http://www.altomfotball.no/element.do?cmd=player&amp;personId=194819&amp;tournamentId=1&amp;seasonId=338&amp;teamId=303&amp;seasonId=338&amp;useFullUrl=false" TargetMode="External"/><Relationship Id="rId194" Type="http://schemas.openxmlformats.org/officeDocument/2006/relationships/hyperlink" Target="http://www.altomfotball.no/element.do?cmd=tournamentStatistics&amp;teamId=541&amp;tournamentId=1&amp;seasonId=338&amp;useFullUrl=false" TargetMode="External"/><Relationship Id="rId199" Type="http://schemas.openxmlformats.org/officeDocument/2006/relationships/hyperlink" Target="http://www.altomfotball.no/element.do?cmd=player&amp;personId=193058&amp;tournamentId=1&amp;seasonId=338&amp;teamId=541&amp;seasonId=338&amp;useFullUrl=false" TargetMode="External"/><Relationship Id="rId203" Type="http://schemas.openxmlformats.org/officeDocument/2006/relationships/hyperlink" Target="http://www.altomfotball.no/element.do?cmd=player&amp;personId=268948&amp;tournamentId=1&amp;seasonId=338&amp;teamId=311&amp;seasonId=338&amp;useFullUrl=false" TargetMode="External"/><Relationship Id="rId208" Type="http://schemas.openxmlformats.org/officeDocument/2006/relationships/hyperlink" Target="http://www.altomfotball.no/element.do?cmd=tournamentStatistics&amp;teamId=312&amp;tournamentId=1&amp;seasonId=338&amp;useFullUrl=false" TargetMode="External"/><Relationship Id="rId229" Type="http://schemas.openxmlformats.org/officeDocument/2006/relationships/hyperlink" Target="http://www.altomfotball.no/element.do?cmd=player&amp;personId=200223&amp;tournamentId=1&amp;seasonId=338&amp;teamId=311&amp;seasonId=338&amp;useFullUrl=false" TargetMode="External"/><Relationship Id="rId19" Type="http://schemas.openxmlformats.org/officeDocument/2006/relationships/hyperlink" Target="http://www.altomfotball.no/element.do?cmd=player&amp;personId=207123&amp;tournamentId=1&amp;seasonId=338&amp;teamId=326&amp;seasonId=338&amp;useFullUrl=false" TargetMode="External"/><Relationship Id="rId224" Type="http://schemas.openxmlformats.org/officeDocument/2006/relationships/hyperlink" Target="http://www.altomfotball.no/element.do?cmd=tournamentStatistics&amp;teamId=314&amp;tournamentId=1&amp;seasonId=338&amp;useFullUrl=false" TargetMode="External"/><Relationship Id="rId240" Type="http://schemas.openxmlformats.org/officeDocument/2006/relationships/hyperlink" Target="http://www.altomfotball.no/element.do?cmd=tournamentStatistics&amp;teamId=403&amp;tournamentId=1&amp;seasonId=338&amp;useFullUrl=false" TargetMode="External"/><Relationship Id="rId245" Type="http://schemas.openxmlformats.org/officeDocument/2006/relationships/hyperlink" Target="http://www.altomfotball.no/element.do?cmd=tournamentStatistics&amp;teamId=302&amp;tournamentId=1&amp;seasonId=338&amp;useFullUrl=false" TargetMode="External"/><Relationship Id="rId261" Type="http://schemas.openxmlformats.org/officeDocument/2006/relationships/hyperlink" Target="http://www.altomfotball.no/element.do?cmd=tournamentStatistics&amp;teamId=313&amp;tournamentId=1&amp;seasonId=338&amp;useFullUrl=false" TargetMode="External"/><Relationship Id="rId266" Type="http://schemas.openxmlformats.org/officeDocument/2006/relationships/hyperlink" Target="http://www.altomfotball.no/element.do?cmd=tournamentStatistics&amp;teamId=328&amp;tournamentId=1&amp;seasonId=338&amp;useFullUrl=false" TargetMode="External"/><Relationship Id="rId14" Type="http://schemas.openxmlformats.org/officeDocument/2006/relationships/hyperlink" Target="http://www.altomfotball.no/element.do?cmd=tournamentStatistics&amp;teamId=313&amp;tournamentId=1&amp;seasonId=338&amp;useFullUrl=false" TargetMode="External"/><Relationship Id="rId30" Type="http://schemas.openxmlformats.org/officeDocument/2006/relationships/hyperlink" Target="http://www.altomfotball.no/element.do?cmd=tournamentStatistics&amp;teamId=306&amp;tournamentId=1&amp;seasonId=338&amp;useFullUrl=false" TargetMode="External"/><Relationship Id="rId35" Type="http://schemas.openxmlformats.org/officeDocument/2006/relationships/hyperlink" Target="http://www.altomfotball.no/element.do?cmd=player&amp;personId=238025&amp;tournamentId=1&amp;seasonId=338&amp;teamId=302&amp;seasonId=338&amp;useFullUrl=false" TargetMode="External"/><Relationship Id="rId56" Type="http://schemas.openxmlformats.org/officeDocument/2006/relationships/hyperlink" Target="http://www.altomfotball.no/element.do?cmd=tournamentStatistics&amp;teamId=303&amp;tournamentId=1&amp;seasonId=338&amp;useFullUrl=false" TargetMode="External"/><Relationship Id="rId77" Type="http://schemas.openxmlformats.org/officeDocument/2006/relationships/hyperlink" Target="http://www.altomfotball.no/element.do?cmd=player&amp;personId=54314&amp;tournamentId=1&amp;seasonId=338&amp;teamId=541&amp;seasonId=338&amp;useFullUrl=false" TargetMode="External"/><Relationship Id="rId100" Type="http://schemas.openxmlformats.org/officeDocument/2006/relationships/hyperlink" Target="http://www.altomfotball.no/element.do?cmd=tournamentStatistics&amp;teamId=328&amp;tournamentId=1&amp;seasonId=338&amp;useFullUrl=false" TargetMode="External"/><Relationship Id="rId105" Type="http://schemas.openxmlformats.org/officeDocument/2006/relationships/hyperlink" Target="http://www.altomfotball.no/element.do?cmd=player&amp;personId=278350&amp;tournamentId=1&amp;seasonId=338&amp;teamId=315&amp;seasonId=338&amp;useFullUrl=false" TargetMode="External"/><Relationship Id="rId126" Type="http://schemas.openxmlformats.org/officeDocument/2006/relationships/hyperlink" Target="http://www.altomfotball.no/element.do?cmd=tournamentStatistics&amp;teamId=326&amp;tournamentId=1&amp;seasonId=338&amp;useFullUrl=false" TargetMode="External"/><Relationship Id="rId147" Type="http://schemas.openxmlformats.org/officeDocument/2006/relationships/hyperlink" Target="http://www.altomfotball.no/element.do?cmd=player&amp;personId=284304&amp;tournamentId=1&amp;seasonId=338&amp;teamId=308&amp;seasonId=338&amp;useFullUrl=false" TargetMode="External"/><Relationship Id="rId168" Type="http://schemas.openxmlformats.org/officeDocument/2006/relationships/hyperlink" Target="http://www.altomfotball.no/element.do?cmd=tournamentStatistics&amp;teamId=306&amp;tournamentId=1&amp;seasonId=338&amp;useFullUrl=false" TargetMode="External"/><Relationship Id="rId8" Type="http://schemas.openxmlformats.org/officeDocument/2006/relationships/hyperlink" Target="http://www.altomfotball.no/element.do?cmd=tournamentStatistics&amp;teamId=306&amp;tournamentId=1&amp;seasonId=338&amp;useFullUrl=false" TargetMode="External"/><Relationship Id="rId51" Type="http://schemas.openxmlformats.org/officeDocument/2006/relationships/hyperlink" Target="http://www.altomfotball.no/element.do?cmd=player&amp;personId=261768&amp;tournamentId=1&amp;seasonId=338&amp;teamId=326&amp;seasonId=338&amp;useFullUrl=false" TargetMode="External"/><Relationship Id="rId72" Type="http://schemas.openxmlformats.org/officeDocument/2006/relationships/hyperlink" Target="http://www.altomfotball.no/element.do?cmd=tournamentStatistics&amp;teamId=312&amp;tournamentId=1&amp;seasonId=338&amp;useFullUrl=false" TargetMode="External"/><Relationship Id="rId93" Type="http://schemas.openxmlformats.org/officeDocument/2006/relationships/hyperlink" Target="http://www.altomfotball.no/element.do?cmd=player&amp;personId=219799&amp;tournamentId=1&amp;seasonId=338&amp;teamId=313&amp;seasonId=338&amp;useFullUrl=false" TargetMode="External"/><Relationship Id="rId98" Type="http://schemas.openxmlformats.org/officeDocument/2006/relationships/hyperlink" Target="http://www.altomfotball.no/element.do?cmd=tournamentStatistics&amp;teamId=312&amp;tournamentId=1&amp;seasonId=338&amp;useFullUrl=false" TargetMode="External"/><Relationship Id="rId121" Type="http://schemas.openxmlformats.org/officeDocument/2006/relationships/hyperlink" Target="http://www.altomfotball.no/element.do?cmd=player&amp;personId=146305&amp;tournamentId=1&amp;seasonId=338&amp;teamId=306&amp;seasonId=338&amp;useFullUrl=false" TargetMode="External"/><Relationship Id="rId142" Type="http://schemas.openxmlformats.org/officeDocument/2006/relationships/hyperlink" Target="http://www.altomfotball.no/element.do?cmd=tournamentStatistics&amp;teamId=308&amp;tournamentId=1&amp;seasonId=338&amp;useFullUrl=false" TargetMode="External"/><Relationship Id="rId163" Type="http://schemas.openxmlformats.org/officeDocument/2006/relationships/hyperlink" Target="http://www.altomfotball.no/element.do?cmd=player&amp;personId=312975&amp;tournamentId=1&amp;seasonId=338&amp;teamId=309&amp;seasonId=338&amp;useFullUrl=false" TargetMode="External"/><Relationship Id="rId184" Type="http://schemas.openxmlformats.org/officeDocument/2006/relationships/hyperlink" Target="http://www.altomfotball.no/element.do?cmd=tournamentStatistics&amp;teamId=315&amp;tournamentId=1&amp;seasonId=338&amp;useFullUrl=false" TargetMode="External"/><Relationship Id="rId189" Type="http://schemas.openxmlformats.org/officeDocument/2006/relationships/hyperlink" Target="http://www.altomfotball.no/element.do?cmd=player&amp;personId=298429&amp;tournamentId=1&amp;seasonId=338&amp;teamId=314&amp;seasonId=338&amp;useFullUrl=false" TargetMode="External"/><Relationship Id="rId219" Type="http://schemas.openxmlformats.org/officeDocument/2006/relationships/hyperlink" Target="http://www.altomfotball.no/element.do?cmd=player&amp;personId=94684&amp;tournamentId=1&amp;seasonId=338&amp;teamId=309&amp;seasonId=338&amp;useFullUrl=false" TargetMode="External"/><Relationship Id="rId3" Type="http://schemas.openxmlformats.org/officeDocument/2006/relationships/hyperlink" Target="http://www.altomfotball.no/element.do?cmd=player&amp;personId=116662&amp;tournamentId=1&amp;seasonId=338&amp;teamId=403&amp;seasonId=338&amp;useFullUrl=false" TargetMode="External"/><Relationship Id="rId214" Type="http://schemas.openxmlformats.org/officeDocument/2006/relationships/hyperlink" Target="http://www.altomfotball.no/element.do?cmd=tournamentStatistics&amp;teamId=306&amp;tournamentId=1&amp;seasonId=338&amp;useFullUrl=false" TargetMode="External"/><Relationship Id="rId230" Type="http://schemas.openxmlformats.org/officeDocument/2006/relationships/hyperlink" Target="http://www.altomfotball.no/element.do?cmd=tournamentStatistics&amp;teamId=311&amp;tournamentId=1&amp;seasonId=338&amp;useFullUrl=false" TargetMode="External"/><Relationship Id="rId235" Type="http://schemas.openxmlformats.org/officeDocument/2006/relationships/hyperlink" Target="http://www.altomfotball.no/element.do?cmd=player&amp;personId=267805&amp;tournamentId=1&amp;seasonId=338&amp;teamId=315&amp;seasonId=338&amp;useFullUrl=false" TargetMode="External"/><Relationship Id="rId251" Type="http://schemas.openxmlformats.org/officeDocument/2006/relationships/hyperlink" Target="http://www.altomfotball.no/element.do?cmd=tournamentStatistics&amp;teamId=302&amp;tournamentId=1&amp;seasonId=338&amp;useFullUrl=false" TargetMode="External"/><Relationship Id="rId256" Type="http://schemas.openxmlformats.org/officeDocument/2006/relationships/hyperlink" Target="http://www.altomfotball.no/element.do?cmd=player&amp;personId=268956&amp;tournamentId=1&amp;seasonId=338&amp;teamId=311&amp;seasonId=338&amp;useFullUrl=false" TargetMode="External"/><Relationship Id="rId277" Type="http://schemas.openxmlformats.org/officeDocument/2006/relationships/hyperlink" Target="http://www.altomfotball.no/element.do?cmd=tournamentStatistics&amp;teamId=314&amp;tournamentId=1&amp;seasonId=338&amp;useFullUrl=false" TargetMode="External"/><Relationship Id="rId25" Type="http://schemas.openxmlformats.org/officeDocument/2006/relationships/hyperlink" Target="http://www.altomfotball.no/element.do?cmd=player&amp;personId=83002&amp;tournamentId=1&amp;seasonId=338&amp;teamId=314&amp;seasonId=338&amp;useFullUrl=false" TargetMode="External"/><Relationship Id="rId46" Type="http://schemas.openxmlformats.org/officeDocument/2006/relationships/hyperlink" Target="http://www.altomfotball.no/element.do?cmd=tournamentStatistics&amp;teamId=541&amp;tournamentId=1&amp;seasonId=338&amp;useFullUrl=false" TargetMode="External"/><Relationship Id="rId67" Type="http://schemas.openxmlformats.org/officeDocument/2006/relationships/hyperlink" Target="http://www.altomfotball.no/element.do?cmd=player&amp;personId=146290&amp;tournamentId=1&amp;seasonId=338&amp;teamId=313&amp;seasonId=338&amp;useFullUrl=false" TargetMode="External"/><Relationship Id="rId116" Type="http://schemas.openxmlformats.org/officeDocument/2006/relationships/hyperlink" Target="http://www.altomfotball.no/element.do?cmd=tournamentStatistics&amp;teamId=309&amp;tournamentId=1&amp;seasonId=338&amp;useFullUrl=false" TargetMode="External"/><Relationship Id="rId137" Type="http://schemas.openxmlformats.org/officeDocument/2006/relationships/hyperlink" Target="http://www.altomfotball.no/element.do?cmd=player&amp;personId=128865&amp;tournamentId=1&amp;seasonId=338&amp;teamId=326&amp;seasonId=338&amp;useFullUrl=false" TargetMode="External"/><Relationship Id="rId158" Type="http://schemas.openxmlformats.org/officeDocument/2006/relationships/hyperlink" Target="http://www.altomfotball.no/element.do?cmd=tournamentStatistics&amp;teamId=313&amp;tournamentId=1&amp;seasonId=338&amp;useFullUrl=false" TargetMode="External"/><Relationship Id="rId272" Type="http://schemas.openxmlformats.org/officeDocument/2006/relationships/hyperlink" Target="http://www.altomfotball.no/element.do?cmd=player&amp;personId=286531&amp;tournamentId=1&amp;seasonId=338&amp;teamId=303&amp;seasonId=338&amp;useFullUrl=false" TargetMode="External"/><Relationship Id="rId20" Type="http://schemas.openxmlformats.org/officeDocument/2006/relationships/hyperlink" Target="http://www.altomfotball.no/element.do?cmd=tournamentStatistics&amp;teamId=326&amp;tournamentId=1&amp;seasonId=338&amp;useFullUrl=false" TargetMode="External"/><Relationship Id="rId41" Type="http://schemas.openxmlformats.org/officeDocument/2006/relationships/hyperlink" Target="http://www.altomfotball.no/element.do?cmd=player&amp;personId=211507&amp;tournamentId=1&amp;seasonId=338&amp;teamId=311&amp;seasonId=338&amp;useFullUrl=false" TargetMode="External"/><Relationship Id="rId62" Type="http://schemas.openxmlformats.org/officeDocument/2006/relationships/hyperlink" Target="http://www.altomfotball.no/element.do?cmd=tournamentStatistics&amp;teamId=313&amp;tournamentId=1&amp;seasonId=338&amp;useFullUrl=false" TargetMode="External"/><Relationship Id="rId83" Type="http://schemas.openxmlformats.org/officeDocument/2006/relationships/hyperlink" Target="http://www.altomfotball.no/element.do?cmd=player&amp;personId=120242&amp;tournamentId=1&amp;seasonId=338&amp;teamId=302&amp;seasonId=338&amp;useFullUrl=false" TargetMode="External"/><Relationship Id="rId88" Type="http://schemas.openxmlformats.org/officeDocument/2006/relationships/hyperlink" Target="http://www.altomfotball.no/element.do?cmd=tournamentStatistics&amp;teamId=308&amp;tournamentId=1&amp;seasonId=338&amp;useFullUrl=false" TargetMode="External"/><Relationship Id="rId111" Type="http://schemas.openxmlformats.org/officeDocument/2006/relationships/hyperlink" Target="http://www.altomfotball.no/element.do?cmd=player&amp;personId=250524&amp;tournamentId=1&amp;seasonId=338&amp;teamId=541&amp;seasonId=338&amp;useFullUrl=false" TargetMode="External"/><Relationship Id="rId132" Type="http://schemas.openxmlformats.org/officeDocument/2006/relationships/hyperlink" Target="http://www.altomfotball.no/element.do?cmd=tournamentStatistics&amp;teamId=403&amp;tournamentId=1&amp;seasonId=338&amp;useFullUrl=false" TargetMode="External"/><Relationship Id="rId153" Type="http://schemas.openxmlformats.org/officeDocument/2006/relationships/hyperlink" Target="http://www.altomfotball.no/element.do?cmd=player&amp;personId=313185&amp;tournamentId=1&amp;seasonId=338&amp;teamId=306&amp;seasonId=338&amp;useFullUrl=false" TargetMode="External"/><Relationship Id="rId174" Type="http://schemas.openxmlformats.org/officeDocument/2006/relationships/hyperlink" Target="http://www.altomfotball.no/element.do?cmd=tournamentStatistics&amp;teamId=303&amp;tournamentId=1&amp;seasonId=338&amp;useFullUrl=false" TargetMode="External"/><Relationship Id="rId179" Type="http://schemas.openxmlformats.org/officeDocument/2006/relationships/hyperlink" Target="http://www.altomfotball.no/element.do?cmd=player&amp;personId=145176&amp;tournamentId=1&amp;seasonId=338&amp;teamId=541&amp;seasonId=338&amp;useFullUrl=false" TargetMode="External"/><Relationship Id="rId195" Type="http://schemas.openxmlformats.org/officeDocument/2006/relationships/hyperlink" Target="http://www.altomfotball.no/element.do?cmd=player&amp;personId=298802&amp;tournamentId=1&amp;seasonId=338&amp;teamId=309&amp;seasonId=338&amp;useFullUrl=false" TargetMode="External"/><Relationship Id="rId209" Type="http://schemas.openxmlformats.org/officeDocument/2006/relationships/hyperlink" Target="http://www.altomfotball.no/element.do?cmd=player&amp;personId=62882&amp;tournamentId=1&amp;seasonId=338&amp;teamId=311&amp;seasonId=338&amp;useFullUrl=false" TargetMode="External"/><Relationship Id="rId190" Type="http://schemas.openxmlformats.org/officeDocument/2006/relationships/hyperlink" Target="http://www.altomfotball.no/element.do?cmd=tournamentStatistics&amp;teamId=314&amp;tournamentId=1&amp;seasonId=338&amp;useFullUrl=false" TargetMode="External"/><Relationship Id="rId204" Type="http://schemas.openxmlformats.org/officeDocument/2006/relationships/hyperlink" Target="http://www.altomfotball.no/element.do?cmd=tournamentStatistics&amp;teamId=311&amp;tournamentId=1&amp;seasonId=338&amp;useFullUrl=false" TargetMode="External"/><Relationship Id="rId220" Type="http://schemas.openxmlformats.org/officeDocument/2006/relationships/hyperlink" Target="http://www.altomfotball.no/element.do?cmd=tournamentStatistics&amp;teamId=309&amp;tournamentId=1&amp;seasonId=338&amp;useFullUrl=false" TargetMode="External"/><Relationship Id="rId225" Type="http://schemas.openxmlformats.org/officeDocument/2006/relationships/hyperlink" Target="http://www.altomfotball.no/element.do?cmd=player&amp;personId=256810&amp;tournamentId=1&amp;seasonId=338&amp;teamId=541&amp;seasonId=338&amp;useFullUrl=false" TargetMode="External"/><Relationship Id="rId241" Type="http://schemas.openxmlformats.org/officeDocument/2006/relationships/hyperlink" Target="http://www.altomfotball.no/element.do?cmd=tournamentStatistics&amp;teamId=403&amp;tournamentId=1&amp;seasonId=338&amp;useFullUrl=false" TargetMode="External"/><Relationship Id="rId246" Type="http://schemas.openxmlformats.org/officeDocument/2006/relationships/hyperlink" Target="http://www.altomfotball.no/element.do?cmd=player&amp;personId=1717&amp;tournamentId=1&amp;seasonId=338&amp;teamId=302&amp;seasonId=338&amp;useFullUrl=false" TargetMode="External"/><Relationship Id="rId267" Type="http://schemas.openxmlformats.org/officeDocument/2006/relationships/hyperlink" Target="http://www.altomfotball.no/element.do?cmd=player&amp;personId=88750&amp;tournamentId=1&amp;seasonId=338&amp;teamId=328&amp;seasonId=338&amp;useFullUrl=false" TargetMode="External"/><Relationship Id="rId15" Type="http://schemas.openxmlformats.org/officeDocument/2006/relationships/hyperlink" Target="http://www.altomfotball.no/element.do?cmd=player&amp;personId=243895&amp;tournamentId=1&amp;seasonId=338&amp;teamId=315&amp;seasonId=338&amp;useFullUrl=false" TargetMode="External"/><Relationship Id="rId36" Type="http://schemas.openxmlformats.org/officeDocument/2006/relationships/hyperlink" Target="http://www.altomfotball.no/element.do?cmd=tournamentStatistics&amp;teamId=302&amp;tournamentId=1&amp;seasonId=338&amp;useFullUrl=false" TargetMode="External"/><Relationship Id="rId57" Type="http://schemas.openxmlformats.org/officeDocument/2006/relationships/hyperlink" Target="http://www.altomfotball.no/element.do?cmd=player&amp;personId=81863&amp;tournamentId=1&amp;seasonId=338&amp;teamId=311&amp;seasonId=338&amp;useFullUrl=false" TargetMode="External"/><Relationship Id="rId106" Type="http://schemas.openxmlformats.org/officeDocument/2006/relationships/hyperlink" Target="http://www.altomfotball.no/element.do?cmd=tournamentStatistics&amp;teamId=315&amp;tournamentId=1&amp;seasonId=338&amp;useFullUrl=false" TargetMode="External"/><Relationship Id="rId127" Type="http://schemas.openxmlformats.org/officeDocument/2006/relationships/hyperlink" Target="http://www.altomfotball.no/element.do?cmd=player&amp;personId=220584&amp;tournamentId=1&amp;seasonId=338&amp;teamId=302&amp;seasonId=338&amp;useFullUrl=false" TargetMode="External"/><Relationship Id="rId262" Type="http://schemas.openxmlformats.org/officeDocument/2006/relationships/hyperlink" Target="http://www.altomfotball.no/element.do?cmd=player&amp;personId=229988&amp;tournamentId=1&amp;seasonId=338&amp;teamId=541&amp;seasonId=338&amp;useFullUrl=false" TargetMode="External"/><Relationship Id="rId10" Type="http://schemas.openxmlformats.org/officeDocument/2006/relationships/hyperlink" Target="http://www.altomfotball.no/element.do?cmd=tournamentStatistics&amp;teamId=328&amp;tournamentId=1&amp;seasonId=338&amp;useFullUrl=false" TargetMode="External"/><Relationship Id="rId31" Type="http://schemas.openxmlformats.org/officeDocument/2006/relationships/hyperlink" Target="http://www.altomfotball.no/element.do?cmd=player&amp;personId=274108&amp;tournamentId=1&amp;seasonId=338&amp;teamId=315&amp;seasonId=338&amp;useFullUrl=false" TargetMode="External"/><Relationship Id="rId52" Type="http://schemas.openxmlformats.org/officeDocument/2006/relationships/hyperlink" Target="http://www.altomfotball.no/element.do?cmd=tournamentStatistics&amp;teamId=326&amp;tournamentId=1&amp;seasonId=338&amp;useFullUrl=false" TargetMode="External"/><Relationship Id="rId73" Type="http://schemas.openxmlformats.org/officeDocument/2006/relationships/hyperlink" Target="http://www.altomfotball.no/element.do?cmd=player&amp;personId=1622&amp;tournamentId=1&amp;seasonId=338&amp;teamId=328&amp;seasonId=338&amp;useFullUrl=false" TargetMode="External"/><Relationship Id="rId78" Type="http://schemas.openxmlformats.org/officeDocument/2006/relationships/hyperlink" Target="http://www.altomfotball.no/element.do?cmd=tournamentStatistics&amp;teamId=541&amp;tournamentId=1&amp;seasonId=338&amp;useFullUrl=false" TargetMode="External"/><Relationship Id="rId94" Type="http://schemas.openxmlformats.org/officeDocument/2006/relationships/hyperlink" Target="http://www.altomfotball.no/element.do?cmd=tournamentStatistics&amp;teamId=313&amp;tournamentId=1&amp;seasonId=338&amp;useFullUrl=false" TargetMode="External"/><Relationship Id="rId99" Type="http://schemas.openxmlformats.org/officeDocument/2006/relationships/hyperlink" Target="http://www.altomfotball.no/element.do?cmd=player&amp;personId=222373&amp;tournamentId=1&amp;seasonId=338&amp;teamId=328&amp;seasonId=338&amp;useFullUrl=false" TargetMode="External"/><Relationship Id="rId101" Type="http://schemas.openxmlformats.org/officeDocument/2006/relationships/hyperlink" Target="http://www.altomfotball.no/element.do?cmd=player&amp;personId=207107&amp;tournamentId=1&amp;seasonId=338&amp;teamId=328&amp;seasonId=338&amp;useFullUrl=false" TargetMode="External"/><Relationship Id="rId122" Type="http://schemas.openxmlformats.org/officeDocument/2006/relationships/hyperlink" Target="http://www.altomfotball.no/element.do?cmd=tournamentStatistics&amp;teamId=306&amp;tournamentId=1&amp;seasonId=338&amp;useFullUrl=false" TargetMode="External"/><Relationship Id="rId143" Type="http://schemas.openxmlformats.org/officeDocument/2006/relationships/hyperlink" Target="http://www.altomfotball.no/element.do?cmd=player&amp;personId=207457&amp;tournamentId=1&amp;seasonId=338&amp;teamId=309&amp;seasonId=338&amp;useFullUrl=false" TargetMode="External"/><Relationship Id="rId148" Type="http://schemas.openxmlformats.org/officeDocument/2006/relationships/hyperlink" Target="http://www.altomfotball.no/element.do?cmd=tournamentStatistics&amp;teamId=308&amp;tournamentId=1&amp;seasonId=338&amp;useFullUrl=false" TargetMode="External"/><Relationship Id="rId164" Type="http://schemas.openxmlformats.org/officeDocument/2006/relationships/hyperlink" Target="http://www.altomfotball.no/element.do?cmd=tournamentStatistics&amp;teamId=309&amp;tournamentId=1&amp;seasonId=338&amp;useFullUrl=false" TargetMode="External"/><Relationship Id="rId169" Type="http://schemas.openxmlformats.org/officeDocument/2006/relationships/hyperlink" Target="http://www.altomfotball.no/element.do?cmd=player&amp;personId=34378&amp;tournamentId=1&amp;seasonId=338&amp;teamId=403&amp;seasonId=338&amp;useFullUrl=false" TargetMode="External"/><Relationship Id="rId185" Type="http://schemas.openxmlformats.org/officeDocument/2006/relationships/hyperlink" Target="http://www.altomfotball.no/element.do?cmd=player&amp;personId=233447&amp;tournamentId=1&amp;seasonId=338&amp;teamId=403&amp;seasonId=338&amp;useFullUrl=false" TargetMode="External"/><Relationship Id="rId4" Type="http://schemas.openxmlformats.org/officeDocument/2006/relationships/hyperlink" Target="http://www.altomfotball.no/element.do?cmd=tournamentStatistics&amp;teamId=403&amp;tournamentId=1&amp;seasonId=338&amp;useFullUrl=false" TargetMode="External"/><Relationship Id="rId9" Type="http://schemas.openxmlformats.org/officeDocument/2006/relationships/hyperlink" Target="http://www.altomfotball.no/element.do?cmd=player&amp;personId=131723&amp;tournamentId=1&amp;seasonId=338&amp;teamId=328&amp;seasonId=338&amp;useFullUrl=false" TargetMode="External"/><Relationship Id="rId180" Type="http://schemas.openxmlformats.org/officeDocument/2006/relationships/hyperlink" Target="http://www.altomfotball.no/element.do?cmd=tournamentStatistics&amp;teamId=541&amp;tournamentId=1&amp;seasonId=338&amp;useFullUrl=false" TargetMode="External"/><Relationship Id="rId210" Type="http://schemas.openxmlformats.org/officeDocument/2006/relationships/hyperlink" Target="http://www.altomfotball.no/element.do?cmd=tournamentStatistics&amp;teamId=311&amp;tournamentId=1&amp;seasonId=338&amp;useFullUrl=false" TargetMode="External"/><Relationship Id="rId215" Type="http://schemas.openxmlformats.org/officeDocument/2006/relationships/hyperlink" Target="http://www.altomfotball.no/element.do?cmd=player&amp;personId=290471&amp;tournamentId=1&amp;seasonId=338&amp;teamId=303&amp;seasonId=338&amp;useFullUrl=false" TargetMode="External"/><Relationship Id="rId236" Type="http://schemas.openxmlformats.org/officeDocument/2006/relationships/hyperlink" Target="http://www.altomfotball.no/element.do?cmd=tournamentStatistics&amp;teamId=315&amp;tournamentId=1&amp;seasonId=338&amp;useFullUrl=false" TargetMode="External"/><Relationship Id="rId257" Type="http://schemas.openxmlformats.org/officeDocument/2006/relationships/hyperlink" Target="http://www.altomfotball.no/element.do?cmd=tournamentStatistics&amp;teamId=311&amp;tournamentId=1&amp;seasonId=338&amp;useFullUrl=false" TargetMode="External"/><Relationship Id="rId278" Type="http://schemas.openxmlformats.org/officeDocument/2006/relationships/hyperlink" Target="http://www.altomfotball.no/element.do?cmd=player&amp;personId=278287&amp;tournamentId=1&amp;seasonId=338&amp;teamId=314&amp;seasonId=338&amp;useFullUrl=false" TargetMode="External"/><Relationship Id="rId26" Type="http://schemas.openxmlformats.org/officeDocument/2006/relationships/hyperlink" Target="http://www.altomfotball.no/element.do?cmd=tournamentStatistics&amp;teamId=314&amp;tournamentId=1&amp;seasonId=338&amp;useFullUrl=false" TargetMode="External"/><Relationship Id="rId231" Type="http://schemas.openxmlformats.org/officeDocument/2006/relationships/hyperlink" Target="http://www.altomfotball.no/element.do?cmd=player&amp;personId=111862&amp;tournamentId=1&amp;seasonId=338&amp;teamId=403&amp;seasonId=338&amp;useFullUrl=false" TargetMode="External"/><Relationship Id="rId252" Type="http://schemas.openxmlformats.org/officeDocument/2006/relationships/hyperlink" Target="http://www.altomfotball.no/element.do?cmd=player&amp;personId=266376&amp;tournamentId=1&amp;seasonId=338&amp;teamId=302&amp;seasonId=338&amp;useFullUrl=false" TargetMode="External"/><Relationship Id="rId273" Type="http://schemas.openxmlformats.org/officeDocument/2006/relationships/hyperlink" Target="http://www.altomfotball.no/element.do?cmd=tournamentStatistics&amp;teamId=303&amp;tournamentId=1&amp;seasonId=338&amp;useFullUrl=false" TargetMode="External"/><Relationship Id="rId47" Type="http://schemas.openxmlformats.org/officeDocument/2006/relationships/hyperlink" Target="http://www.altomfotball.no/element.do?cmd=player&amp;personId=143686&amp;tournamentId=1&amp;seasonId=338&amp;teamId=308&amp;seasonId=338&amp;useFullUrl=false" TargetMode="External"/><Relationship Id="rId68" Type="http://schemas.openxmlformats.org/officeDocument/2006/relationships/hyperlink" Target="http://www.altomfotball.no/element.do?cmd=tournamentStatistics&amp;teamId=313&amp;tournamentId=1&amp;seasonId=338&amp;useFullUrl=false" TargetMode="External"/><Relationship Id="rId89" Type="http://schemas.openxmlformats.org/officeDocument/2006/relationships/hyperlink" Target="http://www.altomfotball.no/element.do?cmd=player&amp;personId=283464&amp;tournamentId=1&amp;seasonId=338&amp;teamId=309&amp;seasonId=338&amp;useFullUrl=false" TargetMode="External"/><Relationship Id="rId112" Type="http://schemas.openxmlformats.org/officeDocument/2006/relationships/hyperlink" Target="http://www.altomfotball.no/element.do?cmd=tournamentStatistics&amp;teamId=541&amp;tournamentId=1&amp;seasonId=338&amp;useFullUrl=false" TargetMode="External"/><Relationship Id="rId133" Type="http://schemas.openxmlformats.org/officeDocument/2006/relationships/hyperlink" Target="http://www.altomfotball.no/element.do?cmd=player&amp;personId=236685&amp;tournamentId=1&amp;seasonId=338&amp;teamId=328&amp;seasonId=338&amp;useFullUrl=false" TargetMode="External"/><Relationship Id="rId154" Type="http://schemas.openxmlformats.org/officeDocument/2006/relationships/hyperlink" Target="http://www.altomfotball.no/element.do?cmd=tournamentStatistics&amp;teamId=306&amp;tournamentId=1&amp;seasonId=338&amp;useFullUrl=false" TargetMode="External"/><Relationship Id="rId175" Type="http://schemas.openxmlformats.org/officeDocument/2006/relationships/hyperlink" Target="http://www.altomfotball.no/element.do?cmd=player&amp;personId=206172&amp;tournamentId=1&amp;seasonId=338&amp;teamId=315&amp;seasonId=338&amp;useFullUrl=false" TargetMode="External"/><Relationship Id="rId196" Type="http://schemas.openxmlformats.org/officeDocument/2006/relationships/hyperlink" Target="http://www.altomfotball.no/element.do?cmd=tournamentStatistics&amp;teamId=309&amp;tournamentId=1&amp;seasonId=338&amp;useFullUrl=false" TargetMode="External"/><Relationship Id="rId200" Type="http://schemas.openxmlformats.org/officeDocument/2006/relationships/hyperlink" Target="http://www.altomfotball.no/element.do?cmd=tournamentStatistics&amp;teamId=541&amp;tournamentId=1&amp;seasonId=338&amp;useFullUrl=false" TargetMode="External"/><Relationship Id="rId16" Type="http://schemas.openxmlformats.org/officeDocument/2006/relationships/hyperlink" Target="http://www.altomfotball.no/element.do?cmd=tournamentStatistics&amp;teamId=315&amp;tournamentId=1&amp;seasonId=338&amp;useFullUrl=false" TargetMode="External"/><Relationship Id="rId221" Type="http://schemas.openxmlformats.org/officeDocument/2006/relationships/hyperlink" Target="http://www.altomfotball.no/element.do?cmd=player&amp;personId=269038&amp;tournamentId=1&amp;seasonId=338&amp;teamId=326&amp;seasonId=338&amp;useFullUrl=false" TargetMode="External"/><Relationship Id="rId242" Type="http://schemas.openxmlformats.org/officeDocument/2006/relationships/hyperlink" Target="http://www.altomfotball.no/element.do?cmd=player&amp;personId=238382&amp;tournamentId=1&amp;seasonId=338&amp;teamId=302&amp;seasonId=338&amp;useFullUrl=false" TargetMode="External"/><Relationship Id="rId263" Type="http://schemas.openxmlformats.org/officeDocument/2006/relationships/hyperlink" Target="http://www.altomfotball.no/element.do?cmd=tournamentStatistics&amp;teamId=541&amp;tournamentId=1&amp;seasonId=338&amp;useFullUrl=false" TargetMode="External"/><Relationship Id="rId37" Type="http://schemas.openxmlformats.org/officeDocument/2006/relationships/hyperlink" Target="http://www.altomfotball.no/element.do?cmd=player&amp;personId=290456&amp;tournamentId=1&amp;seasonId=338&amp;teamId=303&amp;seasonId=338&amp;useFullUrl=false" TargetMode="External"/><Relationship Id="rId58" Type="http://schemas.openxmlformats.org/officeDocument/2006/relationships/hyperlink" Target="http://www.altomfotball.no/element.do?cmd=tournamentStatistics&amp;teamId=311&amp;tournamentId=1&amp;seasonId=338&amp;useFullUrl=false" TargetMode="External"/><Relationship Id="rId79" Type="http://schemas.openxmlformats.org/officeDocument/2006/relationships/hyperlink" Target="http://www.altomfotball.no/element.do?cmd=player&amp;personId=140842&amp;tournamentId=1&amp;seasonId=338&amp;teamId=313&amp;seasonId=338&amp;useFullUrl=false" TargetMode="External"/><Relationship Id="rId102" Type="http://schemas.openxmlformats.org/officeDocument/2006/relationships/hyperlink" Target="http://www.altomfotball.no/element.do?cmd=tournamentStatistics&amp;teamId=328&amp;tournamentId=1&amp;seasonId=338&amp;useFullUrl=false" TargetMode="External"/><Relationship Id="rId123" Type="http://schemas.openxmlformats.org/officeDocument/2006/relationships/hyperlink" Target="http://www.altomfotball.no/element.do?cmd=player&amp;personId=286021&amp;tournamentId=1&amp;seasonId=338&amp;teamId=314&amp;seasonId=338&amp;useFullUrl=false" TargetMode="External"/><Relationship Id="rId144" Type="http://schemas.openxmlformats.org/officeDocument/2006/relationships/hyperlink" Target="http://www.altomfotball.no/element.do?cmd=tournamentStatistics&amp;teamId=309&amp;tournamentId=1&amp;seasonId=338&amp;useFullUrl=false" TargetMode="External"/><Relationship Id="rId90" Type="http://schemas.openxmlformats.org/officeDocument/2006/relationships/hyperlink" Target="http://www.altomfotball.no/element.do?cmd=tournamentStatistics&amp;teamId=309&amp;tournamentId=1&amp;seasonId=338&amp;useFullUrl=false" TargetMode="External"/><Relationship Id="rId165" Type="http://schemas.openxmlformats.org/officeDocument/2006/relationships/hyperlink" Target="http://www.altomfotball.no/element.do?cmd=player&amp;personId=269192&amp;tournamentId=1&amp;seasonId=338&amp;teamId=541&amp;seasonId=338&amp;useFullUrl=false" TargetMode="External"/><Relationship Id="rId186" Type="http://schemas.openxmlformats.org/officeDocument/2006/relationships/hyperlink" Target="http://www.altomfotball.no/element.do?cmd=tournamentStatistics&amp;teamId=403&amp;tournamentId=1&amp;seasonId=338&amp;useFullUrl=false" TargetMode="External"/><Relationship Id="rId211" Type="http://schemas.openxmlformats.org/officeDocument/2006/relationships/hyperlink" Target="http://www.altomfotball.no/element.do?cmd=player&amp;personId=195944&amp;tournamentId=1&amp;seasonId=338&amp;teamId=541&amp;seasonId=338&amp;useFullUrl=false" TargetMode="External"/><Relationship Id="rId232" Type="http://schemas.openxmlformats.org/officeDocument/2006/relationships/hyperlink" Target="http://www.altomfotball.no/element.do?cmd=tournamentStatistics&amp;teamId=403&amp;tournamentId=1&amp;seasonId=338&amp;useFullUrl=false" TargetMode="External"/><Relationship Id="rId253" Type="http://schemas.openxmlformats.org/officeDocument/2006/relationships/hyperlink" Target="http://www.altomfotball.no/element.do?cmd=tournamentStatistics&amp;teamId=302&amp;tournamentId=1&amp;seasonId=338&amp;useFullUrl=false" TargetMode="External"/><Relationship Id="rId274" Type="http://schemas.openxmlformats.org/officeDocument/2006/relationships/hyperlink" Target="http://www.altomfotball.no/element.do?cmd=player&amp;personId=222786&amp;tournamentId=1&amp;seasonId=338&amp;teamId=314&amp;seasonId=338&amp;useFullUrl=false" TargetMode="External"/><Relationship Id="rId27" Type="http://schemas.openxmlformats.org/officeDocument/2006/relationships/hyperlink" Target="http://www.altomfotball.no/element.do?cmd=player&amp;personId=267902&amp;tournamentId=1&amp;seasonId=338&amp;teamId=403&amp;seasonId=338&amp;useFullUrl=false" TargetMode="External"/><Relationship Id="rId48" Type="http://schemas.openxmlformats.org/officeDocument/2006/relationships/hyperlink" Target="http://www.altomfotball.no/element.do?cmd=tournamentStatistics&amp;teamId=308&amp;tournamentId=1&amp;seasonId=338&amp;useFullUrl=false" TargetMode="External"/><Relationship Id="rId69" Type="http://schemas.openxmlformats.org/officeDocument/2006/relationships/hyperlink" Target="http://www.altomfotball.no/element.do?cmd=player&amp;personId=120622&amp;tournamentId=1&amp;seasonId=338&amp;teamId=328&amp;seasonId=338&amp;useFullUrl=false" TargetMode="External"/><Relationship Id="rId113" Type="http://schemas.openxmlformats.org/officeDocument/2006/relationships/hyperlink" Target="http://www.altomfotball.no/element.do?cmd=player&amp;personId=261863&amp;tournamentId=1&amp;seasonId=338&amp;teamId=309&amp;seasonId=338&amp;useFullUrl=false" TargetMode="External"/><Relationship Id="rId134" Type="http://schemas.openxmlformats.org/officeDocument/2006/relationships/hyperlink" Target="http://www.altomfotball.no/element.do?cmd=tournamentStatistics&amp;teamId=328&amp;tournamentId=1&amp;seasonId=338&amp;useFullUrl=false" TargetMode="External"/><Relationship Id="rId80" Type="http://schemas.openxmlformats.org/officeDocument/2006/relationships/hyperlink" Target="http://www.altomfotball.no/element.do?cmd=tournamentStatistics&amp;teamId=313&amp;tournamentId=1&amp;seasonId=338&amp;useFullUrl=false" TargetMode="External"/><Relationship Id="rId155" Type="http://schemas.openxmlformats.org/officeDocument/2006/relationships/hyperlink" Target="http://www.altomfotball.no/element.do?cmd=player&amp;personId=301288&amp;tournamentId=1&amp;seasonId=338&amp;teamId=302&amp;seasonId=338&amp;useFullUrl=false" TargetMode="External"/><Relationship Id="rId176" Type="http://schemas.openxmlformats.org/officeDocument/2006/relationships/hyperlink" Target="http://www.altomfotball.no/element.do?cmd=tournamentStatistics&amp;teamId=315&amp;tournamentId=1&amp;seasonId=338&amp;useFullUrl=false" TargetMode="External"/><Relationship Id="rId197" Type="http://schemas.openxmlformats.org/officeDocument/2006/relationships/hyperlink" Target="http://www.altomfotball.no/element.do?cmd=player&amp;personId=300102&amp;tournamentId=1&amp;seasonId=338&amp;teamId=312&amp;seasonId=338&amp;useFullUrl=false" TargetMode="External"/><Relationship Id="rId201" Type="http://schemas.openxmlformats.org/officeDocument/2006/relationships/hyperlink" Target="http://www.altomfotball.no/element.do?cmd=player&amp;personId=11827&amp;tournamentId=1&amp;seasonId=338&amp;teamId=306&amp;seasonId=338&amp;useFullUrl=false" TargetMode="External"/><Relationship Id="rId222" Type="http://schemas.openxmlformats.org/officeDocument/2006/relationships/hyperlink" Target="http://www.altomfotball.no/element.do?cmd=tournamentStatistics&amp;teamId=326&amp;tournamentId=1&amp;seasonId=338&amp;useFullUrl=false" TargetMode="External"/><Relationship Id="rId243" Type="http://schemas.openxmlformats.org/officeDocument/2006/relationships/hyperlink" Target="http://www.altomfotball.no/element.do?cmd=tournamentStatistics&amp;teamId=302&amp;tournamentId=1&amp;seasonId=338&amp;useFullUrl=false" TargetMode="External"/><Relationship Id="rId264" Type="http://schemas.openxmlformats.org/officeDocument/2006/relationships/hyperlink" Target="http://www.altomfotball.no/element.do?cmd=player&amp;personId=117742&amp;tournamentId=1&amp;seasonId=338&amp;teamId=326&amp;seasonId=338&amp;useFullUrl=false" TargetMode="External"/><Relationship Id="rId17" Type="http://schemas.openxmlformats.org/officeDocument/2006/relationships/hyperlink" Target="http://www.altomfotball.no/element.do?cmd=player&amp;personId=206174&amp;tournamentId=1&amp;seasonId=338&amp;teamId=313&amp;seasonId=338&amp;useFullUrl=false" TargetMode="External"/><Relationship Id="rId38" Type="http://schemas.openxmlformats.org/officeDocument/2006/relationships/hyperlink" Target="http://www.altomfotball.no/element.do?cmd=tournamentStatistics&amp;teamId=303&amp;tournamentId=1&amp;seasonId=338&amp;useFullUrl=false" TargetMode="External"/><Relationship Id="rId59" Type="http://schemas.openxmlformats.org/officeDocument/2006/relationships/hyperlink" Target="http://www.altomfotball.no/element.do?cmd=player&amp;personId=207483&amp;tournamentId=1&amp;seasonId=338&amp;teamId=328&amp;seasonId=338&amp;useFullUrl=false" TargetMode="External"/><Relationship Id="rId103" Type="http://schemas.openxmlformats.org/officeDocument/2006/relationships/hyperlink" Target="http://www.altomfotball.no/element.do?cmd=player&amp;personId=257402&amp;tournamentId=1&amp;seasonId=338&amp;teamId=328&amp;seasonId=338&amp;useFullUrl=false" TargetMode="External"/><Relationship Id="rId124" Type="http://schemas.openxmlformats.org/officeDocument/2006/relationships/hyperlink" Target="http://www.altomfotball.no/element.do?cmd=tournamentStatistics&amp;teamId=314&amp;tournamentId=1&amp;seasonId=338&amp;useFullUrl=false" TargetMode="External"/><Relationship Id="rId70" Type="http://schemas.openxmlformats.org/officeDocument/2006/relationships/hyperlink" Target="http://www.altomfotball.no/element.do?cmd=tournamentStatistics&amp;teamId=328&amp;tournamentId=1&amp;seasonId=338&amp;useFullUrl=false" TargetMode="External"/><Relationship Id="rId91" Type="http://schemas.openxmlformats.org/officeDocument/2006/relationships/hyperlink" Target="http://www.altomfotball.no/element.do?cmd=player&amp;personId=292177&amp;tournamentId=1&amp;seasonId=338&amp;teamId=312&amp;seasonId=338&amp;useFullUrl=false" TargetMode="External"/><Relationship Id="rId145" Type="http://schemas.openxmlformats.org/officeDocument/2006/relationships/hyperlink" Target="http://www.altomfotball.no/element.do?cmd=player&amp;personId=194694&amp;tournamentId=1&amp;seasonId=338&amp;teamId=314&amp;seasonId=338&amp;useFullUrl=false" TargetMode="External"/><Relationship Id="rId166" Type="http://schemas.openxmlformats.org/officeDocument/2006/relationships/hyperlink" Target="http://www.altomfotball.no/element.do?cmd=tournamentStatistics&amp;teamId=541&amp;tournamentId=1&amp;seasonId=338&amp;useFullUrl=false" TargetMode="External"/><Relationship Id="rId187" Type="http://schemas.openxmlformats.org/officeDocument/2006/relationships/hyperlink" Target="http://www.altomfotball.no/element.do?cmd=player&amp;personId=12291&amp;tournamentId=1&amp;seasonId=338&amp;teamId=303&amp;seasonId=338&amp;useFullUrl=false" TargetMode="External"/><Relationship Id="rId1" Type="http://schemas.openxmlformats.org/officeDocument/2006/relationships/hyperlink" Target="http://www.altomfotball.no/element.do?cmd=player&amp;personId=250264&amp;tournamentId=1&amp;seasonId=338&amp;teamId=313&amp;seasonId=338&amp;useFullUrl=false" TargetMode="External"/><Relationship Id="rId212" Type="http://schemas.openxmlformats.org/officeDocument/2006/relationships/hyperlink" Target="http://www.altomfotball.no/element.do?cmd=tournamentStatistics&amp;teamId=541&amp;tournamentId=1&amp;seasonId=338&amp;useFullUrl=false" TargetMode="External"/><Relationship Id="rId233" Type="http://schemas.openxmlformats.org/officeDocument/2006/relationships/hyperlink" Target="http://www.altomfotball.no/element.do?cmd=player&amp;personId=222303&amp;tournamentId=1&amp;seasonId=338&amp;teamId=303&amp;seasonId=338&amp;useFullUrl=false" TargetMode="External"/><Relationship Id="rId254" Type="http://schemas.openxmlformats.org/officeDocument/2006/relationships/hyperlink" Target="http://www.altomfotball.no/element.do?cmd=player&amp;personId=93543&amp;tournamentId=1&amp;seasonId=338&amp;teamId=309&amp;seasonId=338&amp;useFullUrl=false" TargetMode="External"/><Relationship Id="rId28" Type="http://schemas.openxmlformats.org/officeDocument/2006/relationships/hyperlink" Target="http://www.altomfotball.no/element.do?cmd=tournamentStatistics&amp;teamId=403&amp;tournamentId=1&amp;seasonId=338&amp;useFullUrl=false" TargetMode="External"/><Relationship Id="rId49" Type="http://schemas.openxmlformats.org/officeDocument/2006/relationships/hyperlink" Target="http://www.altomfotball.no/element.do?cmd=player&amp;personId=206785&amp;tournamentId=1&amp;seasonId=338&amp;teamId=302&amp;seasonId=338&amp;useFullUrl=false" TargetMode="External"/><Relationship Id="rId114" Type="http://schemas.openxmlformats.org/officeDocument/2006/relationships/hyperlink" Target="http://www.altomfotball.no/element.do?cmd=tournamentStatistics&amp;teamId=309&amp;tournamentId=1&amp;seasonId=338&amp;useFullUrl=false" TargetMode="External"/><Relationship Id="rId275" Type="http://schemas.openxmlformats.org/officeDocument/2006/relationships/hyperlink" Target="http://www.altomfotball.no/element.do?cmd=tournamentStatistics&amp;teamId=314&amp;tournamentId=1&amp;seasonId=338&amp;useFullUrl=false" TargetMode="External"/><Relationship Id="rId60" Type="http://schemas.openxmlformats.org/officeDocument/2006/relationships/hyperlink" Target="http://www.altomfotball.no/element.do?cmd=tournamentStatistics&amp;teamId=328&amp;tournamentId=1&amp;seasonId=338&amp;useFullUrl=false" TargetMode="External"/><Relationship Id="rId81" Type="http://schemas.openxmlformats.org/officeDocument/2006/relationships/hyperlink" Target="http://www.altomfotball.no/element.do?cmd=player&amp;personId=281306&amp;tournamentId=1&amp;seasonId=338&amp;teamId=308&amp;seasonId=338&amp;useFullUrl=false" TargetMode="External"/><Relationship Id="rId135" Type="http://schemas.openxmlformats.org/officeDocument/2006/relationships/hyperlink" Target="http://www.altomfotball.no/element.do?cmd=player&amp;personId=256127&amp;tournamentId=1&amp;seasonId=338&amp;teamId=326&amp;seasonId=338&amp;useFullUrl=false" TargetMode="External"/><Relationship Id="rId156" Type="http://schemas.openxmlformats.org/officeDocument/2006/relationships/hyperlink" Target="http://www.altomfotball.no/element.do?cmd=tournamentStatistics&amp;teamId=302&amp;tournamentId=1&amp;seasonId=338&amp;useFullUrl=false" TargetMode="External"/><Relationship Id="rId177" Type="http://schemas.openxmlformats.org/officeDocument/2006/relationships/hyperlink" Target="http://www.altomfotball.no/element.do?cmd=player&amp;personId=128785&amp;tournamentId=1&amp;seasonId=338&amp;teamId=328&amp;seasonId=338&amp;useFullUrl=false" TargetMode="External"/><Relationship Id="rId198" Type="http://schemas.openxmlformats.org/officeDocument/2006/relationships/hyperlink" Target="http://www.altomfotball.no/element.do?cmd=tournamentStatistics&amp;teamId=312&amp;tournamentId=1&amp;seasonId=338&amp;useFullUrl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tabSelected="1" topLeftCell="B3" workbookViewId="0">
      <selection activeCell="B143" sqref="B4:B143"/>
    </sheetView>
  </sheetViews>
  <sheetFormatPr baseColWidth="10" defaultRowHeight="15" x14ac:dyDescent="0.25"/>
  <cols>
    <col min="1" max="1" width="5" hidden="1" customWidth="1"/>
    <col min="2" max="2" width="5" style="17" customWidth="1"/>
    <col min="3" max="3" width="28" customWidth="1"/>
    <col min="4" max="4" width="20.42578125" customWidth="1"/>
    <col min="5" max="5" width="10.85546875" style="4" customWidth="1"/>
    <col min="6" max="6" width="8" style="4" customWidth="1"/>
    <col min="7" max="7" width="10.42578125" style="4" customWidth="1"/>
    <col min="8" max="8" width="6.7109375" style="4" customWidth="1"/>
    <col min="9" max="9" width="9" style="4" customWidth="1"/>
    <col min="10" max="10" width="14.5703125" style="4" customWidth="1"/>
    <col min="11" max="11" width="8.28515625" style="21" customWidth="1"/>
    <col min="12" max="12" width="7.140625" style="21" customWidth="1"/>
    <col min="13" max="13" width="6" style="21" customWidth="1"/>
    <col min="14" max="14" width="8" style="21" customWidth="1"/>
    <col min="15" max="15" width="9.85546875" style="29" customWidth="1"/>
    <col min="16" max="16" width="9.7109375" customWidth="1"/>
  </cols>
  <sheetData>
    <row r="1" spans="1:22" s="17" customFormat="1" hidden="1" x14ac:dyDescent="0.25">
      <c r="F1" s="4"/>
      <c r="G1" s="4"/>
      <c r="H1" s="4"/>
      <c r="I1" s="4"/>
      <c r="J1" s="4"/>
      <c r="K1" s="21"/>
      <c r="L1" s="21"/>
      <c r="M1" s="21"/>
      <c r="N1" s="21"/>
      <c r="O1" s="29"/>
      <c r="V1" s="28" t="s">
        <v>141</v>
      </c>
    </row>
    <row r="2" spans="1:22" s="17" customFormat="1" hidden="1" x14ac:dyDescent="0.25">
      <c r="F2" s="4"/>
      <c r="G2" s="4"/>
      <c r="H2" s="4"/>
      <c r="I2" s="4"/>
      <c r="J2" s="4"/>
      <c r="K2" s="21"/>
      <c r="L2" s="21"/>
      <c r="M2" s="21"/>
      <c r="N2" s="21"/>
      <c r="O2" s="29"/>
      <c r="V2" s="28" t="s">
        <v>142</v>
      </c>
    </row>
    <row r="3" spans="1:22" x14ac:dyDescent="0.25">
      <c r="B3" s="17" t="s">
        <v>173</v>
      </c>
      <c r="C3" s="23" t="s">
        <v>166</v>
      </c>
      <c r="D3" s="2" t="s">
        <v>167</v>
      </c>
      <c r="E3" s="25" t="s">
        <v>139</v>
      </c>
      <c r="F3" s="25" t="s">
        <v>168</v>
      </c>
      <c r="G3" s="25" t="s">
        <v>134</v>
      </c>
      <c r="H3" s="25" t="s">
        <v>133</v>
      </c>
      <c r="I3" s="25" t="s">
        <v>137</v>
      </c>
      <c r="J3" s="25" t="s">
        <v>172</v>
      </c>
      <c r="K3" s="26" t="s">
        <v>162</v>
      </c>
      <c r="L3" s="26" t="s">
        <v>163</v>
      </c>
      <c r="M3" s="26" t="s">
        <v>164</v>
      </c>
      <c r="N3" s="26" t="s">
        <v>165</v>
      </c>
      <c r="O3" s="30" t="s">
        <v>138</v>
      </c>
      <c r="P3" s="26" t="s">
        <v>169</v>
      </c>
      <c r="Q3" s="26" t="s">
        <v>170</v>
      </c>
    </row>
    <row r="4" spans="1:22" x14ac:dyDescent="0.25">
      <c r="B4" s="17">
        <v>379</v>
      </c>
      <c r="C4" s="18" t="s">
        <v>100</v>
      </c>
      <c r="D4" s="1" t="s">
        <v>28</v>
      </c>
      <c r="E4" s="4" t="s">
        <v>141</v>
      </c>
      <c r="F4" s="4">
        <v>6</v>
      </c>
      <c r="G4" s="5">
        <v>25</v>
      </c>
      <c r="H4" s="5">
        <v>2</v>
      </c>
      <c r="I4" s="5">
        <v>6</v>
      </c>
      <c r="J4" s="5">
        <v>11</v>
      </c>
      <c r="K4" s="21">
        <f>ROUND(IF(E4=$V$2,G4/30*J4*4,IF(E4=$V$1,G4/30*J4,0)),0)</f>
        <v>9</v>
      </c>
      <c r="L4" s="21">
        <f>ROUND(IF(E4=$V$2,H4*6,IF(E4=$V$1,H4*5,H4*4)),0)</f>
        <v>10</v>
      </c>
      <c r="M4" s="21">
        <f>I4*3</f>
        <v>18</v>
      </c>
      <c r="N4" s="21">
        <f>G4*2</f>
        <v>50</v>
      </c>
      <c r="O4" s="31">
        <f>SUM(K4:N4)</f>
        <v>87</v>
      </c>
      <c r="P4" s="22">
        <f>O4/G4</f>
        <v>3.48</v>
      </c>
      <c r="Q4" s="22">
        <f>O4/F4</f>
        <v>14.5</v>
      </c>
    </row>
    <row r="5" spans="1:22" x14ac:dyDescent="0.25">
      <c r="B5" s="17">
        <v>175</v>
      </c>
      <c r="C5" s="18" t="s">
        <v>152</v>
      </c>
      <c r="D5" s="18" t="s">
        <v>1</v>
      </c>
      <c r="E5" s="4" t="s">
        <v>142</v>
      </c>
      <c r="F5" s="4">
        <v>5.5</v>
      </c>
      <c r="G5" s="5">
        <v>19</v>
      </c>
      <c r="I5" s="5">
        <v>2</v>
      </c>
      <c r="J5" s="5">
        <v>11</v>
      </c>
      <c r="K5" s="21">
        <f>ROUND(IF(E5=$V$2,G5/30*J5*4,IF(E5=$V$1,G5/30*J5,0)),0)</f>
        <v>28</v>
      </c>
      <c r="L5" s="21">
        <f>ROUND(IF(E5=$V$2,H5*6,IF(E5=$V$1,H5*5,H5*4)),0)</f>
        <v>0</v>
      </c>
      <c r="M5" s="21">
        <f>I5*3</f>
        <v>6</v>
      </c>
      <c r="N5" s="21">
        <f>G5*2</f>
        <v>38</v>
      </c>
      <c r="O5" s="31">
        <f>SUM(K5:N5)</f>
        <v>72</v>
      </c>
      <c r="P5" s="22">
        <f>O5/G5</f>
        <v>3.7894736842105261</v>
      </c>
      <c r="Q5" s="22">
        <f>O5/F5</f>
        <v>13.090909090909092</v>
      </c>
    </row>
    <row r="6" spans="1:22" x14ac:dyDescent="0.25">
      <c r="B6" s="17">
        <v>222</v>
      </c>
      <c r="C6" s="24" t="s">
        <v>128</v>
      </c>
      <c r="D6" s="24" t="s">
        <v>26</v>
      </c>
      <c r="E6" s="4" t="s">
        <v>142</v>
      </c>
      <c r="F6" s="4">
        <v>5</v>
      </c>
      <c r="G6" s="5">
        <v>22</v>
      </c>
      <c r="H6" s="5">
        <v>1</v>
      </c>
      <c r="I6" s="5">
        <v>1</v>
      </c>
      <c r="J6" s="5">
        <v>13</v>
      </c>
      <c r="K6" s="21">
        <f>ROUND(IF(E6=$V$2,G6/30*J6*4,IF(E6=$V$1,G6/30*J6,0)),0)</f>
        <v>38</v>
      </c>
      <c r="L6" s="21">
        <f>ROUND(IF(E6=$V$2,H6*6,IF(E6=$V$1,H6*5,H6*4)),0)</f>
        <v>6</v>
      </c>
      <c r="M6" s="21">
        <f>I6*3</f>
        <v>3</v>
      </c>
      <c r="N6" s="21">
        <f>G6*2</f>
        <v>44</v>
      </c>
      <c r="O6" s="31">
        <f>SUM(K6:N6)</f>
        <v>91</v>
      </c>
      <c r="P6" s="22">
        <f>O6/G6</f>
        <v>4.1363636363636367</v>
      </c>
      <c r="Q6" s="22">
        <f>O6/F6</f>
        <v>18.2</v>
      </c>
    </row>
    <row r="7" spans="1:22" x14ac:dyDescent="0.25">
      <c r="A7" s="27"/>
      <c r="B7" s="27">
        <v>52</v>
      </c>
      <c r="C7" s="24" t="s">
        <v>40</v>
      </c>
      <c r="D7" s="24" t="s">
        <v>7</v>
      </c>
      <c r="E7" s="20" t="s">
        <v>142</v>
      </c>
      <c r="F7" s="20">
        <v>5.5</v>
      </c>
      <c r="G7" s="5">
        <v>28</v>
      </c>
      <c r="H7" s="5">
        <v>5</v>
      </c>
      <c r="I7" s="5">
        <v>6</v>
      </c>
      <c r="J7" s="5">
        <v>5</v>
      </c>
      <c r="K7" s="21">
        <f>ROUND(IF(E7=$V$2,G7/30*J7*4,IF(E7=$V$1,G7/30*J7,0)),0)</f>
        <v>19</v>
      </c>
      <c r="L7" s="21">
        <f>ROUND(IF(E7=$V$2,H7*6,IF(E7=$V$1,H7*5,H7*4)),0)</f>
        <v>30</v>
      </c>
      <c r="M7" s="21">
        <f>I7*3</f>
        <v>18</v>
      </c>
      <c r="N7" s="21">
        <f>G7*2</f>
        <v>56</v>
      </c>
      <c r="O7" s="31">
        <f>SUM(K7:N7)</f>
        <v>123</v>
      </c>
      <c r="P7" s="22">
        <f>O7/G7</f>
        <v>4.3928571428571432</v>
      </c>
      <c r="Q7" s="22">
        <f>O7/F7</f>
        <v>22.363636363636363</v>
      </c>
    </row>
    <row r="8" spans="1:22" x14ac:dyDescent="0.25">
      <c r="A8" s="27"/>
      <c r="B8" s="27">
        <v>29</v>
      </c>
      <c r="C8" s="18" t="s">
        <v>144</v>
      </c>
      <c r="D8" s="18" t="s">
        <v>22</v>
      </c>
      <c r="E8" s="4" t="s">
        <v>142</v>
      </c>
      <c r="F8" s="4">
        <v>5.5</v>
      </c>
      <c r="G8" s="5">
        <v>30</v>
      </c>
      <c r="I8" s="5">
        <v>3</v>
      </c>
      <c r="J8" s="5">
        <v>12</v>
      </c>
      <c r="K8" s="21">
        <f>ROUND(IF(E8=$V$2,G8/30*J8*4,IF(E8=$V$1,G8/30*J8,0)),0)</f>
        <v>48</v>
      </c>
      <c r="L8" s="21">
        <f>ROUND(IF(E8=$V$2,H8*6,IF(E8=$V$1,H8*5,H8*4)),0)</f>
        <v>0</v>
      </c>
      <c r="M8" s="21">
        <f>I8*3</f>
        <v>9</v>
      </c>
      <c r="N8" s="21">
        <f>G8*2</f>
        <v>60</v>
      </c>
      <c r="O8" s="31">
        <f>SUM(K8:N8)</f>
        <v>117</v>
      </c>
      <c r="P8" s="22">
        <f>O8/G8</f>
        <v>3.9</v>
      </c>
      <c r="Q8" s="22">
        <f>O8/F8</f>
        <v>21.272727272727273</v>
      </c>
    </row>
    <row r="9" spans="1:22" x14ac:dyDescent="0.25">
      <c r="A9" s="27"/>
      <c r="B9" s="27">
        <v>179</v>
      </c>
      <c r="C9" s="18" t="s">
        <v>53</v>
      </c>
      <c r="D9" s="18" t="s">
        <v>1</v>
      </c>
      <c r="E9" s="4" t="s">
        <v>141</v>
      </c>
      <c r="F9" s="4">
        <v>7</v>
      </c>
      <c r="G9" s="5">
        <v>26</v>
      </c>
      <c r="H9" s="5">
        <v>4</v>
      </c>
      <c r="I9" s="5">
        <v>2</v>
      </c>
      <c r="J9" s="5">
        <v>11</v>
      </c>
      <c r="K9" s="21">
        <f>ROUND(IF(E9=$V$2,G9/30*J9*4,IF(E9=$V$1,G9/30*J9,0)),0)</f>
        <v>10</v>
      </c>
      <c r="L9" s="21">
        <f>ROUND(IF(E9=$V$2,H9*6,IF(E9=$V$1,H9*5,H9*4)),0)</f>
        <v>20</v>
      </c>
      <c r="M9" s="21">
        <f>I9*3</f>
        <v>6</v>
      </c>
      <c r="N9" s="21">
        <f>G9*2</f>
        <v>52</v>
      </c>
      <c r="O9" s="31">
        <f>SUM(K9:N9)</f>
        <v>88</v>
      </c>
      <c r="P9" s="22">
        <f>O9/G9</f>
        <v>3.3846153846153846</v>
      </c>
      <c r="Q9" s="22">
        <f>O9/F9</f>
        <v>12.571428571428571</v>
      </c>
    </row>
    <row r="10" spans="1:22" x14ac:dyDescent="0.25">
      <c r="A10" s="27"/>
      <c r="B10" s="27">
        <v>228</v>
      </c>
      <c r="C10" s="18" t="s">
        <v>127</v>
      </c>
      <c r="D10" s="18" t="s">
        <v>26</v>
      </c>
      <c r="E10" s="4" t="s">
        <v>141</v>
      </c>
      <c r="F10" s="4">
        <v>7</v>
      </c>
      <c r="G10" s="5">
        <v>22</v>
      </c>
      <c r="H10" s="5">
        <v>1</v>
      </c>
      <c r="I10" s="5">
        <v>1</v>
      </c>
      <c r="J10" s="5">
        <v>13</v>
      </c>
      <c r="K10" s="21">
        <f>ROUND(IF(E10=$V$2,G10/30*J10*4,IF(E10=$V$1,G10/30*J10,0)),0)</f>
        <v>10</v>
      </c>
      <c r="L10" s="21">
        <f>ROUND(IF(E10=$V$2,H10*6,IF(E10=$V$1,H10*5,H10*4)),0)</f>
        <v>5</v>
      </c>
      <c r="M10" s="21">
        <f>I10*3</f>
        <v>3</v>
      </c>
      <c r="N10" s="21">
        <f>G10*2</f>
        <v>44</v>
      </c>
      <c r="O10" s="31">
        <f>SUM(K10:N10)</f>
        <v>62</v>
      </c>
      <c r="P10" s="22">
        <f>O10/G10</f>
        <v>2.8181818181818183</v>
      </c>
      <c r="Q10" s="22">
        <f>O10/F10</f>
        <v>8.8571428571428577</v>
      </c>
    </row>
    <row r="11" spans="1:22" s="3" customFormat="1" x14ac:dyDescent="0.25">
      <c r="A11" s="27"/>
      <c r="B11" s="27">
        <v>377</v>
      </c>
      <c r="C11" s="18" t="s">
        <v>107</v>
      </c>
      <c r="D11" s="18" t="s">
        <v>28</v>
      </c>
      <c r="E11" s="4" t="s">
        <v>141</v>
      </c>
      <c r="F11" s="4">
        <v>6.5</v>
      </c>
      <c r="G11" s="5">
        <v>29</v>
      </c>
      <c r="H11" s="5">
        <v>2</v>
      </c>
      <c r="I11" s="5">
        <v>3</v>
      </c>
      <c r="J11" s="5">
        <v>11</v>
      </c>
      <c r="K11" s="21">
        <f>ROUND(IF(E11=$V$2,G11/30*J11*4,IF(E11=$V$1,G11/30*J11,0)),0)</f>
        <v>11</v>
      </c>
      <c r="L11" s="21">
        <f>ROUND(IF(E11=$V$2,H11*6,IF(E11=$V$1,H11*5,H11*4)),0)</f>
        <v>10</v>
      </c>
      <c r="M11" s="21">
        <f>I11*3</f>
        <v>9</v>
      </c>
      <c r="N11" s="21">
        <f>G11*2</f>
        <v>58</v>
      </c>
      <c r="O11" s="31">
        <f>SUM(K11:N11)</f>
        <v>88</v>
      </c>
      <c r="P11" s="22">
        <f>O11/G11</f>
        <v>3.0344827586206895</v>
      </c>
      <c r="Q11" s="22">
        <f>O11/F11</f>
        <v>13.538461538461538</v>
      </c>
    </row>
    <row r="12" spans="1:22" s="3" customFormat="1" x14ac:dyDescent="0.25">
      <c r="A12" s="27"/>
      <c r="B12" s="27">
        <v>274</v>
      </c>
      <c r="C12" s="18" t="s">
        <v>117</v>
      </c>
      <c r="D12" s="18" t="s">
        <v>17</v>
      </c>
      <c r="E12" s="4" t="s">
        <v>142</v>
      </c>
      <c r="F12" s="4">
        <v>4.5</v>
      </c>
      <c r="G12" s="5">
        <v>13</v>
      </c>
      <c r="H12" s="5">
        <v>1</v>
      </c>
      <c r="I12" s="5"/>
      <c r="J12" s="5">
        <v>6</v>
      </c>
      <c r="K12" s="21">
        <f>ROUND(IF(E12=$V$2,G12/30*J12*4,IF(E12=$V$1,G12/30*J12,0)),0)</f>
        <v>10</v>
      </c>
      <c r="L12" s="21">
        <f>ROUND(IF(E12=$V$2,H12*6,IF(E12=$V$1,H12*5,H12*4)),0)</f>
        <v>6</v>
      </c>
      <c r="M12" s="21">
        <f>I12*3</f>
        <v>0</v>
      </c>
      <c r="N12" s="21">
        <f>G12*2</f>
        <v>26</v>
      </c>
      <c r="O12" s="31">
        <f>SUM(K12:N12)</f>
        <v>42</v>
      </c>
      <c r="P12" s="22">
        <f>O12/G12</f>
        <v>3.2307692307692308</v>
      </c>
      <c r="Q12" s="22">
        <f>O12/F12</f>
        <v>9.3333333333333339</v>
      </c>
    </row>
    <row r="13" spans="1:22" x14ac:dyDescent="0.25">
      <c r="A13" s="27"/>
      <c r="B13" s="27">
        <v>336</v>
      </c>
      <c r="C13" s="18" t="s">
        <v>73</v>
      </c>
      <c r="D13" s="18" t="s">
        <v>15</v>
      </c>
      <c r="E13" s="4" t="s">
        <v>141</v>
      </c>
      <c r="F13" s="4">
        <v>6.5</v>
      </c>
      <c r="G13" s="5">
        <v>24</v>
      </c>
      <c r="H13" s="5">
        <v>3</v>
      </c>
      <c r="I13" s="5">
        <v>5</v>
      </c>
      <c r="J13" s="5">
        <v>8</v>
      </c>
      <c r="K13" s="21">
        <f>ROUND(IF(E13=$V$2,G13/30*J13*4,IF(E13=$V$1,G13/30*J13,0)),0)</f>
        <v>6</v>
      </c>
      <c r="L13" s="21">
        <f>ROUND(IF(E13=$V$2,H13*6,IF(E13=$V$1,H13*5,H13*4)),0)</f>
        <v>15</v>
      </c>
      <c r="M13" s="21">
        <f>I13*3</f>
        <v>15</v>
      </c>
      <c r="N13" s="21">
        <f>G13*2</f>
        <v>48</v>
      </c>
      <c r="O13" s="31">
        <f>SUM(K13:N13)</f>
        <v>84</v>
      </c>
      <c r="P13" s="22">
        <f>O13/G13</f>
        <v>3.5</v>
      </c>
      <c r="Q13" s="22">
        <f>O13/F13</f>
        <v>12.923076923076923</v>
      </c>
    </row>
    <row r="14" spans="1:22" x14ac:dyDescent="0.25">
      <c r="A14" s="27"/>
      <c r="B14" s="27">
        <v>15</v>
      </c>
      <c r="C14" s="24" t="s">
        <v>79</v>
      </c>
      <c r="D14" s="24" t="s">
        <v>3</v>
      </c>
      <c r="E14" s="4" t="s">
        <v>141</v>
      </c>
      <c r="F14" s="4">
        <v>6.5</v>
      </c>
      <c r="G14" s="5">
        <v>29</v>
      </c>
      <c r="H14" s="5">
        <v>3</v>
      </c>
      <c r="I14" s="5">
        <v>5</v>
      </c>
      <c r="J14" s="5">
        <v>7</v>
      </c>
      <c r="K14" s="21">
        <f>ROUND(IF(E14=$V$2,G14/30*J14*4,IF(E14=$V$1,G14/30*J14,0)),0)</f>
        <v>7</v>
      </c>
      <c r="L14" s="21">
        <f>ROUND(IF(E14=$V$2,H14*6,IF(E14=$V$1,H14*5,H14*4)),0)</f>
        <v>15</v>
      </c>
      <c r="M14" s="21">
        <f>I14*3</f>
        <v>15</v>
      </c>
      <c r="N14" s="21">
        <f>G14*2</f>
        <v>58</v>
      </c>
      <c r="O14" s="31">
        <f>SUM(K14:N14)</f>
        <v>95</v>
      </c>
      <c r="P14" s="22">
        <f>O14/G14</f>
        <v>3.2758620689655173</v>
      </c>
      <c r="Q14" s="22">
        <f>O14/F14</f>
        <v>14.615384615384615</v>
      </c>
    </row>
    <row r="15" spans="1:22" x14ac:dyDescent="0.25">
      <c r="A15" s="27"/>
      <c r="B15" s="27">
        <v>43</v>
      </c>
      <c r="C15" s="18" t="s">
        <v>33</v>
      </c>
      <c r="D15" s="18" t="s">
        <v>22</v>
      </c>
      <c r="E15" s="20" t="s">
        <v>140</v>
      </c>
      <c r="F15" s="20">
        <v>6</v>
      </c>
      <c r="G15" s="5">
        <v>24</v>
      </c>
      <c r="H15" s="5">
        <v>5</v>
      </c>
      <c r="I15" s="5"/>
      <c r="J15" s="5">
        <v>12</v>
      </c>
      <c r="K15" s="21">
        <f>ROUND(IF(E15=$V$2,G15/30*J15*4,IF(E15=$V$1,G15/30*J15,0)),0)</f>
        <v>0</v>
      </c>
      <c r="L15" s="21">
        <f>ROUND(IF(E15=$V$2,H15*6,IF(E15=$V$1,H15*5,H15*4)),0)</f>
        <v>20</v>
      </c>
      <c r="M15" s="21">
        <f>I15*3</f>
        <v>0</v>
      </c>
      <c r="N15" s="21">
        <f>G15*2</f>
        <v>48</v>
      </c>
      <c r="O15" s="31">
        <f>SUM(K15:N15)</f>
        <v>68</v>
      </c>
      <c r="P15" s="22">
        <f>O15/G15</f>
        <v>2.8333333333333335</v>
      </c>
      <c r="Q15" s="22">
        <f>O15/F15</f>
        <v>11.333333333333334</v>
      </c>
    </row>
    <row r="16" spans="1:22" x14ac:dyDescent="0.25">
      <c r="A16" s="27"/>
      <c r="B16" s="27">
        <v>311</v>
      </c>
      <c r="C16" s="18" t="s">
        <v>54</v>
      </c>
      <c r="D16" s="18" t="s">
        <v>8</v>
      </c>
      <c r="E16" s="20" t="s">
        <v>141</v>
      </c>
      <c r="F16" s="20">
        <v>6.5</v>
      </c>
      <c r="G16" s="5">
        <v>26</v>
      </c>
      <c r="H16" s="5">
        <v>4</v>
      </c>
      <c r="I16" s="5">
        <v>2</v>
      </c>
      <c r="J16" s="5">
        <v>5</v>
      </c>
      <c r="K16" s="21">
        <f>ROUND(IF(E16=$V$2,G16/30*J16*4,IF(E16=$V$1,G16/30*J16,0)),0)</f>
        <v>4</v>
      </c>
      <c r="L16" s="21">
        <f>ROUND(IF(E16=$V$2,H16*6,IF(E16=$V$1,H16*5,H16*4)),0)</f>
        <v>20</v>
      </c>
      <c r="M16" s="21">
        <f>I16*3</f>
        <v>6</v>
      </c>
      <c r="N16" s="21">
        <f>G16*2</f>
        <v>52</v>
      </c>
      <c r="O16" s="31">
        <f>SUM(K16:N16)</f>
        <v>82</v>
      </c>
      <c r="P16" s="22">
        <f>O16/G16</f>
        <v>3.1538461538461537</v>
      </c>
      <c r="Q16" s="22">
        <f>O16/F16</f>
        <v>12.615384615384615</v>
      </c>
    </row>
    <row r="17" spans="1:21" x14ac:dyDescent="0.25">
      <c r="A17" s="27"/>
      <c r="B17" s="27">
        <v>178</v>
      </c>
      <c r="C17" s="24" t="s">
        <v>59</v>
      </c>
      <c r="D17" s="24" t="s">
        <v>17</v>
      </c>
      <c r="E17" s="4" t="s">
        <v>142</v>
      </c>
      <c r="F17" s="4">
        <v>6.5</v>
      </c>
      <c r="G17" s="5">
        <v>28</v>
      </c>
      <c r="H17" s="5">
        <v>4</v>
      </c>
      <c r="I17" s="5">
        <v>3</v>
      </c>
      <c r="J17" s="5">
        <v>6</v>
      </c>
      <c r="K17" s="21">
        <f>ROUND(IF(E17=$V$2,G17/30*J17*4,IF(E17=$V$1,G17/30*J17,0)),0)</f>
        <v>22</v>
      </c>
      <c r="L17" s="21">
        <f>ROUND(IF(E17=$V$2,H17*6,IF(E17=$V$1,H17*5,H17*4)),0)</f>
        <v>24</v>
      </c>
      <c r="M17" s="21">
        <f>I17*3</f>
        <v>9</v>
      </c>
      <c r="N17" s="21">
        <f>G17*2</f>
        <v>56</v>
      </c>
      <c r="O17" s="31">
        <f>SUM(K17:N17)</f>
        <v>111</v>
      </c>
      <c r="P17" s="22">
        <f>O17/G17</f>
        <v>3.9642857142857144</v>
      </c>
      <c r="Q17" s="22">
        <f>O17/F17</f>
        <v>17.076923076923077</v>
      </c>
    </row>
    <row r="18" spans="1:21" x14ac:dyDescent="0.25">
      <c r="A18" s="27"/>
      <c r="B18" s="27">
        <v>34</v>
      </c>
      <c r="C18" s="18" t="s">
        <v>93</v>
      </c>
      <c r="D18" s="18" t="s">
        <v>22</v>
      </c>
      <c r="E18" s="20" t="s">
        <v>142</v>
      </c>
      <c r="F18" s="20">
        <v>6</v>
      </c>
      <c r="G18" s="5">
        <v>20</v>
      </c>
      <c r="H18" s="5">
        <v>2</v>
      </c>
      <c r="I18" s="5">
        <v>1</v>
      </c>
      <c r="J18" s="5">
        <v>12</v>
      </c>
      <c r="K18" s="21">
        <f>ROUND(IF(E18=$V$2,G18/30*J18*4,IF(E18=$V$1,G18/30*J18,0)),0)</f>
        <v>32</v>
      </c>
      <c r="L18" s="21">
        <f>ROUND(IF(E18=$V$2,H18*6,IF(E18=$V$1,H18*5,H18*4)),0)</f>
        <v>12</v>
      </c>
      <c r="M18" s="21">
        <f>I18*3</f>
        <v>3</v>
      </c>
      <c r="N18" s="21">
        <f>G18*2</f>
        <v>40</v>
      </c>
      <c r="O18" s="31">
        <f>SUM(K18:N18)</f>
        <v>87</v>
      </c>
      <c r="P18" s="22">
        <f>O18/G18</f>
        <v>4.3499999999999996</v>
      </c>
      <c r="Q18" s="22">
        <f>O18/F18</f>
        <v>14.5</v>
      </c>
    </row>
    <row r="19" spans="1:21" x14ac:dyDescent="0.25">
      <c r="A19" s="27"/>
      <c r="B19" s="27">
        <v>137</v>
      </c>
      <c r="C19" s="18" t="s">
        <v>45</v>
      </c>
      <c r="D19" s="18" t="s">
        <v>27</v>
      </c>
      <c r="E19" s="4" t="s">
        <v>140</v>
      </c>
      <c r="F19" s="4">
        <v>9</v>
      </c>
      <c r="G19" s="5">
        <v>11</v>
      </c>
      <c r="H19" s="5">
        <v>4</v>
      </c>
      <c r="I19" s="5"/>
      <c r="J19" s="5">
        <v>9</v>
      </c>
      <c r="K19" s="21">
        <f>ROUND(IF(E19=$V$2,G19/30*J19*4,IF(E19=$V$1,G19/30*J19,0)),0)</f>
        <v>0</v>
      </c>
      <c r="L19" s="21">
        <f>ROUND(IF(E19=$V$2,H19*6,IF(E19=$V$1,H19*5,H19*4)),0)</f>
        <v>16</v>
      </c>
      <c r="M19" s="21">
        <f>I19*3</f>
        <v>0</v>
      </c>
      <c r="N19" s="21">
        <f>G19*2</f>
        <v>22</v>
      </c>
      <c r="O19" s="31">
        <f>SUM(K19:N19)</f>
        <v>38</v>
      </c>
      <c r="P19" s="22">
        <f>O19/G19</f>
        <v>3.4545454545454546</v>
      </c>
      <c r="Q19" s="22">
        <f>O19/F19</f>
        <v>4.2222222222222223</v>
      </c>
    </row>
    <row r="20" spans="1:21" x14ac:dyDescent="0.25">
      <c r="A20" s="27"/>
      <c r="B20" s="27">
        <v>12</v>
      </c>
      <c r="C20" s="18" t="s">
        <v>98</v>
      </c>
      <c r="D20" s="18" t="s">
        <v>3</v>
      </c>
      <c r="E20" s="4" t="s">
        <v>141</v>
      </c>
      <c r="F20" s="4">
        <v>6</v>
      </c>
      <c r="G20" s="5">
        <v>24</v>
      </c>
      <c r="H20" s="5">
        <v>2</v>
      </c>
      <c r="I20" s="5">
        <v>2</v>
      </c>
      <c r="J20" s="5">
        <v>7</v>
      </c>
      <c r="K20" s="21">
        <f>ROUND(IF(E20=$V$2,G20/30*J20*4,IF(E20=$V$1,G20/30*J20,0)),0)</f>
        <v>6</v>
      </c>
      <c r="L20" s="21">
        <f>ROUND(IF(E20=$V$2,H20*6,IF(E20=$V$1,H20*5,H20*4)),0)</f>
        <v>10</v>
      </c>
      <c r="M20" s="21">
        <f>I20*3</f>
        <v>6</v>
      </c>
      <c r="N20" s="21">
        <f>G20*2</f>
        <v>48</v>
      </c>
      <c r="O20" s="31">
        <f>SUM(K20:N20)</f>
        <v>70</v>
      </c>
      <c r="P20" s="22">
        <f>O20/G20</f>
        <v>2.9166666666666665</v>
      </c>
      <c r="Q20" s="22">
        <f>O20/F20</f>
        <v>11.666666666666666</v>
      </c>
    </row>
    <row r="21" spans="1:21" x14ac:dyDescent="0.25">
      <c r="A21" s="27"/>
      <c r="B21" s="27">
        <v>244</v>
      </c>
      <c r="C21" s="18" t="s">
        <v>124</v>
      </c>
      <c r="D21" s="18" t="s">
        <v>19</v>
      </c>
      <c r="E21" s="4" t="s">
        <v>142</v>
      </c>
      <c r="F21" s="4">
        <v>4.5</v>
      </c>
      <c r="G21" s="5">
        <v>20</v>
      </c>
      <c r="H21" s="5">
        <v>1</v>
      </c>
      <c r="I21" s="5">
        <v>1</v>
      </c>
      <c r="J21" s="5">
        <v>10</v>
      </c>
      <c r="K21" s="21">
        <f>ROUND(IF(E21=$V$2,G21/30*J21*4,IF(E21=$V$1,G21/30*J21,0)),0)</f>
        <v>27</v>
      </c>
      <c r="L21" s="21">
        <f>ROUND(IF(E21=$V$2,H21*6,IF(E21=$V$1,H21*5,H21*4)),0)</f>
        <v>6</v>
      </c>
      <c r="M21" s="21">
        <f>I21*3</f>
        <v>3</v>
      </c>
      <c r="N21" s="21">
        <f>G21*2</f>
        <v>40</v>
      </c>
      <c r="O21" s="31">
        <f>SUM(K21:N21)</f>
        <v>76</v>
      </c>
      <c r="P21" s="22">
        <f>O21/G21</f>
        <v>3.8</v>
      </c>
      <c r="Q21" s="22">
        <f>O21/F21</f>
        <v>16.888888888888889</v>
      </c>
      <c r="U21" s="17"/>
    </row>
    <row r="22" spans="1:21" x14ac:dyDescent="0.25">
      <c r="A22" s="27"/>
      <c r="B22" s="27">
        <v>352</v>
      </c>
      <c r="C22" s="18" t="s">
        <v>160</v>
      </c>
      <c r="D22" s="18" t="s">
        <v>12</v>
      </c>
      <c r="E22" s="4" t="s">
        <v>141</v>
      </c>
      <c r="F22" s="4">
        <v>7</v>
      </c>
      <c r="G22" s="5">
        <v>28</v>
      </c>
      <c r="I22" s="5">
        <v>2</v>
      </c>
      <c r="J22" s="5">
        <v>8</v>
      </c>
      <c r="K22" s="21">
        <f>ROUND(IF(E22=$V$2,G22/30*J22*4,IF(E22=$V$1,G22/30*J22,0)),0)</f>
        <v>7</v>
      </c>
      <c r="L22" s="21">
        <f>ROUND(IF(E22=$V$2,H22*6,IF(E22=$V$1,H22*5,H22*4)),0)</f>
        <v>0</v>
      </c>
      <c r="M22" s="21">
        <f>I22*3</f>
        <v>6</v>
      </c>
      <c r="N22" s="21">
        <f>G22*2</f>
        <v>56</v>
      </c>
      <c r="O22" s="31">
        <f>SUM(K22:N22)</f>
        <v>69</v>
      </c>
      <c r="P22" s="22">
        <f>O22/G22</f>
        <v>2.4642857142857144</v>
      </c>
      <c r="Q22" s="22">
        <f>O22/F22</f>
        <v>9.8571428571428577</v>
      </c>
    </row>
    <row r="23" spans="1:21" x14ac:dyDescent="0.25">
      <c r="A23" s="27"/>
      <c r="B23" s="27"/>
      <c r="C23" s="24" t="s">
        <v>0</v>
      </c>
      <c r="D23" s="24" t="s">
        <v>1</v>
      </c>
      <c r="E23" s="4" t="s">
        <v>140</v>
      </c>
      <c r="F23" s="4">
        <v>12.5</v>
      </c>
      <c r="G23" s="5">
        <v>28</v>
      </c>
      <c r="H23" s="5">
        <v>19</v>
      </c>
      <c r="I23" s="5"/>
      <c r="J23" s="5">
        <v>11</v>
      </c>
      <c r="K23" s="21">
        <f>ROUND(IF(E23=$V$2,G23/30*J23*4,IF(E23=$V$1,G23/30*J23,0)),0)</f>
        <v>0</v>
      </c>
      <c r="L23" s="21">
        <f>ROUND(IF(E23=$V$2,H23*6,IF(E23=$V$1,H23*5,H23*4)),0)</f>
        <v>76</v>
      </c>
      <c r="M23" s="21">
        <f>I23*3</f>
        <v>0</v>
      </c>
      <c r="N23" s="21">
        <f>G23*2</f>
        <v>56</v>
      </c>
      <c r="O23" s="31">
        <f>SUM(K23:N23)</f>
        <v>132</v>
      </c>
      <c r="P23" s="22">
        <f>O23/G23</f>
        <v>4.7142857142857144</v>
      </c>
      <c r="Q23" s="22">
        <f>O23/F23</f>
        <v>10.56</v>
      </c>
    </row>
    <row r="24" spans="1:21" s="6" customFormat="1" x14ac:dyDescent="0.25">
      <c r="A24" s="27"/>
      <c r="B24" s="27">
        <v>245</v>
      </c>
      <c r="C24" s="24" t="s">
        <v>81</v>
      </c>
      <c r="D24" s="24" t="s">
        <v>19</v>
      </c>
      <c r="E24" s="4" t="s">
        <v>142</v>
      </c>
      <c r="F24" s="4">
        <v>5</v>
      </c>
      <c r="G24" s="5">
        <v>29</v>
      </c>
      <c r="H24" s="5">
        <v>3</v>
      </c>
      <c r="I24" s="5"/>
      <c r="J24" s="5">
        <v>10</v>
      </c>
      <c r="K24" s="21">
        <f>ROUND(IF(E24=$V$2,G24/30*J24*4,IF(E24=$V$1,G24/30*J24,0)),0)</f>
        <v>39</v>
      </c>
      <c r="L24" s="21">
        <f>ROUND(IF(E24=$V$2,H24*6,IF(E24=$V$1,H24*5,H24*4)),0)</f>
        <v>18</v>
      </c>
      <c r="M24" s="21">
        <f>I24*3</f>
        <v>0</v>
      </c>
      <c r="N24" s="21">
        <f>G24*2</f>
        <v>58</v>
      </c>
      <c r="O24" s="31">
        <f>SUM(K24:N24)</f>
        <v>115</v>
      </c>
      <c r="P24" s="22">
        <f>O24/G24</f>
        <v>3.9655172413793105</v>
      </c>
      <c r="Q24" s="22">
        <f>O24/F24</f>
        <v>23</v>
      </c>
    </row>
    <row r="25" spans="1:21" s="6" customFormat="1" x14ac:dyDescent="0.25">
      <c r="A25" s="27"/>
      <c r="B25" s="27">
        <v>35</v>
      </c>
      <c r="C25" s="18" t="s">
        <v>145</v>
      </c>
      <c r="D25" s="18" t="s">
        <v>22</v>
      </c>
      <c r="E25" s="4" t="s">
        <v>141</v>
      </c>
      <c r="F25" s="4">
        <v>6.5</v>
      </c>
      <c r="G25" s="5">
        <v>25</v>
      </c>
      <c r="H25" s="4"/>
      <c r="I25" s="5">
        <v>2</v>
      </c>
      <c r="J25" s="4">
        <v>12</v>
      </c>
      <c r="K25" s="21">
        <f>ROUND(IF(E25=$V$2,G25/30*J25*4,IF(E25=$V$1,G25/30*J25,0)),0)</f>
        <v>10</v>
      </c>
      <c r="L25" s="21">
        <f>ROUND(IF(E25=$V$2,H25*6,IF(E25=$V$1,H25*5,H25*4)),0)</f>
        <v>0</v>
      </c>
      <c r="M25" s="21">
        <f>I25*3</f>
        <v>6</v>
      </c>
      <c r="N25" s="21">
        <f>G25*2</f>
        <v>50</v>
      </c>
      <c r="O25" s="31">
        <f>SUM(K25:N25)</f>
        <v>66</v>
      </c>
      <c r="P25" s="22">
        <f>O25/G25</f>
        <v>2.64</v>
      </c>
      <c r="Q25" s="22">
        <f>O25/F25</f>
        <v>10.153846153846153</v>
      </c>
    </row>
    <row r="26" spans="1:21" s="6" customFormat="1" x14ac:dyDescent="0.25">
      <c r="A26" s="27"/>
      <c r="B26" s="27">
        <v>353</v>
      </c>
      <c r="C26" s="18" t="s">
        <v>125</v>
      </c>
      <c r="D26" s="18" t="s">
        <v>12</v>
      </c>
      <c r="E26" s="4" t="s">
        <v>141</v>
      </c>
      <c r="F26" s="4">
        <v>6.5</v>
      </c>
      <c r="G26" s="5">
        <v>20</v>
      </c>
      <c r="H26" s="5">
        <v>1</v>
      </c>
      <c r="I26" s="5">
        <v>1</v>
      </c>
      <c r="J26" s="5">
        <v>8</v>
      </c>
      <c r="K26" s="21">
        <f>ROUND(IF(E26=$V$2,G26/30*J26*4,IF(E26=$V$1,G26/30*J26,0)),0)</f>
        <v>5</v>
      </c>
      <c r="L26" s="21">
        <f>ROUND(IF(E26=$V$2,H26*6,IF(E26=$V$1,H26*5,H26*4)),0)</f>
        <v>5</v>
      </c>
      <c r="M26" s="21">
        <f>I26*3</f>
        <v>3</v>
      </c>
      <c r="N26" s="21">
        <f>G26*2</f>
        <v>40</v>
      </c>
      <c r="O26" s="31">
        <f>SUM(K26:N26)</f>
        <v>53</v>
      </c>
      <c r="P26" s="22">
        <f>O26/G26</f>
        <v>2.65</v>
      </c>
      <c r="Q26" s="22">
        <f>O26/F26</f>
        <v>8.1538461538461533</v>
      </c>
    </row>
    <row r="27" spans="1:21" s="6" customFormat="1" x14ac:dyDescent="0.25">
      <c r="A27" s="27"/>
      <c r="B27" s="27">
        <v>39</v>
      </c>
      <c r="C27" s="18" t="s">
        <v>91</v>
      </c>
      <c r="D27" s="18" t="s">
        <v>22</v>
      </c>
      <c r="E27" s="20" t="s">
        <v>141</v>
      </c>
      <c r="F27" s="20">
        <v>7</v>
      </c>
      <c r="G27" s="5">
        <v>18</v>
      </c>
      <c r="H27" s="5">
        <v>2</v>
      </c>
      <c r="I27" s="5">
        <v>1</v>
      </c>
      <c r="J27" s="5">
        <v>12</v>
      </c>
      <c r="K27" s="21">
        <f>ROUND(IF(E27=$V$2,G27/30*J27*4,IF(E27=$V$1,G27/30*J27,0)),0)</f>
        <v>7</v>
      </c>
      <c r="L27" s="21">
        <f>ROUND(IF(E27=$V$2,H27*6,IF(E27=$V$1,H27*5,H27*4)),0)</f>
        <v>10</v>
      </c>
      <c r="M27" s="21">
        <f>I27*3</f>
        <v>3</v>
      </c>
      <c r="N27" s="21">
        <f>G27*2</f>
        <v>36</v>
      </c>
      <c r="O27" s="31">
        <f>SUM(K27:N27)</f>
        <v>56</v>
      </c>
      <c r="P27" s="22">
        <f>O27/G27</f>
        <v>3.1111111111111112</v>
      </c>
      <c r="Q27" s="22">
        <f>O27/F27</f>
        <v>8</v>
      </c>
    </row>
    <row r="28" spans="1:21" x14ac:dyDescent="0.25">
      <c r="A28" s="27"/>
      <c r="B28" s="27">
        <v>14</v>
      </c>
      <c r="C28" s="24" t="s">
        <v>24</v>
      </c>
      <c r="D28" s="24" t="s">
        <v>3</v>
      </c>
      <c r="E28" s="4" t="s">
        <v>141</v>
      </c>
      <c r="F28" s="4">
        <v>7.5</v>
      </c>
      <c r="G28" s="5">
        <v>26</v>
      </c>
      <c r="H28" s="5">
        <v>6</v>
      </c>
      <c r="I28" s="5">
        <v>5</v>
      </c>
      <c r="J28" s="5">
        <v>7</v>
      </c>
      <c r="K28" s="21">
        <f>ROUND(IF(E28=$V$2,G28/30*J28*4,IF(E28=$V$1,G28/30*J28,0)),0)</f>
        <v>6</v>
      </c>
      <c r="L28" s="21">
        <f>ROUND(IF(E28=$V$2,H28*6,IF(E28=$V$1,H28*5,H28*4)),0)</f>
        <v>30</v>
      </c>
      <c r="M28" s="21">
        <f>I28*3</f>
        <v>15</v>
      </c>
      <c r="N28" s="21">
        <f>G28*2</f>
        <v>52</v>
      </c>
      <c r="O28" s="31">
        <f>SUM(K28:N28)</f>
        <v>103</v>
      </c>
      <c r="P28" s="22">
        <f>O28/G28</f>
        <v>3.9615384615384617</v>
      </c>
      <c r="Q28" s="22">
        <f>O28/F28</f>
        <v>13.733333333333333</v>
      </c>
    </row>
    <row r="29" spans="1:21" x14ac:dyDescent="0.25">
      <c r="A29" s="27"/>
      <c r="B29" s="27">
        <v>131</v>
      </c>
      <c r="C29" s="18" t="s">
        <v>70</v>
      </c>
      <c r="D29" s="18" t="s">
        <v>27</v>
      </c>
      <c r="E29" s="4" t="s">
        <v>141</v>
      </c>
      <c r="F29" s="4">
        <v>7.5</v>
      </c>
      <c r="G29" s="5">
        <v>21</v>
      </c>
      <c r="H29" s="5">
        <v>3</v>
      </c>
      <c r="I29" s="5">
        <v>3</v>
      </c>
      <c r="J29" s="5">
        <v>9</v>
      </c>
      <c r="K29" s="21">
        <f>ROUND(IF(E29=$V$2,G29/30*J29*4,IF(E29=$V$1,G29/30*J29,0)),0)</f>
        <v>6</v>
      </c>
      <c r="L29" s="21">
        <f>ROUND(IF(E29=$V$2,H29*6,IF(E29=$V$1,H29*5,H29*4)),0)</f>
        <v>15</v>
      </c>
      <c r="M29" s="21">
        <f>I29*3</f>
        <v>9</v>
      </c>
      <c r="N29" s="21">
        <f>G29*2</f>
        <v>42</v>
      </c>
      <c r="O29" s="31">
        <f>SUM(K29:N29)</f>
        <v>72</v>
      </c>
      <c r="P29" s="22">
        <f>O29/G29</f>
        <v>3.4285714285714284</v>
      </c>
      <c r="Q29" s="22">
        <f>O29/F29</f>
        <v>9.6</v>
      </c>
    </row>
    <row r="30" spans="1:21" x14ac:dyDescent="0.25">
      <c r="A30" s="27"/>
      <c r="B30" s="27">
        <v>57</v>
      </c>
      <c r="C30" s="18" t="s">
        <v>120</v>
      </c>
      <c r="D30" s="18" t="s">
        <v>7</v>
      </c>
      <c r="E30" s="20" t="s">
        <v>141</v>
      </c>
      <c r="F30" s="20">
        <v>6</v>
      </c>
      <c r="G30" s="5">
        <v>18</v>
      </c>
      <c r="H30" s="5">
        <v>1</v>
      </c>
      <c r="I30" s="5">
        <v>1</v>
      </c>
      <c r="J30" s="5">
        <v>5</v>
      </c>
      <c r="K30" s="21">
        <f>ROUND(IF(E30=$V$2,G30/30*J30*4,IF(E30=$V$1,G30/30*J30,0)),0)</f>
        <v>3</v>
      </c>
      <c r="L30" s="21">
        <f>ROUND(IF(E30=$V$2,H30*6,IF(E30=$V$1,H30*5,H30*4)),0)</f>
        <v>5</v>
      </c>
      <c r="M30" s="21">
        <f>I30*3</f>
        <v>3</v>
      </c>
      <c r="N30" s="21">
        <f>G30*2</f>
        <v>36</v>
      </c>
      <c r="O30" s="31">
        <f>SUM(K30:N30)</f>
        <v>47</v>
      </c>
      <c r="P30" s="22">
        <f>O30/G30</f>
        <v>2.6111111111111112</v>
      </c>
      <c r="Q30" s="22">
        <f>O30/F30</f>
        <v>7.833333333333333</v>
      </c>
    </row>
    <row r="31" spans="1:21" x14ac:dyDescent="0.25">
      <c r="A31" s="27"/>
      <c r="B31" s="27">
        <v>306</v>
      </c>
      <c r="C31" s="18" t="s">
        <v>63</v>
      </c>
      <c r="D31" s="18" t="s">
        <v>10</v>
      </c>
      <c r="E31" s="4" t="s">
        <v>141</v>
      </c>
      <c r="F31" s="4">
        <v>8</v>
      </c>
      <c r="G31" s="5">
        <v>8</v>
      </c>
      <c r="H31" s="5">
        <v>3</v>
      </c>
      <c r="I31" s="5"/>
      <c r="J31" s="5">
        <v>8</v>
      </c>
      <c r="K31" s="21">
        <f>ROUND(IF(E31=$V$2,G31/30*J31*4,IF(E31=$V$1,G31/30*J31,0)),0)</f>
        <v>2</v>
      </c>
      <c r="L31" s="21">
        <f>ROUND(IF(E31=$V$2,H31*6,IF(E31=$V$1,H31*5,H31*4)),0)</f>
        <v>15</v>
      </c>
      <c r="M31" s="21">
        <f>I31*3</f>
        <v>0</v>
      </c>
      <c r="N31" s="21">
        <f>G31*2</f>
        <v>16</v>
      </c>
      <c r="O31" s="31">
        <f>SUM(K31:N31)</f>
        <v>33</v>
      </c>
      <c r="P31" s="22">
        <f>O31/G31</f>
        <v>4.125</v>
      </c>
      <c r="Q31" s="22">
        <f>O31/F31</f>
        <v>4.125</v>
      </c>
    </row>
    <row r="32" spans="1:21" x14ac:dyDescent="0.25">
      <c r="A32" s="27"/>
      <c r="B32" s="27">
        <v>186</v>
      </c>
      <c r="C32" s="18" t="s">
        <v>68</v>
      </c>
      <c r="D32" s="18" t="s">
        <v>1</v>
      </c>
      <c r="E32" s="4" t="s">
        <v>141</v>
      </c>
      <c r="F32" s="4">
        <v>8</v>
      </c>
      <c r="G32" s="5">
        <v>19</v>
      </c>
      <c r="H32" s="5">
        <v>3</v>
      </c>
      <c r="I32" s="5">
        <v>4</v>
      </c>
      <c r="J32" s="5">
        <v>11</v>
      </c>
      <c r="K32" s="21">
        <f>ROUND(IF(E32=$V$2,G32/30*J32*4,IF(E32=$V$1,G32/30*J32,0)),0)</f>
        <v>7</v>
      </c>
      <c r="L32" s="21">
        <f>ROUND(IF(E32=$V$2,H32*6,IF(E32=$V$1,H32*5,H32*4)),0)</f>
        <v>15</v>
      </c>
      <c r="M32" s="21">
        <f>I32*3</f>
        <v>12</v>
      </c>
      <c r="N32" s="21">
        <f>G32*2</f>
        <v>38</v>
      </c>
      <c r="O32" s="31">
        <f>SUM(K32:N32)</f>
        <v>72</v>
      </c>
      <c r="P32" s="22">
        <f>O32/G32</f>
        <v>3.7894736842105261</v>
      </c>
      <c r="Q32" s="22">
        <f>O32/F32</f>
        <v>9</v>
      </c>
    </row>
    <row r="33" spans="1:17" x14ac:dyDescent="0.25">
      <c r="A33" s="27"/>
      <c r="B33" s="27">
        <v>55</v>
      </c>
      <c r="C33" s="24" t="s">
        <v>55</v>
      </c>
      <c r="D33" s="24" t="s">
        <v>22</v>
      </c>
      <c r="E33" s="20" t="s">
        <v>141</v>
      </c>
      <c r="F33" s="20">
        <v>8.5</v>
      </c>
      <c r="G33" s="5">
        <v>26</v>
      </c>
      <c r="H33" s="5">
        <v>4</v>
      </c>
      <c r="I33" s="5">
        <v>6</v>
      </c>
      <c r="J33" s="5">
        <v>12</v>
      </c>
      <c r="K33" s="21">
        <f>ROUND(IF(E33=$V$2,G33/30*J33*4,IF(E33=$V$1,G33/30*J33,0)),0)</f>
        <v>10</v>
      </c>
      <c r="L33" s="21">
        <f>ROUND(IF(E33=$V$2,H33*6,IF(E33=$V$1,H33*5,H33*4)),0)</f>
        <v>20</v>
      </c>
      <c r="M33" s="21">
        <f>I33*3</f>
        <v>18</v>
      </c>
      <c r="N33" s="21">
        <f>G33*2</f>
        <v>52</v>
      </c>
      <c r="O33" s="31">
        <f>SUM(K33:N33)</f>
        <v>100</v>
      </c>
      <c r="P33" s="22">
        <f>O33/G33</f>
        <v>3.8461538461538463</v>
      </c>
      <c r="Q33" s="22">
        <f>O33/F33</f>
        <v>11.764705882352942</v>
      </c>
    </row>
    <row r="34" spans="1:17" x14ac:dyDescent="0.25">
      <c r="A34" s="27"/>
      <c r="B34" s="27">
        <v>177</v>
      </c>
      <c r="C34" s="18" t="s">
        <v>83</v>
      </c>
      <c r="D34" s="18" t="s">
        <v>1</v>
      </c>
      <c r="E34" s="4" t="s">
        <v>142</v>
      </c>
      <c r="F34" s="4">
        <v>5</v>
      </c>
      <c r="G34" s="5">
        <v>3</v>
      </c>
      <c r="H34" s="5">
        <v>2</v>
      </c>
      <c r="I34" s="5"/>
      <c r="J34" s="5">
        <v>11</v>
      </c>
      <c r="K34" s="21">
        <f>ROUND(IF(E34=$V$2,G34/30*J34*4,IF(E34=$V$1,G34/30*J34,0)),0)</f>
        <v>4</v>
      </c>
      <c r="L34" s="21">
        <f>ROUND(IF(E34=$V$2,H34*6,IF(E34=$V$1,H34*5,H34*4)),0)</f>
        <v>12</v>
      </c>
      <c r="M34" s="21">
        <f>I34*3</f>
        <v>0</v>
      </c>
      <c r="N34" s="21">
        <f>G34*2</f>
        <v>6</v>
      </c>
      <c r="O34" s="31">
        <f>SUM(K34:N34)</f>
        <v>22</v>
      </c>
      <c r="P34" s="22">
        <f>O34/G34</f>
        <v>7.333333333333333</v>
      </c>
      <c r="Q34" s="22">
        <f>O34/F34</f>
        <v>4.4000000000000004</v>
      </c>
    </row>
    <row r="35" spans="1:17" x14ac:dyDescent="0.25">
      <c r="A35" s="27"/>
      <c r="B35" s="27">
        <v>103</v>
      </c>
      <c r="C35" s="24" t="s">
        <v>37</v>
      </c>
      <c r="D35" s="24" t="s">
        <v>8</v>
      </c>
      <c r="E35" s="20" t="s">
        <v>141</v>
      </c>
      <c r="F35" s="20">
        <v>8</v>
      </c>
      <c r="G35" s="5">
        <v>27</v>
      </c>
      <c r="H35" s="5">
        <v>5</v>
      </c>
      <c r="I35" s="5">
        <v>4</v>
      </c>
      <c r="J35" s="5">
        <v>5</v>
      </c>
      <c r="K35" s="21">
        <f>ROUND(IF(E35=$V$2,G35/30*J35*4,IF(E35=$V$1,G35/30*J35,0)),0)</f>
        <v>5</v>
      </c>
      <c r="L35" s="21">
        <f>ROUND(IF(E35=$V$2,H35*6,IF(E35=$V$1,H35*5,H35*4)),0)</f>
        <v>25</v>
      </c>
      <c r="M35" s="21">
        <f>I35*3</f>
        <v>12</v>
      </c>
      <c r="N35" s="21">
        <f>G35*2</f>
        <v>54</v>
      </c>
      <c r="O35" s="31">
        <f>SUM(K35:N35)</f>
        <v>96</v>
      </c>
      <c r="P35" s="22">
        <f>O35/G35</f>
        <v>3.5555555555555554</v>
      </c>
      <c r="Q35" s="22">
        <f>O35/F35</f>
        <v>12</v>
      </c>
    </row>
    <row r="36" spans="1:17" x14ac:dyDescent="0.25">
      <c r="A36" s="27"/>
      <c r="B36" s="27">
        <v>146</v>
      </c>
      <c r="C36" s="24" t="s">
        <v>42</v>
      </c>
      <c r="D36" s="18" t="s">
        <v>5</v>
      </c>
      <c r="E36" s="4" t="s">
        <v>142</v>
      </c>
      <c r="F36" s="4">
        <v>6.5</v>
      </c>
      <c r="G36" s="5">
        <v>29</v>
      </c>
      <c r="H36" s="5">
        <v>5</v>
      </c>
      <c r="I36" s="5">
        <v>8</v>
      </c>
      <c r="J36" s="5">
        <v>10</v>
      </c>
      <c r="K36" s="21">
        <f>ROUND(IF(E36=$V$2,G36/30*J36*4,IF(E36=$V$1,G36/30*J36,0)),0)</f>
        <v>39</v>
      </c>
      <c r="L36" s="21">
        <f>ROUND(IF(E36=$V$2,H36*6,IF(E36=$V$1,H36*5,H36*4)),0)</f>
        <v>30</v>
      </c>
      <c r="M36" s="21">
        <f>I36*3</f>
        <v>24</v>
      </c>
      <c r="N36" s="21">
        <f>G36*2</f>
        <v>58</v>
      </c>
      <c r="O36" s="31">
        <f>SUM(K36:N36)</f>
        <v>151</v>
      </c>
      <c r="P36" s="22">
        <f>O36/G36</f>
        <v>5.2068965517241379</v>
      </c>
      <c r="Q36" s="22">
        <f>O36/F36</f>
        <v>23.23076923076923</v>
      </c>
    </row>
    <row r="37" spans="1:17" x14ac:dyDescent="0.25">
      <c r="A37" s="27"/>
      <c r="B37" s="27">
        <v>56</v>
      </c>
      <c r="C37" s="24" t="s">
        <v>25</v>
      </c>
      <c r="D37" s="24" t="s">
        <v>7</v>
      </c>
      <c r="E37" s="20" t="s">
        <v>141</v>
      </c>
      <c r="F37" s="20">
        <v>8</v>
      </c>
      <c r="G37" s="5">
        <v>27</v>
      </c>
      <c r="H37" s="5">
        <v>6</v>
      </c>
      <c r="I37" s="5">
        <v>4</v>
      </c>
      <c r="J37" s="5">
        <v>5</v>
      </c>
      <c r="K37" s="21">
        <f>ROUND(IF(E37=$V$2,G37/30*J37*4,IF(E37=$V$1,G37/30*J37,0)),0)</f>
        <v>5</v>
      </c>
      <c r="L37" s="21">
        <f>ROUND(IF(E37=$V$2,H37*6,IF(E37=$V$1,H37*5,H37*4)),0)</f>
        <v>30</v>
      </c>
      <c r="M37" s="21">
        <f>I37*3</f>
        <v>12</v>
      </c>
      <c r="N37" s="21">
        <f>G37*2</f>
        <v>54</v>
      </c>
      <c r="O37" s="31">
        <f>SUM(K37:N37)</f>
        <v>101</v>
      </c>
      <c r="P37" s="22">
        <f>O37/G37</f>
        <v>3.7407407407407409</v>
      </c>
      <c r="Q37" s="22">
        <f>O37/F37</f>
        <v>12.625</v>
      </c>
    </row>
    <row r="38" spans="1:17" x14ac:dyDescent="0.25">
      <c r="A38" s="27"/>
      <c r="B38" s="27">
        <v>212</v>
      </c>
      <c r="C38" s="18" t="s">
        <v>64</v>
      </c>
      <c r="D38" s="18" t="s">
        <v>171</v>
      </c>
      <c r="E38" s="4" t="s">
        <v>140</v>
      </c>
      <c r="F38" s="4">
        <v>6</v>
      </c>
      <c r="G38" s="5">
        <v>11</v>
      </c>
      <c r="H38" s="5">
        <v>3</v>
      </c>
      <c r="I38" s="5">
        <v>1</v>
      </c>
      <c r="J38" s="5">
        <v>8</v>
      </c>
      <c r="K38" s="21">
        <f>ROUND(IF(E38=$V$2,G38/30*J38*4,IF(E38=$V$1,G38/30*J38,0)),0)</f>
        <v>0</v>
      </c>
      <c r="L38" s="21">
        <f>ROUND(IF(E38=$V$2,H38*6,IF(E38=$V$1,H38*5,H38*4)),0)</f>
        <v>12</v>
      </c>
      <c r="M38" s="21">
        <f>I38*3</f>
        <v>3</v>
      </c>
      <c r="N38" s="21">
        <f>G38*2</f>
        <v>22</v>
      </c>
      <c r="O38" s="31">
        <f>SUM(K38:N38)</f>
        <v>37</v>
      </c>
      <c r="P38" s="22">
        <f>O38/G38</f>
        <v>3.3636363636363638</v>
      </c>
      <c r="Q38" s="22">
        <f>O38/F38</f>
        <v>6.166666666666667</v>
      </c>
    </row>
    <row r="39" spans="1:17" x14ac:dyDescent="0.25">
      <c r="A39" s="27"/>
      <c r="B39" s="27">
        <v>130</v>
      </c>
      <c r="C39" s="18" t="s">
        <v>71</v>
      </c>
      <c r="D39" s="18" t="s">
        <v>27</v>
      </c>
      <c r="E39" s="4" t="s">
        <v>141</v>
      </c>
      <c r="F39" s="4">
        <v>8</v>
      </c>
      <c r="G39" s="5">
        <v>23</v>
      </c>
      <c r="H39" s="5">
        <v>3</v>
      </c>
      <c r="I39" s="5">
        <v>2</v>
      </c>
      <c r="J39" s="5">
        <v>9</v>
      </c>
      <c r="K39" s="21">
        <f>ROUND(IF(E39=$V$2,G39/30*J39*4,IF(E39=$V$1,G39/30*J39,0)),0)</f>
        <v>7</v>
      </c>
      <c r="L39" s="21">
        <f>ROUND(IF(E39=$V$2,H39*6,IF(E39=$V$1,H39*5,H39*4)),0)</f>
        <v>15</v>
      </c>
      <c r="M39" s="21">
        <f>I39*3</f>
        <v>6</v>
      </c>
      <c r="N39" s="21">
        <f>G39*2</f>
        <v>46</v>
      </c>
      <c r="O39" s="31">
        <f>SUM(K39:N39)</f>
        <v>74</v>
      </c>
      <c r="P39" s="22">
        <f>O39/G39</f>
        <v>3.2173913043478262</v>
      </c>
      <c r="Q39" s="22">
        <f>O39/F39</f>
        <v>9.25</v>
      </c>
    </row>
    <row r="40" spans="1:17" x14ac:dyDescent="0.25">
      <c r="B40" s="27">
        <v>138</v>
      </c>
      <c r="C40" s="18" t="s">
        <v>85</v>
      </c>
      <c r="D40" s="18" t="s">
        <v>27</v>
      </c>
      <c r="E40" s="4" t="s">
        <v>140</v>
      </c>
      <c r="F40" s="4">
        <v>7.5</v>
      </c>
      <c r="G40" s="5">
        <v>9</v>
      </c>
      <c r="H40" s="5">
        <v>2</v>
      </c>
      <c r="I40" s="5"/>
      <c r="J40" s="5">
        <v>9</v>
      </c>
      <c r="K40" s="21">
        <f>ROUND(IF(E40=$V$2,G40/30*J40*4,IF(E40=$V$1,G40/30*J40,0)),0)</f>
        <v>0</v>
      </c>
      <c r="L40" s="21">
        <f>ROUND(IF(E40=$V$2,H40*6,IF(E40=$V$1,H40*5,H40*4)),0)</f>
        <v>8</v>
      </c>
      <c r="M40" s="21">
        <f>I40*3</f>
        <v>0</v>
      </c>
      <c r="N40" s="21">
        <f>G40*2</f>
        <v>18</v>
      </c>
      <c r="O40" s="31">
        <f>SUM(K40:N40)</f>
        <v>26</v>
      </c>
      <c r="P40" s="22">
        <f>O40/G40</f>
        <v>2.8888888888888888</v>
      </c>
      <c r="Q40" s="22">
        <f>O40/F40</f>
        <v>3.4666666666666668</v>
      </c>
    </row>
    <row r="41" spans="1:17" x14ac:dyDescent="0.25">
      <c r="B41" s="27">
        <v>13</v>
      </c>
      <c r="C41" s="18" t="s">
        <v>130</v>
      </c>
      <c r="D41" s="18" t="s">
        <v>3</v>
      </c>
      <c r="E41" s="4" t="s">
        <v>141</v>
      </c>
      <c r="F41" s="4">
        <v>5</v>
      </c>
      <c r="G41" s="5">
        <v>24</v>
      </c>
      <c r="H41" s="5">
        <v>1</v>
      </c>
      <c r="I41" s="5"/>
      <c r="J41" s="5">
        <v>7</v>
      </c>
      <c r="K41" s="21">
        <f>ROUND(IF(E41=$V$2,G41/30*J41*4,IF(E41=$V$1,G41/30*J41,0)),0)</f>
        <v>6</v>
      </c>
      <c r="L41" s="21">
        <f>ROUND(IF(E41=$V$2,H41*6,IF(E41=$V$1,H41*5,H41*4)),0)</f>
        <v>5</v>
      </c>
      <c r="M41" s="21">
        <f>I41*3</f>
        <v>0</v>
      </c>
      <c r="N41" s="21">
        <f>G41*2</f>
        <v>48</v>
      </c>
      <c r="O41" s="31">
        <f>SUM(K41:N41)</f>
        <v>59</v>
      </c>
      <c r="P41" s="22">
        <f>O41/G41</f>
        <v>2.4583333333333335</v>
      </c>
      <c r="Q41" s="22">
        <f>O41/F41</f>
        <v>11.8</v>
      </c>
    </row>
    <row r="42" spans="1:17" x14ac:dyDescent="0.25">
      <c r="B42" s="27">
        <v>37</v>
      </c>
      <c r="C42" s="24" t="s">
        <v>38</v>
      </c>
      <c r="D42" s="24" t="s">
        <v>22</v>
      </c>
      <c r="E42" s="20" t="s">
        <v>141</v>
      </c>
      <c r="F42" s="20">
        <v>9</v>
      </c>
      <c r="G42" s="5">
        <v>27</v>
      </c>
      <c r="H42" s="5">
        <v>5</v>
      </c>
      <c r="I42" s="5">
        <v>8</v>
      </c>
      <c r="J42" s="5">
        <v>12</v>
      </c>
      <c r="K42" s="21">
        <f>ROUND(IF(E42=$V$2,G42/30*J42*4,IF(E42=$V$1,G42/30*J42,0)),0)</f>
        <v>11</v>
      </c>
      <c r="L42" s="21">
        <f>ROUND(IF(E42=$V$2,H42*6,IF(E42=$V$1,H42*5,H42*4)),0)</f>
        <v>25</v>
      </c>
      <c r="M42" s="21">
        <f>I42*3</f>
        <v>24</v>
      </c>
      <c r="N42" s="21">
        <f>G42*2</f>
        <v>54</v>
      </c>
      <c r="O42" s="31">
        <f>SUM(K42:N42)</f>
        <v>114</v>
      </c>
      <c r="P42" s="22">
        <f>O42/G42</f>
        <v>4.2222222222222223</v>
      </c>
      <c r="Q42" s="22">
        <f>O42/F42</f>
        <v>12.666666666666666</v>
      </c>
    </row>
    <row r="43" spans="1:17" x14ac:dyDescent="0.25">
      <c r="B43" s="27">
        <v>184</v>
      </c>
      <c r="C43" s="24" t="s">
        <v>60</v>
      </c>
      <c r="D43" s="24" t="s">
        <v>1</v>
      </c>
      <c r="E43" s="4" t="s">
        <v>141</v>
      </c>
      <c r="F43" s="4">
        <v>8.5</v>
      </c>
      <c r="G43" s="5">
        <v>28</v>
      </c>
      <c r="H43" s="5">
        <v>4</v>
      </c>
      <c r="I43" s="5">
        <v>7</v>
      </c>
      <c r="J43" s="5">
        <v>11</v>
      </c>
      <c r="K43" s="21">
        <f>ROUND(IF(E43=$V$2,G43/30*J43*4,IF(E43=$V$1,G43/30*J43,0)),0)</f>
        <v>10</v>
      </c>
      <c r="L43" s="21">
        <f>ROUND(IF(E43=$V$2,H43*6,IF(E43=$V$1,H43*5,H43*4)),0)</f>
        <v>20</v>
      </c>
      <c r="M43" s="21">
        <f>I43*3</f>
        <v>21</v>
      </c>
      <c r="N43" s="21">
        <f>G43*2</f>
        <v>56</v>
      </c>
      <c r="O43" s="31">
        <f>SUM(K43:N43)</f>
        <v>107</v>
      </c>
      <c r="P43" s="22">
        <f>O43/G43</f>
        <v>3.8214285714285716</v>
      </c>
      <c r="Q43" s="22">
        <f>O43/F43</f>
        <v>12.588235294117647</v>
      </c>
    </row>
    <row r="44" spans="1:17" s="7" customFormat="1" x14ac:dyDescent="0.25">
      <c r="B44" s="27">
        <v>155</v>
      </c>
      <c r="C44" s="24" t="s">
        <v>20</v>
      </c>
      <c r="D44" s="24" t="s">
        <v>5</v>
      </c>
      <c r="E44" s="4" t="s">
        <v>141</v>
      </c>
      <c r="F44" s="4">
        <v>9</v>
      </c>
      <c r="G44" s="5">
        <v>29</v>
      </c>
      <c r="H44" s="5">
        <v>7</v>
      </c>
      <c r="I44" s="5"/>
      <c r="J44" s="5">
        <v>10</v>
      </c>
      <c r="K44" s="21">
        <f>ROUND(IF(E44=$V$2,G44/30*J44*4,IF(E44=$V$1,G44/30*J44,0)),0)</f>
        <v>10</v>
      </c>
      <c r="L44" s="21">
        <f>ROUND(IF(E44=$V$2,H44*6,IF(E44=$V$1,H44*5,H44*4)),0)</f>
        <v>35</v>
      </c>
      <c r="M44" s="21">
        <f>I44*3</f>
        <v>0</v>
      </c>
      <c r="N44" s="21">
        <f>G44*2</f>
        <v>58</v>
      </c>
      <c r="O44" s="31">
        <f>SUM(K44:N44)</f>
        <v>103</v>
      </c>
      <c r="P44" s="22">
        <f>O44/G44</f>
        <v>3.5517241379310347</v>
      </c>
      <c r="Q44" s="22">
        <f>O44/F44</f>
        <v>11.444444444444445</v>
      </c>
    </row>
    <row r="45" spans="1:17" x14ac:dyDescent="0.25">
      <c r="B45" s="27">
        <v>147</v>
      </c>
      <c r="C45" s="24" t="s">
        <v>34</v>
      </c>
      <c r="D45" s="24" t="s">
        <v>5</v>
      </c>
      <c r="E45" s="4" t="s">
        <v>142</v>
      </c>
      <c r="F45" s="4">
        <v>6</v>
      </c>
      <c r="G45" s="5">
        <v>24</v>
      </c>
      <c r="H45" s="5">
        <v>5</v>
      </c>
      <c r="I45" s="5"/>
      <c r="J45" s="5">
        <v>10</v>
      </c>
      <c r="K45" s="21">
        <f>ROUND(IF(E45=$V$2,G45/30*J45*4,IF(E45=$V$1,G45/30*J45,0)),0)</f>
        <v>32</v>
      </c>
      <c r="L45" s="21">
        <f>ROUND(IF(E45=$V$2,H45*6,IF(E45=$V$1,H45*5,H45*4)),0)</f>
        <v>30</v>
      </c>
      <c r="M45" s="21">
        <f>I45*3</f>
        <v>0</v>
      </c>
      <c r="N45" s="21">
        <f>G45*2</f>
        <v>48</v>
      </c>
      <c r="O45" s="31">
        <f>SUM(K45:N45)</f>
        <v>110</v>
      </c>
      <c r="P45" s="22">
        <f>O45/G45</f>
        <v>4.583333333333333</v>
      </c>
      <c r="Q45" s="22">
        <f>O45/F45</f>
        <v>18.333333333333332</v>
      </c>
    </row>
    <row r="46" spans="1:17" x14ac:dyDescent="0.25">
      <c r="B46" s="27">
        <v>97</v>
      </c>
      <c r="C46" s="1" t="s">
        <v>126</v>
      </c>
      <c r="D46" s="1" t="s">
        <v>8</v>
      </c>
      <c r="E46" s="20" t="s">
        <v>142</v>
      </c>
      <c r="F46" s="20">
        <v>5</v>
      </c>
      <c r="G46" s="5">
        <v>22</v>
      </c>
      <c r="H46" s="5">
        <v>1</v>
      </c>
      <c r="I46" s="5"/>
      <c r="J46" s="5">
        <v>5</v>
      </c>
      <c r="K46" s="21">
        <f>ROUND(IF(E46=$V$2,G46/30*J46*4,IF(E46=$V$1,G46/30*J46,0)),0)</f>
        <v>15</v>
      </c>
      <c r="L46" s="21">
        <f>ROUND(IF(E46=$V$2,H46*6,IF(E46=$V$1,H46*5,H46*4)),0)</f>
        <v>6</v>
      </c>
      <c r="M46" s="21">
        <f>I46*3</f>
        <v>0</v>
      </c>
      <c r="N46" s="21">
        <f>G46*2</f>
        <v>44</v>
      </c>
      <c r="O46" s="31">
        <f>SUM(K46:N46)</f>
        <v>65</v>
      </c>
      <c r="P46" s="22">
        <f>O46/G46</f>
        <v>2.9545454545454546</v>
      </c>
      <c r="Q46" s="22">
        <f>O46/F46</f>
        <v>13</v>
      </c>
    </row>
    <row r="47" spans="1:17" x14ac:dyDescent="0.25">
      <c r="B47" s="27">
        <v>356</v>
      </c>
      <c r="C47" s="24" t="s">
        <v>11</v>
      </c>
      <c r="D47" s="24" t="s">
        <v>12</v>
      </c>
      <c r="E47" s="4" t="s">
        <v>141</v>
      </c>
      <c r="F47" s="4">
        <v>10.5</v>
      </c>
      <c r="G47" s="5">
        <v>28</v>
      </c>
      <c r="H47" s="5">
        <v>8</v>
      </c>
      <c r="I47" s="5">
        <v>6</v>
      </c>
      <c r="J47" s="5">
        <v>8</v>
      </c>
      <c r="K47" s="21">
        <f>ROUND(IF(E47=$V$2,G47/30*J47*4,IF(E47=$V$1,G47/30*J47,0)),0)</f>
        <v>7</v>
      </c>
      <c r="L47" s="21">
        <f>ROUND(IF(E47=$V$2,H47*6,IF(E47=$V$1,H47*5,H47*4)),0)</f>
        <v>40</v>
      </c>
      <c r="M47" s="21">
        <f>I47*3</f>
        <v>18</v>
      </c>
      <c r="N47" s="21">
        <f>G47*2</f>
        <v>56</v>
      </c>
      <c r="O47" s="31">
        <f>SUM(K47:N47)</f>
        <v>121</v>
      </c>
      <c r="P47" s="22">
        <f>O47/G47</f>
        <v>4.3214285714285712</v>
      </c>
      <c r="Q47" s="22">
        <f>O47/F47</f>
        <v>11.523809523809524</v>
      </c>
    </row>
    <row r="48" spans="1:17" x14ac:dyDescent="0.25">
      <c r="B48" s="27">
        <v>250</v>
      </c>
      <c r="C48" s="24" t="s">
        <v>76</v>
      </c>
      <c r="D48" s="24" t="s">
        <v>19</v>
      </c>
      <c r="E48" s="4" t="s">
        <v>141</v>
      </c>
      <c r="F48" s="4">
        <v>7.5</v>
      </c>
      <c r="G48" s="5">
        <v>28</v>
      </c>
      <c r="H48" s="5">
        <v>3</v>
      </c>
      <c r="I48" s="5">
        <v>10</v>
      </c>
      <c r="J48" s="5">
        <v>10</v>
      </c>
      <c r="K48" s="21">
        <f>ROUND(IF(E48=$V$2,G48/30*J48*4,IF(E48=$V$1,G48/30*J48,0)),0)</f>
        <v>9</v>
      </c>
      <c r="L48" s="21">
        <f>ROUND(IF(E48=$V$2,H48*6,IF(E48=$V$1,H48*5,H48*4)),0)</f>
        <v>15</v>
      </c>
      <c r="M48" s="21">
        <f>I48*3</f>
        <v>30</v>
      </c>
      <c r="N48" s="21">
        <f>G48*2</f>
        <v>56</v>
      </c>
      <c r="O48" s="31">
        <f>SUM(K48:N48)</f>
        <v>110</v>
      </c>
      <c r="P48" s="22">
        <f>O48/G48</f>
        <v>3.9285714285714284</v>
      </c>
      <c r="Q48" s="22">
        <f>O48/F48</f>
        <v>14.666666666666666</v>
      </c>
    </row>
    <row r="49" spans="2:17" x14ac:dyDescent="0.25">
      <c r="B49" s="27">
        <v>334</v>
      </c>
      <c r="C49" s="24" t="s">
        <v>105</v>
      </c>
      <c r="D49" s="24" t="s">
        <v>15</v>
      </c>
      <c r="E49" s="4" t="s">
        <v>141</v>
      </c>
      <c r="F49" s="4">
        <v>6</v>
      </c>
      <c r="G49" s="5">
        <v>29</v>
      </c>
      <c r="H49" s="5">
        <v>2</v>
      </c>
      <c r="I49" s="5">
        <v>6</v>
      </c>
      <c r="J49" s="5">
        <v>8</v>
      </c>
      <c r="K49" s="21">
        <f>ROUND(IF(E49=$V$2,G49/30*J49*4,IF(E49=$V$1,G49/30*J49,0)),0)</f>
        <v>8</v>
      </c>
      <c r="L49" s="21">
        <f>ROUND(IF(E49=$V$2,H49*6,IF(E49=$V$1,H49*5,H49*4)),0)</f>
        <v>10</v>
      </c>
      <c r="M49" s="21">
        <f>I49*3</f>
        <v>18</v>
      </c>
      <c r="N49" s="21">
        <f>G49*2</f>
        <v>58</v>
      </c>
      <c r="O49" s="31">
        <f>SUM(K49:N49)</f>
        <v>94</v>
      </c>
      <c r="P49" s="22">
        <f>O49/G49</f>
        <v>3.2413793103448274</v>
      </c>
      <c r="Q49" s="22">
        <f>O49/F49</f>
        <v>15.666666666666666</v>
      </c>
    </row>
    <row r="50" spans="2:17" x14ac:dyDescent="0.25">
      <c r="B50" s="27">
        <v>324</v>
      </c>
      <c r="C50" s="1" t="s">
        <v>156</v>
      </c>
      <c r="D50" s="1" t="s">
        <v>15</v>
      </c>
      <c r="E50" s="4" t="s">
        <v>142</v>
      </c>
      <c r="F50" s="4">
        <v>4.5</v>
      </c>
      <c r="G50" s="5">
        <v>26</v>
      </c>
      <c r="I50" s="5">
        <v>1</v>
      </c>
      <c r="J50" s="5">
        <v>8</v>
      </c>
      <c r="K50" s="21">
        <f>ROUND(IF(E50=$V$2,G50/30*J50*4,IF(E50=$V$1,G50/30*J50,0)),0)</f>
        <v>28</v>
      </c>
      <c r="L50" s="21">
        <f>ROUND(IF(E50=$V$2,H50*6,IF(E50=$V$1,H50*5,H50*4)),0)</f>
        <v>0</v>
      </c>
      <c r="M50" s="21">
        <f>I50*3</f>
        <v>3</v>
      </c>
      <c r="N50" s="21">
        <f>G50*2</f>
        <v>52</v>
      </c>
      <c r="O50" s="31">
        <f>SUM(K50:N50)</f>
        <v>83</v>
      </c>
      <c r="P50" s="22">
        <f>O50/G50</f>
        <v>3.1923076923076925</v>
      </c>
      <c r="Q50" s="22">
        <f>O50/F50</f>
        <v>18.444444444444443</v>
      </c>
    </row>
    <row r="51" spans="2:17" x14ac:dyDescent="0.25">
      <c r="B51" s="27">
        <v>58</v>
      </c>
      <c r="C51" s="24" t="s">
        <v>56</v>
      </c>
      <c r="D51" s="24" t="s">
        <v>7</v>
      </c>
      <c r="E51" s="20" t="s">
        <v>141</v>
      </c>
      <c r="F51" s="20">
        <v>7.5</v>
      </c>
      <c r="G51" s="5">
        <v>27</v>
      </c>
      <c r="H51" s="5">
        <v>4</v>
      </c>
      <c r="I51" s="5">
        <v>5</v>
      </c>
      <c r="J51" s="5">
        <v>5</v>
      </c>
      <c r="K51" s="21">
        <f>ROUND(IF(E51=$V$2,G51/30*J51*4,IF(E51=$V$1,G51/30*J51,0)),0)</f>
        <v>5</v>
      </c>
      <c r="L51" s="21">
        <f>ROUND(IF(E51=$V$2,H51*6,IF(E51=$V$1,H51*5,H51*4)),0)</f>
        <v>20</v>
      </c>
      <c r="M51" s="21">
        <f>I51*3</f>
        <v>15</v>
      </c>
      <c r="N51" s="21">
        <f>G51*2</f>
        <v>54</v>
      </c>
      <c r="O51" s="31">
        <f>SUM(K51:N51)</f>
        <v>94</v>
      </c>
      <c r="P51" s="22">
        <f>O51/G51</f>
        <v>3.4814814814814814</v>
      </c>
      <c r="Q51" s="22">
        <f>O51/F51</f>
        <v>12.533333333333333</v>
      </c>
    </row>
    <row r="52" spans="2:17" x14ac:dyDescent="0.25">
      <c r="B52" s="27">
        <v>246</v>
      </c>
      <c r="C52" s="1" t="s">
        <v>82</v>
      </c>
      <c r="D52" s="1" t="s">
        <v>19</v>
      </c>
      <c r="E52" s="4" t="s">
        <v>141</v>
      </c>
      <c r="F52" s="4">
        <v>5</v>
      </c>
      <c r="G52" s="5">
        <v>29</v>
      </c>
      <c r="H52" s="5">
        <v>3</v>
      </c>
      <c r="I52" s="5"/>
      <c r="J52" s="5">
        <v>10</v>
      </c>
      <c r="K52" s="21">
        <f>ROUND(IF(E52=$V$2,G52/30*J52*4,IF(E52=$V$1,G52/30*J52,0)),0)</f>
        <v>10</v>
      </c>
      <c r="L52" s="21">
        <f>ROUND(IF(E52=$V$2,H52*6,IF(E52=$V$1,H52*5,H52*4)),0)</f>
        <v>15</v>
      </c>
      <c r="M52" s="21">
        <f>I52*3</f>
        <v>0</v>
      </c>
      <c r="N52" s="21">
        <f>G52*2</f>
        <v>58</v>
      </c>
      <c r="O52" s="31">
        <f>SUM(K52:N52)</f>
        <v>83</v>
      </c>
      <c r="P52" s="22">
        <f>O52/G52</f>
        <v>2.8620689655172415</v>
      </c>
      <c r="Q52" s="22">
        <f>O52/F52</f>
        <v>16.600000000000001</v>
      </c>
    </row>
    <row r="53" spans="2:17" x14ac:dyDescent="0.25">
      <c r="B53" s="27">
        <v>65</v>
      </c>
      <c r="C53" s="1" t="s">
        <v>90</v>
      </c>
      <c r="D53" s="1" t="s">
        <v>7</v>
      </c>
      <c r="E53" s="20" t="s">
        <v>140</v>
      </c>
      <c r="F53" s="20">
        <v>5</v>
      </c>
      <c r="G53" s="5">
        <v>17</v>
      </c>
      <c r="H53" s="5">
        <v>2</v>
      </c>
      <c r="I53" s="5">
        <v>1</v>
      </c>
      <c r="J53" s="5">
        <v>5</v>
      </c>
      <c r="K53" s="21">
        <f>ROUND(IF(E53=$V$2,G53/30*J53*4,IF(E53=$V$1,G53/30*J53,0)),0)</f>
        <v>0</v>
      </c>
      <c r="L53" s="21">
        <f>ROUND(IF(E53=$V$2,H53*6,IF(E53=$V$1,H53*5,H53*4)),0)</f>
        <v>8</v>
      </c>
      <c r="M53" s="21">
        <f>I53*3</f>
        <v>3</v>
      </c>
      <c r="N53" s="21">
        <f>G53*2</f>
        <v>34</v>
      </c>
      <c r="O53" s="31">
        <f>SUM(K53:N53)</f>
        <v>45</v>
      </c>
      <c r="P53" s="22">
        <f>O53/G53</f>
        <v>2.6470588235294117</v>
      </c>
      <c r="Q53" s="22">
        <f>O53/F53</f>
        <v>9</v>
      </c>
    </row>
    <row r="54" spans="2:17" x14ac:dyDescent="0.25">
      <c r="B54" s="27">
        <v>107</v>
      </c>
      <c r="C54" s="1" t="s">
        <v>84</v>
      </c>
      <c r="D54" s="1" t="s">
        <v>8</v>
      </c>
      <c r="E54" s="20" t="s">
        <v>141</v>
      </c>
      <c r="F54" s="20">
        <v>6</v>
      </c>
      <c r="G54" s="5">
        <v>8</v>
      </c>
      <c r="H54" s="5">
        <v>2</v>
      </c>
      <c r="I54" s="5">
        <v>3</v>
      </c>
      <c r="J54" s="5">
        <v>5</v>
      </c>
      <c r="K54" s="21">
        <f>ROUND(IF(E54=$V$2,G54/30*J54*4,IF(E54=$V$1,G54/30*J54,0)),0)</f>
        <v>1</v>
      </c>
      <c r="L54" s="21">
        <f>ROUND(IF(E54=$V$2,H54*6,IF(E54=$V$1,H54*5,H54*4)),0)</f>
        <v>10</v>
      </c>
      <c r="M54" s="21">
        <f>I54*3</f>
        <v>9</v>
      </c>
      <c r="N54" s="21">
        <f>G54*2</f>
        <v>16</v>
      </c>
      <c r="O54" s="31">
        <f>SUM(K54:N54)</f>
        <v>36</v>
      </c>
      <c r="P54" s="22">
        <f>O54/G54</f>
        <v>4.5</v>
      </c>
      <c r="Q54" s="22">
        <f>O54/F54</f>
        <v>6</v>
      </c>
    </row>
    <row r="55" spans="2:17" x14ac:dyDescent="0.25">
      <c r="B55" s="27">
        <v>44</v>
      </c>
      <c r="C55" s="1" t="s">
        <v>31</v>
      </c>
      <c r="D55" s="1" t="s">
        <v>22</v>
      </c>
      <c r="E55" s="20" t="s">
        <v>140</v>
      </c>
      <c r="F55" s="20">
        <v>7.5</v>
      </c>
      <c r="G55" s="5">
        <v>24</v>
      </c>
      <c r="H55" s="5">
        <v>5</v>
      </c>
      <c r="I55" s="5">
        <v>1</v>
      </c>
      <c r="J55" s="5">
        <v>12</v>
      </c>
      <c r="K55" s="21">
        <f>ROUND(IF(E55=$V$2,G55/30*J55*4,IF(E55=$V$1,G55/30*J55,0)),0)</f>
        <v>0</v>
      </c>
      <c r="L55" s="21">
        <f>ROUND(IF(E55=$V$2,H55*6,IF(E55=$V$1,H55*5,H55*4)),0)</f>
        <v>20</v>
      </c>
      <c r="M55" s="21">
        <f>I55*3</f>
        <v>3</v>
      </c>
      <c r="N55" s="21">
        <f>G55*2</f>
        <v>48</v>
      </c>
      <c r="O55" s="31">
        <f>SUM(K55:N55)</f>
        <v>71</v>
      </c>
      <c r="P55" s="22">
        <f>O55/G55</f>
        <v>2.9583333333333335</v>
      </c>
      <c r="Q55" s="22">
        <f>O55/F55</f>
        <v>9.4666666666666668</v>
      </c>
    </row>
    <row r="56" spans="2:17" s="8" customFormat="1" x14ac:dyDescent="0.25">
      <c r="B56" s="27">
        <v>149</v>
      </c>
      <c r="C56" s="9" t="s">
        <v>129</v>
      </c>
      <c r="D56" s="9" t="s">
        <v>5</v>
      </c>
      <c r="E56" s="4" t="s">
        <v>142</v>
      </c>
      <c r="F56" s="4">
        <v>5.5</v>
      </c>
      <c r="G56" s="5">
        <v>22</v>
      </c>
      <c r="H56" s="5">
        <v>1</v>
      </c>
      <c r="I56" s="5">
        <v>2</v>
      </c>
      <c r="J56" s="5">
        <v>10</v>
      </c>
      <c r="K56" s="21">
        <f>ROUND(IF(E56=$V$2,G56/30*J56*4,IF(E56=$V$1,G56/30*J56,0)),0)</f>
        <v>29</v>
      </c>
      <c r="L56" s="21">
        <f>ROUND(IF(E56=$V$2,H56*6,IF(E56=$V$1,H56*5,H56*4)),0)</f>
        <v>6</v>
      </c>
      <c r="M56" s="21">
        <f>I56*3</f>
        <v>6</v>
      </c>
      <c r="N56" s="21">
        <f>G56*2</f>
        <v>44</v>
      </c>
      <c r="O56" s="31">
        <f>SUM(K56:N56)</f>
        <v>85</v>
      </c>
      <c r="P56" s="22">
        <f>O56/G56</f>
        <v>3.8636363636363638</v>
      </c>
      <c r="Q56" s="22">
        <f>O56/F56</f>
        <v>15.454545454545455</v>
      </c>
    </row>
    <row r="57" spans="2:17" x14ac:dyDescent="0.25">
      <c r="B57" s="27">
        <v>30</v>
      </c>
      <c r="C57" s="18" t="s">
        <v>147</v>
      </c>
      <c r="D57" s="1" t="s">
        <v>22</v>
      </c>
      <c r="E57" s="4" t="s">
        <v>142</v>
      </c>
      <c r="F57" s="4">
        <v>5</v>
      </c>
      <c r="G57" s="5">
        <v>15</v>
      </c>
      <c r="I57" s="5">
        <v>1</v>
      </c>
      <c r="J57" s="4">
        <v>12</v>
      </c>
      <c r="K57" s="21">
        <f>ROUND(IF(E57=$V$2,G57/30*J57*4,IF(E57=$V$1,G57/30*J57,0)),0)</f>
        <v>24</v>
      </c>
      <c r="L57" s="21">
        <f>ROUND(IF(E57=$V$2,H57*6,IF(E57=$V$1,H57*5,H57*4)),0)</f>
        <v>0</v>
      </c>
      <c r="M57" s="21">
        <f>I57*3</f>
        <v>3</v>
      </c>
      <c r="N57" s="21">
        <f>G57*2</f>
        <v>30</v>
      </c>
      <c r="O57" s="31">
        <f>SUM(K57:N57)</f>
        <v>57</v>
      </c>
      <c r="P57" s="22">
        <f>O57/G57</f>
        <v>3.8</v>
      </c>
      <c r="Q57" s="22">
        <f>O57/F57</f>
        <v>11.4</v>
      </c>
    </row>
    <row r="58" spans="2:17" x14ac:dyDescent="0.25">
      <c r="B58" s="27">
        <v>234</v>
      </c>
      <c r="C58" s="18" t="s">
        <v>69</v>
      </c>
      <c r="D58" s="1" t="s">
        <v>26</v>
      </c>
      <c r="E58" s="4" t="s">
        <v>140</v>
      </c>
      <c r="F58" s="4">
        <v>5.5</v>
      </c>
      <c r="G58" s="5">
        <v>21</v>
      </c>
      <c r="H58" s="5">
        <v>3</v>
      </c>
      <c r="I58" s="5"/>
      <c r="J58" s="5">
        <v>13</v>
      </c>
      <c r="K58" s="21">
        <f>ROUND(IF(E58=$V$2,G58/30*J58*4,IF(E58=$V$1,G58/30*J58,0)),0)</f>
        <v>0</v>
      </c>
      <c r="L58" s="21">
        <f>ROUND(IF(E58=$V$2,H58*6,IF(E58=$V$1,H58*5,H58*4)),0)</f>
        <v>12</v>
      </c>
      <c r="M58" s="21">
        <f>I58*3</f>
        <v>0</v>
      </c>
      <c r="N58" s="21">
        <f>G58*2</f>
        <v>42</v>
      </c>
      <c r="O58" s="31">
        <f>SUM(K58:N58)</f>
        <v>54</v>
      </c>
      <c r="P58" s="22">
        <f>O58/G58</f>
        <v>2.5714285714285716</v>
      </c>
      <c r="Q58" s="22">
        <f>O58/F58</f>
        <v>9.8181818181818183</v>
      </c>
    </row>
    <row r="59" spans="2:17" x14ac:dyDescent="0.25">
      <c r="B59" s="27">
        <v>346</v>
      </c>
      <c r="C59" s="1" t="s">
        <v>86</v>
      </c>
      <c r="D59" s="1" t="s">
        <v>12</v>
      </c>
      <c r="E59" s="4" t="s">
        <v>142</v>
      </c>
      <c r="F59" s="4">
        <v>5.5</v>
      </c>
      <c r="G59" s="5">
        <v>11</v>
      </c>
      <c r="H59" s="5">
        <v>2</v>
      </c>
      <c r="I59" s="5"/>
      <c r="J59" s="5">
        <v>8</v>
      </c>
      <c r="K59" s="21">
        <f>ROUND(IF(E59=$V$2,G59/30*J59*4,IF(E59=$V$1,G59/30*J59,0)),0)</f>
        <v>12</v>
      </c>
      <c r="L59" s="21">
        <f>ROUND(IF(E59=$V$2,H59*6,IF(E59=$V$1,H59*5,H59*4)),0)</f>
        <v>12</v>
      </c>
      <c r="M59" s="21">
        <f>I59*3</f>
        <v>0</v>
      </c>
      <c r="N59" s="21">
        <f>G59*2</f>
        <v>22</v>
      </c>
      <c r="O59" s="31">
        <f>SUM(K59:N59)</f>
        <v>46</v>
      </c>
      <c r="P59" s="22">
        <f>O59/G59</f>
        <v>4.1818181818181817</v>
      </c>
      <c r="Q59" s="22">
        <f>O59/F59</f>
        <v>8.3636363636363633</v>
      </c>
    </row>
    <row r="60" spans="2:17" x14ac:dyDescent="0.25">
      <c r="B60" s="27">
        <v>298</v>
      </c>
      <c r="C60" s="24" t="s">
        <v>102</v>
      </c>
      <c r="D60" s="24" t="s">
        <v>10</v>
      </c>
      <c r="E60" s="4" t="s">
        <v>142</v>
      </c>
      <c r="F60" s="4">
        <v>6</v>
      </c>
      <c r="G60" s="5">
        <v>26</v>
      </c>
      <c r="H60" s="5">
        <v>2</v>
      </c>
      <c r="I60" s="5">
        <v>4</v>
      </c>
      <c r="J60" s="5">
        <v>8</v>
      </c>
      <c r="K60" s="21">
        <f>ROUND(IF(E60=$V$2,G60/30*J60*4,IF(E60=$V$1,G60/30*J60,0)),0)</f>
        <v>28</v>
      </c>
      <c r="L60" s="21">
        <f>ROUND(IF(E60=$V$2,H60*6,IF(E60=$V$1,H60*5,H60*4)),0)</f>
        <v>12</v>
      </c>
      <c r="M60" s="21">
        <f>I60*3</f>
        <v>12</v>
      </c>
      <c r="N60" s="21">
        <f>G60*2</f>
        <v>52</v>
      </c>
      <c r="O60" s="31">
        <f>SUM(K60:N60)</f>
        <v>104</v>
      </c>
      <c r="P60" s="22">
        <f>O60/G60</f>
        <v>4</v>
      </c>
      <c r="Q60" s="22">
        <f>O60/F60</f>
        <v>17.333333333333332</v>
      </c>
    </row>
    <row r="61" spans="2:17" x14ac:dyDescent="0.25">
      <c r="B61" s="27">
        <v>156</v>
      </c>
      <c r="C61" s="18" t="s">
        <v>118</v>
      </c>
      <c r="D61" s="1" t="s">
        <v>5</v>
      </c>
      <c r="E61" s="4" t="s">
        <v>141</v>
      </c>
      <c r="F61" s="4">
        <v>8</v>
      </c>
      <c r="G61" s="5">
        <v>15</v>
      </c>
      <c r="H61" s="5">
        <v>1</v>
      </c>
      <c r="I61" s="5"/>
      <c r="J61" s="5">
        <v>10</v>
      </c>
      <c r="K61" s="21">
        <f>ROUND(IF(E61=$V$2,G61/30*J61*4,IF(E61=$V$1,G61/30*J61,0)),0)</f>
        <v>5</v>
      </c>
      <c r="L61" s="21">
        <f>ROUND(IF(E61=$V$2,H61*6,IF(E61=$V$1,H61*5,H61*4)),0)</f>
        <v>5</v>
      </c>
      <c r="M61" s="21">
        <f>I61*3</f>
        <v>0</v>
      </c>
      <c r="N61" s="21">
        <f>G61*2</f>
        <v>30</v>
      </c>
      <c r="O61" s="31">
        <f>SUM(K61:N61)</f>
        <v>40</v>
      </c>
      <c r="P61" s="22">
        <f>O61/G61</f>
        <v>2.6666666666666665</v>
      </c>
      <c r="Q61" s="22">
        <f>O61/F61</f>
        <v>5</v>
      </c>
    </row>
    <row r="62" spans="2:17" x14ac:dyDescent="0.25">
      <c r="B62" s="27">
        <v>227</v>
      </c>
      <c r="C62" s="1" t="s">
        <v>153</v>
      </c>
      <c r="D62" s="1" t="s">
        <v>26</v>
      </c>
      <c r="E62" s="4" t="s">
        <v>141</v>
      </c>
      <c r="F62" s="4">
        <v>5</v>
      </c>
      <c r="G62" s="5">
        <v>29</v>
      </c>
      <c r="I62" s="5">
        <v>2</v>
      </c>
      <c r="J62" s="5">
        <v>13</v>
      </c>
      <c r="K62" s="21">
        <f>ROUND(IF(E62=$V$2,G62/30*J62*4,IF(E62=$V$1,G62/30*J62,0)),0)</f>
        <v>13</v>
      </c>
      <c r="L62" s="21">
        <f>ROUND(IF(E62=$V$2,H62*6,IF(E62=$V$1,H62*5,H62*4)),0)</f>
        <v>0</v>
      </c>
      <c r="M62" s="21">
        <f>I62*3</f>
        <v>6</v>
      </c>
      <c r="N62" s="21">
        <f>G62*2</f>
        <v>58</v>
      </c>
      <c r="O62" s="31">
        <f>SUM(K62:N62)</f>
        <v>77</v>
      </c>
      <c r="P62" s="22">
        <f>O62/G62</f>
        <v>2.6551724137931036</v>
      </c>
      <c r="Q62" s="22">
        <f>O62/F62</f>
        <v>15.4</v>
      </c>
    </row>
    <row r="63" spans="2:17" x14ac:dyDescent="0.25">
      <c r="B63" s="27">
        <v>119</v>
      </c>
      <c r="C63" s="1" t="s">
        <v>46</v>
      </c>
      <c r="D63" s="1" t="s">
        <v>27</v>
      </c>
      <c r="E63" s="4" t="s">
        <v>142</v>
      </c>
      <c r="F63" s="4">
        <v>6</v>
      </c>
      <c r="G63" s="5">
        <v>17</v>
      </c>
      <c r="H63" s="5">
        <v>4</v>
      </c>
      <c r="I63" s="5"/>
      <c r="J63" s="5">
        <v>9</v>
      </c>
      <c r="K63" s="21">
        <f>ROUND(IF(E63=$V$2,G63/30*J63*4,IF(E63=$V$1,G63/30*J63,0)),0)</f>
        <v>20</v>
      </c>
      <c r="L63" s="21">
        <f>ROUND(IF(E63=$V$2,H63*6,IF(E63=$V$1,H63*5,H63*4)),0)</f>
        <v>24</v>
      </c>
      <c r="M63" s="21">
        <f>I63*3</f>
        <v>0</v>
      </c>
      <c r="N63" s="21">
        <f>G63*2</f>
        <v>34</v>
      </c>
      <c r="O63" s="31">
        <f>SUM(K63:N63)</f>
        <v>78</v>
      </c>
      <c r="P63" s="22">
        <f>O63/G63</f>
        <v>4.5882352941176467</v>
      </c>
      <c r="Q63" s="22">
        <f>O63/F63</f>
        <v>13</v>
      </c>
    </row>
    <row r="64" spans="2:17" x14ac:dyDescent="0.25">
      <c r="B64" s="27">
        <v>328</v>
      </c>
      <c r="C64" s="1" t="s">
        <v>66</v>
      </c>
      <c r="D64" s="1" t="s">
        <v>15</v>
      </c>
      <c r="E64" s="4" t="s">
        <v>142</v>
      </c>
      <c r="F64" s="4">
        <v>4.5</v>
      </c>
      <c r="G64" s="5">
        <v>17</v>
      </c>
      <c r="H64" s="5">
        <v>3</v>
      </c>
      <c r="I64" s="5"/>
      <c r="J64" s="5">
        <v>8</v>
      </c>
      <c r="K64" s="21">
        <f>ROUND(IF(E64=$V$2,G64/30*J64*4,IF(E64=$V$1,G64/30*J64,0)),0)</f>
        <v>18</v>
      </c>
      <c r="L64" s="21">
        <f>ROUND(IF(E64=$V$2,H64*6,IF(E64=$V$1,H64*5,H64*4)),0)</f>
        <v>18</v>
      </c>
      <c r="M64" s="21">
        <f>I64*3</f>
        <v>0</v>
      </c>
      <c r="N64" s="21">
        <f>G64*2</f>
        <v>34</v>
      </c>
      <c r="O64" s="31">
        <f>SUM(K64:N64)</f>
        <v>70</v>
      </c>
      <c r="P64" s="22">
        <f>O64/G64</f>
        <v>4.117647058823529</v>
      </c>
      <c r="Q64" s="22">
        <f>O64/F64</f>
        <v>15.555555555555555</v>
      </c>
    </row>
    <row r="65" spans="2:17" s="10" customFormat="1" x14ac:dyDescent="0.25">
      <c r="B65" s="27">
        <v>374</v>
      </c>
      <c r="C65" s="11" t="s">
        <v>121</v>
      </c>
      <c r="D65" s="11" t="s">
        <v>28</v>
      </c>
      <c r="E65" s="4" t="s">
        <v>142</v>
      </c>
      <c r="F65" s="4">
        <v>4.5</v>
      </c>
      <c r="G65" s="5">
        <v>18</v>
      </c>
      <c r="H65" s="5">
        <v>1</v>
      </c>
      <c r="I65" s="5"/>
      <c r="J65" s="5">
        <v>11</v>
      </c>
      <c r="K65" s="21">
        <f>ROUND(IF(E65=$V$2,G65/30*J65*4,IF(E65=$V$1,G65/30*J65,0)),0)</f>
        <v>26</v>
      </c>
      <c r="L65" s="21">
        <f>ROUND(IF(E65=$V$2,H65*6,IF(E65=$V$1,H65*5,H65*4)),0)</f>
        <v>6</v>
      </c>
      <c r="M65" s="21">
        <f>I65*3</f>
        <v>0</v>
      </c>
      <c r="N65" s="21">
        <f>G65*2</f>
        <v>36</v>
      </c>
      <c r="O65" s="31">
        <f>SUM(K65:N65)</f>
        <v>68</v>
      </c>
      <c r="P65" s="22">
        <f>O65/G65</f>
        <v>3.7777777777777777</v>
      </c>
      <c r="Q65" s="22">
        <f>O65/F65</f>
        <v>15.111111111111111</v>
      </c>
    </row>
    <row r="66" spans="2:17" s="10" customFormat="1" x14ac:dyDescent="0.25">
      <c r="B66" s="27">
        <v>371</v>
      </c>
      <c r="C66" s="24" t="s">
        <v>158</v>
      </c>
      <c r="D66" s="24" t="s">
        <v>28</v>
      </c>
      <c r="E66" s="4" t="s">
        <v>142</v>
      </c>
      <c r="F66" s="4">
        <v>5.5</v>
      </c>
      <c r="G66" s="5">
        <v>29</v>
      </c>
      <c r="H66" s="4"/>
      <c r="I66" s="5">
        <v>2</v>
      </c>
      <c r="J66" s="5">
        <v>11</v>
      </c>
      <c r="K66" s="21">
        <f>ROUND(IF(E66=$V$2,G66/30*J66*4,IF(E66=$V$1,G66/30*J66,0)),0)</f>
        <v>43</v>
      </c>
      <c r="L66" s="21">
        <f>ROUND(IF(E66=$V$2,H66*6,IF(E66=$V$1,H66*5,H66*4)),0)</f>
        <v>0</v>
      </c>
      <c r="M66" s="21">
        <f>I66*3</f>
        <v>6</v>
      </c>
      <c r="N66" s="21">
        <f>G66*2</f>
        <v>58</v>
      </c>
      <c r="O66" s="31">
        <f>SUM(K66:N66)</f>
        <v>107</v>
      </c>
      <c r="P66" s="22">
        <f>O66/G66</f>
        <v>3.6896551724137931</v>
      </c>
      <c r="Q66" s="22">
        <f>O66/F66</f>
        <v>19.454545454545453</v>
      </c>
    </row>
    <row r="67" spans="2:17" s="10" customFormat="1" x14ac:dyDescent="0.25">
      <c r="B67" s="27">
        <v>40</v>
      </c>
      <c r="C67" s="11" t="s">
        <v>148</v>
      </c>
      <c r="D67" s="11" t="s">
        <v>22</v>
      </c>
      <c r="E67" s="4" t="s">
        <v>141</v>
      </c>
      <c r="F67" s="4">
        <v>5.5</v>
      </c>
      <c r="G67" s="5">
        <v>16</v>
      </c>
      <c r="H67" s="4"/>
      <c r="I67" s="5">
        <v>1</v>
      </c>
      <c r="J67" s="4">
        <v>12</v>
      </c>
      <c r="K67" s="21">
        <f>ROUND(IF(E67=$V$2,G67/30*J67*4,IF(E67=$V$1,G67/30*J67,0)),0)</f>
        <v>6</v>
      </c>
      <c r="L67" s="21">
        <f>ROUND(IF(E67=$V$2,H67*6,IF(E67=$V$1,H67*5,H67*4)),0)</f>
        <v>0</v>
      </c>
      <c r="M67" s="21">
        <f>I67*3</f>
        <v>3</v>
      </c>
      <c r="N67" s="21">
        <f>G67*2</f>
        <v>32</v>
      </c>
      <c r="O67" s="31">
        <f>SUM(K67:N67)</f>
        <v>41</v>
      </c>
      <c r="P67" s="22">
        <f>O67/G67</f>
        <v>2.5625</v>
      </c>
      <c r="Q67" s="22">
        <f>O67/F67</f>
        <v>7.4545454545454541</v>
      </c>
    </row>
    <row r="68" spans="2:17" x14ac:dyDescent="0.25">
      <c r="B68" s="27">
        <v>326</v>
      </c>
      <c r="C68" s="1" t="s">
        <v>132</v>
      </c>
      <c r="D68" s="1" t="s">
        <v>15</v>
      </c>
      <c r="E68" s="4" t="s">
        <v>142</v>
      </c>
      <c r="F68" s="4">
        <v>4.5</v>
      </c>
      <c r="G68" s="5">
        <v>24</v>
      </c>
      <c r="H68" s="5">
        <v>1</v>
      </c>
      <c r="I68" s="5">
        <v>2</v>
      </c>
      <c r="J68" s="5">
        <v>8</v>
      </c>
      <c r="K68" s="21">
        <f>ROUND(IF(E68=$V$2,G68/30*J68*4,IF(E68=$V$1,G68/30*J68,0)),0)</f>
        <v>26</v>
      </c>
      <c r="L68" s="21">
        <f>ROUND(IF(E68=$V$2,H68*6,IF(E68=$V$1,H68*5,H68*4)),0)</f>
        <v>6</v>
      </c>
      <c r="M68" s="21">
        <f>I68*3</f>
        <v>6</v>
      </c>
      <c r="N68" s="21">
        <f>G68*2</f>
        <v>48</v>
      </c>
      <c r="O68" s="31">
        <f>SUM(K68:N68)</f>
        <v>86</v>
      </c>
      <c r="P68" s="22">
        <f>O68/G68</f>
        <v>3.5833333333333335</v>
      </c>
      <c r="Q68" s="22">
        <f>O68/F68</f>
        <v>19.111111111111111</v>
      </c>
    </row>
    <row r="69" spans="2:17" x14ac:dyDescent="0.25">
      <c r="B69" s="27">
        <v>118</v>
      </c>
      <c r="C69" s="18" t="s">
        <v>149</v>
      </c>
      <c r="D69" s="1" t="s">
        <v>27</v>
      </c>
      <c r="E69" s="4" t="s">
        <v>142</v>
      </c>
      <c r="F69" s="4">
        <v>5.5</v>
      </c>
      <c r="G69" s="5">
        <v>11</v>
      </c>
      <c r="I69" s="5">
        <v>2</v>
      </c>
      <c r="J69" s="4">
        <v>9</v>
      </c>
      <c r="K69" s="21">
        <f>ROUND(IF(E69=$V$2,G69/30*J69*4,IF(E69=$V$1,G69/30*J69,0)),0)</f>
        <v>13</v>
      </c>
      <c r="L69" s="21">
        <f>ROUND(IF(E69=$V$2,H69*6,IF(E69=$V$1,H69*5,H69*4)),0)</f>
        <v>0</v>
      </c>
      <c r="M69" s="21">
        <f>I69*3</f>
        <v>6</v>
      </c>
      <c r="N69" s="21">
        <f>G69*2</f>
        <v>22</v>
      </c>
      <c r="O69" s="31">
        <f>SUM(K69:N69)</f>
        <v>41</v>
      </c>
      <c r="P69" s="22">
        <f>O69/G69</f>
        <v>3.7272727272727271</v>
      </c>
      <c r="Q69" s="22">
        <f>O69/F69</f>
        <v>7.4545454545454541</v>
      </c>
    </row>
    <row r="70" spans="2:17" x14ac:dyDescent="0.25">
      <c r="B70" s="27">
        <v>38</v>
      </c>
      <c r="C70" s="1" t="s">
        <v>35</v>
      </c>
      <c r="D70" s="1" t="s">
        <v>22</v>
      </c>
      <c r="E70" s="20" t="s">
        <v>141</v>
      </c>
      <c r="F70" s="20">
        <v>6.5</v>
      </c>
      <c r="G70" s="5">
        <v>25</v>
      </c>
      <c r="H70" s="5">
        <v>5</v>
      </c>
      <c r="I70" s="5"/>
      <c r="J70" s="5">
        <v>12</v>
      </c>
      <c r="K70" s="21">
        <f>ROUND(IF(E70=$V$2,G70/30*J70*4,IF(E70=$V$1,G70/30*J70,0)),0)</f>
        <v>10</v>
      </c>
      <c r="L70" s="21">
        <f>ROUND(IF(E70=$V$2,H70*6,IF(E70=$V$1,H70*5,H70*4)),0)</f>
        <v>25</v>
      </c>
      <c r="M70" s="21">
        <f>I70*3</f>
        <v>0</v>
      </c>
      <c r="N70" s="21">
        <f>G70*2</f>
        <v>50</v>
      </c>
      <c r="O70" s="31">
        <f>SUM(K70:N70)</f>
        <v>85</v>
      </c>
      <c r="P70" s="22">
        <f>O70/G70</f>
        <v>3.4</v>
      </c>
      <c r="Q70" s="22">
        <f>O70/F70</f>
        <v>13.076923076923077</v>
      </c>
    </row>
    <row r="71" spans="2:17" x14ac:dyDescent="0.25">
      <c r="B71" s="27">
        <v>395</v>
      </c>
      <c r="C71" s="1" t="s">
        <v>99</v>
      </c>
      <c r="D71" s="1" t="s">
        <v>7</v>
      </c>
      <c r="E71" s="20" t="s">
        <v>142</v>
      </c>
      <c r="F71" s="20">
        <v>5</v>
      </c>
      <c r="G71" s="5">
        <v>25</v>
      </c>
      <c r="H71" s="5">
        <v>2</v>
      </c>
      <c r="I71" s="5">
        <v>3</v>
      </c>
      <c r="J71" s="5">
        <v>5</v>
      </c>
      <c r="K71" s="21">
        <f>ROUND(IF(E71=$V$2,G71/30*J71*4,IF(E71=$V$1,G71/30*J71,0)),0)</f>
        <v>17</v>
      </c>
      <c r="L71" s="21">
        <f>ROUND(IF(E71=$V$2,H71*6,IF(E71=$V$1,H71*5,H71*4)),0)</f>
        <v>12</v>
      </c>
      <c r="M71" s="21">
        <f>I71*3</f>
        <v>9</v>
      </c>
      <c r="N71" s="21">
        <f>G71*2</f>
        <v>50</v>
      </c>
      <c r="O71" s="31">
        <f>SUM(K71:N71)</f>
        <v>88</v>
      </c>
      <c r="P71" s="22">
        <f>O71/G71</f>
        <v>3.52</v>
      </c>
      <c r="Q71" s="22">
        <f>O71/F71</f>
        <v>17.600000000000001</v>
      </c>
    </row>
    <row r="72" spans="2:17" x14ac:dyDescent="0.25">
      <c r="B72" s="27">
        <v>376</v>
      </c>
      <c r="C72" s="24" t="s">
        <v>157</v>
      </c>
      <c r="D72" s="24" t="s">
        <v>28</v>
      </c>
      <c r="E72" s="4" t="s">
        <v>142</v>
      </c>
      <c r="F72" s="4">
        <v>5.5</v>
      </c>
      <c r="G72" s="5">
        <v>26</v>
      </c>
      <c r="I72" s="5">
        <v>4</v>
      </c>
      <c r="J72" s="5">
        <v>11</v>
      </c>
      <c r="K72" s="21">
        <f>ROUND(IF(E72=$V$2,G72/30*J72*4,IF(E72=$V$1,G72/30*J72,0)),0)</f>
        <v>38</v>
      </c>
      <c r="L72" s="21">
        <f>ROUND(IF(E72=$V$2,H72*6,IF(E72=$V$1,H72*5,H72*4)),0)</f>
        <v>0</v>
      </c>
      <c r="M72" s="21">
        <f>I72*3</f>
        <v>12</v>
      </c>
      <c r="N72" s="21">
        <f>G72*2</f>
        <v>52</v>
      </c>
      <c r="O72" s="31">
        <f>SUM(K72:N72)</f>
        <v>102</v>
      </c>
      <c r="P72" s="22">
        <f>O72/G72</f>
        <v>3.9230769230769229</v>
      </c>
      <c r="Q72" s="22">
        <f>O72/F72</f>
        <v>18.545454545454547</v>
      </c>
    </row>
    <row r="73" spans="2:17" x14ac:dyDescent="0.25">
      <c r="B73" s="27">
        <v>305</v>
      </c>
      <c r="C73" s="24" t="s">
        <v>43</v>
      </c>
      <c r="D73" s="24" t="s">
        <v>10</v>
      </c>
      <c r="E73" s="4" t="s">
        <v>141</v>
      </c>
      <c r="F73" s="4">
        <v>8.5</v>
      </c>
      <c r="G73" s="5">
        <v>29</v>
      </c>
      <c r="H73" s="5">
        <v>5</v>
      </c>
      <c r="I73" s="5">
        <v>5</v>
      </c>
      <c r="J73" s="5">
        <v>8</v>
      </c>
      <c r="K73" s="21">
        <f>ROUND(IF(E73=$V$2,G73/30*J73*4,IF(E73=$V$1,G73/30*J73,0)),0)</f>
        <v>8</v>
      </c>
      <c r="L73" s="21">
        <f>ROUND(IF(E73=$V$2,H73*6,IF(E73=$V$1,H73*5,H73*4)),0)</f>
        <v>25</v>
      </c>
      <c r="M73" s="21">
        <f>I73*3</f>
        <v>15</v>
      </c>
      <c r="N73" s="21">
        <f>G73*2</f>
        <v>58</v>
      </c>
      <c r="O73" s="31">
        <f>SUM(K73:N73)</f>
        <v>106</v>
      </c>
      <c r="P73" s="22">
        <f>O73/G73</f>
        <v>3.6551724137931036</v>
      </c>
      <c r="Q73" s="22">
        <f>O73/F73</f>
        <v>12.470588235294118</v>
      </c>
    </row>
    <row r="74" spans="2:17" x14ac:dyDescent="0.25">
      <c r="B74" s="27">
        <v>299</v>
      </c>
      <c r="C74" s="24" t="s">
        <v>80</v>
      </c>
      <c r="D74" s="1" t="s">
        <v>10</v>
      </c>
      <c r="E74" s="4" t="s">
        <v>142</v>
      </c>
      <c r="F74" s="4">
        <v>6</v>
      </c>
      <c r="G74" s="5">
        <v>29</v>
      </c>
      <c r="H74" s="5">
        <v>3</v>
      </c>
      <c r="I74" s="5">
        <v>6</v>
      </c>
      <c r="J74" s="5">
        <v>8</v>
      </c>
      <c r="K74" s="21">
        <f>ROUND(IF(E74=$V$2,G74/30*J74*4,IF(E74=$V$1,G74/30*J74,0)),0)</f>
        <v>31</v>
      </c>
      <c r="L74" s="21">
        <f>ROUND(IF(E74=$V$2,H74*6,IF(E74=$V$1,H74*5,H74*4)),0)</f>
        <v>18</v>
      </c>
      <c r="M74" s="21">
        <f>I74*3</f>
        <v>18</v>
      </c>
      <c r="N74" s="21">
        <f>G74*2</f>
        <v>58</v>
      </c>
      <c r="O74" s="31">
        <f>SUM(K74:N74)</f>
        <v>125</v>
      </c>
      <c r="P74" s="22">
        <f>O74/G74</f>
        <v>4.3103448275862073</v>
      </c>
      <c r="Q74" s="22">
        <f>O74/F74</f>
        <v>20.833333333333332</v>
      </c>
    </row>
    <row r="75" spans="2:17" x14ac:dyDescent="0.25">
      <c r="B75" s="27">
        <v>279</v>
      </c>
      <c r="C75" s="18" t="s">
        <v>49</v>
      </c>
      <c r="D75" s="18" t="s">
        <v>17</v>
      </c>
      <c r="E75" s="4" t="s">
        <v>141</v>
      </c>
      <c r="F75" s="4">
        <v>6</v>
      </c>
      <c r="G75" s="5">
        <v>23</v>
      </c>
      <c r="H75" s="5">
        <v>4</v>
      </c>
      <c r="I75" s="5">
        <v>1</v>
      </c>
      <c r="J75" s="5">
        <v>6</v>
      </c>
      <c r="K75" s="21">
        <f>ROUND(IF(E75=$V$2,G75/30*J75*4,IF(E75=$V$1,G75/30*J75,0)),0)</f>
        <v>5</v>
      </c>
      <c r="L75" s="21">
        <f>ROUND(IF(E75=$V$2,H75*6,IF(E75=$V$1,H75*5,H75*4)),0)</f>
        <v>20</v>
      </c>
      <c r="M75" s="21">
        <f>I75*3</f>
        <v>3</v>
      </c>
      <c r="N75" s="21">
        <f>G75*2</f>
        <v>46</v>
      </c>
      <c r="O75" s="31">
        <f>SUM(K75:N75)</f>
        <v>74</v>
      </c>
      <c r="P75" s="22">
        <f>O75/G75</f>
        <v>3.2173913043478262</v>
      </c>
      <c r="Q75" s="22">
        <f>O75/F75</f>
        <v>12.333333333333334</v>
      </c>
    </row>
    <row r="76" spans="2:17" x14ac:dyDescent="0.25">
      <c r="B76" s="27">
        <v>333</v>
      </c>
      <c r="C76" s="1" t="s">
        <v>104</v>
      </c>
      <c r="D76" s="1" t="s">
        <v>15</v>
      </c>
      <c r="E76" s="4" t="s">
        <v>141</v>
      </c>
      <c r="F76" s="4">
        <v>6.5</v>
      </c>
      <c r="G76" s="5">
        <v>28</v>
      </c>
      <c r="H76" s="5">
        <v>2</v>
      </c>
      <c r="I76" s="5">
        <v>2</v>
      </c>
      <c r="J76" s="5">
        <v>8</v>
      </c>
      <c r="K76" s="21">
        <f>ROUND(IF(E76=$V$2,G76/30*J76*4,IF(E76=$V$1,G76/30*J76,0)),0)</f>
        <v>7</v>
      </c>
      <c r="L76" s="21">
        <f>ROUND(IF(E76=$V$2,H76*6,IF(E76=$V$1,H76*5,H76*4)),0)</f>
        <v>10</v>
      </c>
      <c r="M76" s="21">
        <f>I76*3</f>
        <v>6</v>
      </c>
      <c r="N76" s="21">
        <f>G76*2</f>
        <v>56</v>
      </c>
      <c r="O76" s="31">
        <f>SUM(K76:N76)</f>
        <v>79</v>
      </c>
      <c r="P76" s="22">
        <f>O76/G76</f>
        <v>2.8214285714285716</v>
      </c>
      <c r="Q76" s="22">
        <f>O76/F76</f>
        <v>12.153846153846153</v>
      </c>
    </row>
    <row r="77" spans="2:17" x14ac:dyDescent="0.25">
      <c r="B77" s="27">
        <v>363</v>
      </c>
      <c r="C77" s="1" t="s">
        <v>108</v>
      </c>
      <c r="D77" s="1" t="s">
        <v>12</v>
      </c>
      <c r="E77" s="4" t="s">
        <v>141</v>
      </c>
      <c r="F77" s="4">
        <v>5.5</v>
      </c>
      <c r="G77" s="5">
        <v>1</v>
      </c>
      <c r="H77" s="5">
        <v>1</v>
      </c>
      <c r="I77" s="5"/>
      <c r="J77" s="5">
        <v>8</v>
      </c>
      <c r="K77" s="21">
        <f>ROUND(IF(E77=$V$2,G77/30*J77*4,IF(E77=$V$1,G77/30*J77,0)),0)</f>
        <v>0</v>
      </c>
      <c r="L77" s="21">
        <f>ROUND(IF(E77=$V$2,H77*6,IF(E77=$V$1,H77*5,H77*4)),0)</f>
        <v>5</v>
      </c>
      <c r="M77" s="21">
        <f>I77*3</f>
        <v>0</v>
      </c>
      <c r="N77" s="21">
        <f>G77*2</f>
        <v>2</v>
      </c>
      <c r="O77" s="31">
        <f>SUM(K77:N77)</f>
        <v>7</v>
      </c>
      <c r="P77" s="22">
        <f>O77/G77</f>
        <v>7</v>
      </c>
      <c r="Q77" s="22">
        <f>O77/F77</f>
        <v>1.2727272727272727</v>
      </c>
    </row>
    <row r="78" spans="2:17" x14ac:dyDescent="0.25">
      <c r="B78" s="27">
        <v>315</v>
      </c>
      <c r="C78" s="24" t="s">
        <v>9</v>
      </c>
      <c r="D78" s="24" t="s">
        <v>10</v>
      </c>
      <c r="E78" s="4" t="s">
        <v>140</v>
      </c>
      <c r="F78" s="4">
        <v>10.5</v>
      </c>
      <c r="G78" s="5">
        <v>19</v>
      </c>
      <c r="H78" s="5">
        <v>8</v>
      </c>
      <c r="I78" s="5">
        <v>2</v>
      </c>
      <c r="J78" s="5">
        <v>8</v>
      </c>
      <c r="K78" s="21">
        <f>ROUND(IF(E78=$V$2,G78/30*J78*4,IF(E78=$V$1,G78/30*J78,0)),0)</f>
        <v>0</v>
      </c>
      <c r="L78" s="21">
        <f>ROUND(IF(E78=$V$2,H78*6,IF(E78=$V$1,H78*5,H78*4)),0)</f>
        <v>32</v>
      </c>
      <c r="M78" s="21">
        <f>I78*3</f>
        <v>6</v>
      </c>
      <c r="N78" s="21">
        <f>G78*2</f>
        <v>38</v>
      </c>
      <c r="O78" s="31">
        <f>SUM(K78:N78)</f>
        <v>76</v>
      </c>
      <c r="P78" s="22">
        <f>O78/G78</f>
        <v>4</v>
      </c>
      <c r="Q78" s="22">
        <f>O78/F78</f>
        <v>7.2380952380952381</v>
      </c>
    </row>
    <row r="79" spans="2:17" s="12" customFormat="1" x14ac:dyDescent="0.25">
      <c r="B79" s="27">
        <v>257</v>
      </c>
      <c r="C79" s="13" t="s">
        <v>39</v>
      </c>
      <c r="D79" s="13" t="s">
        <v>19</v>
      </c>
      <c r="E79" s="4" t="s">
        <v>140</v>
      </c>
      <c r="F79" s="4">
        <v>6.5</v>
      </c>
      <c r="G79" s="5">
        <v>28</v>
      </c>
      <c r="H79" s="5">
        <v>5</v>
      </c>
      <c r="I79" s="5">
        <v>4</v>
      </c>
      <c r="J79" s="5">
        <v>10</v>
      </c>
      <c r="K79" s="21">
        <f>ROUND(IF(E79=$V$2,G79/30*J79*4,IF(E79=$V$1,G79/30*J79,0)),0)</f>
        <v>0</v>
      </c>
      <c r="L79" s="21">
        <f>ROUND(IF(E79=$V$2,H79*6,IF(E79=$V$1,H79*5,H79*4)),0)</f>
        <v>20</v>
      </c>
      <c r="M79" s="21">
        <f>I79*3</f>
        <v>12</v>
      </c>
      <c r="N79" s="21">
        <f>G79*2</f>
        <v>56</v>
      </c>
      <c r="O79" s="31">
        <f>SUM(K79:N79)</f>
        <v>88</v>
      </c>
      <c r="P79" s="22">
        <f>O79/G79</f>
        <v>3.1428571428571428</v>
      </c>
      <c r="Q79" s="22">
        <f>O79/F79</f>
        <v>13.538461538461538</v>
      </c>
    </row>
    <row r="80" spans="2:17" x14ac:dyDescent="0.25">
      <c r="B80" s="27">
        <v>388</v>
      </c>
      <c r="C80" s="1" t="s">
        <v>32</v>
      </c>
      <c r="D80" s="1" t="s">
        <v>28</v>
      </c>
      <c r="E80" s="4" t="s">
        <v>140</v>
      </c>
      <c r="F80" s="4">
        <v>5.5</v>
      </c>
      <c r="G80" s="5">
        <v>24</v>
      </c>
      <c r="H80" s="5">
        <v>5</v>
      </c>
      <c r="I80" s="5"/>
      <c r="J80" s="5">
        <v>11</v>
      </c>
      <c r="K80" s="21">
        <f>ROUND(IF(E80=$V$2,G80/30*J80*4,IF(E80=$V$1,G80/30*J80,0)),0)</f>
        <v>0</v>
      </c>
      <c r="L80" s="21">
        <f>ROUND(IF(E80=$V$2,H80*6,IF(E80=$V$1,H80*5,H80*4)),0)</f>
        <v>20</v>
      </c>
      <c r="M80" s="21">
        <f>I80*3</f>
        <v>0</v>
      </c>
      <c r="N80" s="21">
        <f>G80*2</f>
        <v>48</v>
      </c>
      <c r="O80" s="31">
        <f>SUM(K80:N80)</f>
        <v>68</v>
      </c>
      <c r="P80" s="22">
        <f>O80/G80</f>
        <v>2.8333333333333335</v>
      </c>
      <c r="Q80" s="22">
        <f>O80/F80</f>
        <v>12.363636363636363</v>
      </c>
    </row>
    <row r="81" spans="2:17" x14ac:dyDescent="0.25">
      <c r="B81" s="27">
        <v>190</v>
      </c>
      <c r="C81" s="1" t="s">
        <v>44</v>
      </c>
      <c r="D81" s="1" t="s">
        <v>1</v>
      </c>
      <c r="E81" s="4" t="s">
        <v>140</v>
      </c>
      <c r="F81" s="4">
        <v>8.5</v>
      </c>
      <c r="G81" s="5">
        <v>29</v>
      </c>
      <c r="H81" s="5">
        <v>5</v>
      </c>
      <c r="I81" s="5">
        <v>2</v>
      </c>
      <c r="J81" s="5">
        <v>11</v>
      </c>
      <c r="K81" s="21">
        <f>ROUND(IF(E81=$V$2,G81/30*J81*4,IF(E81=$V$1,G81/30*J81,0)),0)</f>
        <v>0</v>
      </c>
      <c r="L81" s="21">
        <f>ROUND(IF(E81=$V$2,H81*6,IF(E81=$V$1,H81*5,H81*4)),0)</f>
        <v>20</v>
      </c>
      <c r="M81" s="21">
        <f>I81*3</f>
        <v>6</v>
      </c>
      <c r="N81" s="21">
        <f>G81*2</f>
        <v>58</v>
      </c>
      <c r="O81" s="31">
        <f>SUM(K81:N81)</f>
        <v>84</v>
      </c>
      <c r="P81" s="22">
        <f>O81/G81</f>
        <v>2.896551724137931</v>
      </c>
      <c r="Q81" s="22">
        <f>O81/F81</f>
        <v>9.882352941176471</v>
      </c>
    </row>
    <row r="82" spans="2:17" x14ac:dyDescent="0.25">
      <c r="B82" s="27">
        <v>225</v>
      </c>
      <c r="C82" s="18" t="s">
        <v>103</v>
      </c>
      <c r="D82" s="1" t="s">
        <v>26</v>
      </c>
      <c r="E82" s="4" t="s">
        <v>141</v>
      </c>
      <c r="F82" s="4">
        <v>5.5</v>
      </c>
      <c r="G82" s="5">
        <v>28</v>
      </c>
      <c r="H82" s="5">
        <v>2</v>
      </c>
      <c r="I82" s="5">
        <v>4</v>
      </c>
      <c r="J82" s="5">
        <v>13</v>
      </c>
      <c r="K82" s="21">
        <f>ROUND(IF(E82=$V$2,G82/30*J82*4,IF(E82=$V$1,G82/30*J82,0)),0)</f>
        <v>12</v>
      </c>
      <c r="L82" s="21">
        <f>ROUND(IF(E82=$V$2,H82*6,IF(E82=$V$1,H82*5,H82*4)),0)</f>
        <v>10</v>
      </c>
      <c r="M82" s="21">
        <f>I82*3</f>
        <v>12</v>
      </c>
      <c r="N82" s="21">
        <f>G82*2</f>
        <v>56</v>
      </c>
      <c r="O82" s="31">
        <f>SUM(K82:N82)</f>
        <v>90</v>
      </c>
      <c r="P82" s="22">
        <f>O82/G82</f>
        <v>3.2142857142857144</v>
      </c>
      <c r="Q82" s="22">
        <f>O82/F82</f>
        <v>16.363636363636363</v>
      </c>
    </row>
    <row r="83" spans="2:17" x14ac:dyDescent="0.25">
      <c r="B83" s="27">
        <v>128</v>
      </c>
      <c r="C83" s="1" t="s">
        <v>123</v>
      </c>
      <c r="D83" s="1" t="s">
        <v>27</v>
      </c>
      <c r="E83" s="4" t="s">
        <v>141</v>
      </c>
      <c r="F83" s="4">
        <v>6.5</v>
      </c>
      <c r="G83" s="5">
        <v>20</v>
      </c>
      <c r="H83" s="5">
        <v>1</v>
      </c>
      <c r="I83" s="5">
        <v>3</v>
      </c>
      <c r="J83" s="5">
        <v>9</v>
      </c>
      <c r="K83" s="21">
        <f>ROUND(IF(E83=$V$2,G83/30*J83*4,IF(E83=$V$1,G83/30*J83,0)),0)</f>
        <v>6</v>
      </c>
      <c r="L83" s="21">
        <f>ROUND(IF(E83=$V$2,H83*6,IF(E83=$V$1,H83*5,H83*4)),0)</f>
        <v>5</v>
      </c>
      <c r="M83" s="21">
        <f>I83*3</f>
        <v>9</v>
      </c>
      <c r="N83" s="21">
        <f>G83*2</f>
        <v>40</v>
      </c>
      <c r="O83" s="31">
        <f>SUM(K83:N83)</f>
        <v>60</v>
      </c>
      <c r="P83" s="22">
        <f>O83/G83</f>
        <v>3</v>
      </c>
      <c r="Q83" s="22">
        <f>O83/F83</f>
        <v>9.2307692307692299</v>
      </c>
    </row>
    <row r="84" spans="2:17" x14ac:dyDescent="0.25">
      <c r="B84" s="27">
        <v>380</v>
      </c>
      <c r="C84" s="1" t="s">
        <v>131</v>
      </c>
      <c r="D84" s="1" t="s">
        <v>28</v>
      </c>
      <c r="E84" s="4" t="s">
        <v>141</v>
      </c>
      <c r="F84" s="4">
        <v>5</v>
      </c>
      <c r="G84" s="5">
        <v>24</v>
      </c>
      <c r="H84" s="5">
        <v>1</v>
      </c>
      <c r="I84" s="5">
        <v>1</v>
      </c>
      <c r="J84" s="5">
        <v>11</v>
      </c>
      <c r="K84" s="21">
        <f>ROUND(IF(E84=$V$2,G84/30*J84*4,IF(E84=$V$1,G84/30*J84,0)),0)</f>
        <v>9</v>
      </c>
      <c r="L84" s="21">
        <f>ROUND(IF(E84=$V$2,H84*6,IF(E84=$V$1,H84*5,H84*4)),0)</f>
        <v>5</v>
      </c>
      <c r="M84" s="21">
        <f>I84*3</f>
        <v>3</v>
      </c>
      <c r="N84" s="21">
        <f>G84*2</f>
        <v>48</v>
      </c>
      <c r="O84" s="31">
        <f>SUM(K84:N84)</f>
        <v>65</v>
      </c>
      <c r="P84" s="22">
        <f>O84/G84</f>
        <v>2.7083333333333335</v>
      </c>
      <c r="Q84" s="22">
        <f>O84/F84</f>
        <v>13</v>
      </c>
    </row>
    <row r="85" spans="2:17" x14ac:dyDescent="0.25">
      <c r="B85" s="27">
        <v>337</v>
      </c>
      <c r="C85" s="1" t="s">
        <v>72</v>
      </c>
      <c r="D85" s="1" t="s">
        <v>15</v>
      </c>
      <c r="E85" s="4" t="s">
        <v>141</v>
      </c>
      <c r="F85" s="4">
        <v>6</v>
      </c>
      <c r="G85" s="5">
        <v>24</v>
      </c>
      <c r="H85" s="5">
        <v>3</v>
      </c>
      <c r="I85" s="5">
        <v>2</v>
      </c>
      <c r="J85" s="5">
        <v>8</v>
      </c>
      <c r="K85" s="21">
        <f>ROUND(IF(E85=$V$2,G85/30*J85*4,IF(E85=$V$1,G85/30*J85,0)),0)</f>
        <v>6</v>
      </c>
      <c r="L85" s="21">
        <f>ROUND(IF(E85=$V$2,H85*6,IF(E85=$V$1,H85*5,H85*4)),0)</f>
        <v>15</v>
      </c>
      <c r="M85" s="21">
        <f>I85*3</f>
        <v>6</v>
      </c>
      <c r="N85" s="21">
        <f>G85*2</f>
        <v>48</v>
      </c>
      <c r="O85" s="31">
        <f>SUM(K85:N85)</f>
        <v>75</v>
      </c>
      <c r="P85" s="22">
        <f>O85/G85</f>
        <v>3.125</v>
      </c>
      <c r="Q85" s="22">
        <f>O85/F85</f>
        <v>12.5</v>
      </c>
    </row>
    <row r="86" spans="2:17" x14ac:dyDescent="0.25">
      <c r="B86" s="27">
        <v>181</v>
      </c>
      <c r="C86" s="24" t="s">
        <v>13</v>
      </c>
      <c r="D86" s="24" t="s">
        <v>1</v>
      </c>
      <c r="E86" s="4" t="s">
        <v>141</v>
      </c>
      <c r="F86" s="4">
        <v>10.5</v>
      </c>
      <c r="G86" s="5">
        <v>28</v>
      </c>
      <c r="H86" s="5">
        <v>8</v>
      </c>
      <c r="I86" s="5">
        <v>4</v>
      </c>
      <c r="J86" s="5">
        <v>11</v>
      </c>
      <c r="K86" s="21">
        <f>ROUND(IF(E86=$V$2,G86/30*J86*4,IF(E86=$V$1,G86/30*J86,0)),0)</f>
        <v>10</v>
      </c>
      <c r="L86" s="21">
        <f>ROUND(IF(E86=$V$2,H86*6,IF(E86=$V$1,H86*5,H86*4)),0)</f>
        <v>40</v>
      </c>
      <c r="M86" s="21">
        <f>I86*3</f>
        <v>12</v>
      </c>
      <c r="N86" s="21">
        <f>G86*2</f>
        <v>56</v>
      </c>
      <c r="O86" s="31">
        <f>SUM(K86:N86)</f>
        <v>118</v>
      </c>
      <c r="P86" s="22">
        <f>O86/G86</f>
        <v>4.2142857142857144</v>
      </c>
      <c r="Q86" s="22">
        <f>O86/F86</f>
        <v>11.238095238095237</v>
      </c>
    </row>
    <row r="87" spans="2:17" x14ac:dyDescent="0.25">
      <c r="B87" s="27">
        <v>6</v>
      </c>
      <c r="C87" s="24" t="s">
        <v>106</v>
      </c>
      <c r="D87" s="24" t="s">
        <v>3</v>
      </c>
      <c r="E87" s="4" t="s">
        <v>142</v>
      </c>
      <c r="F87" s="4">
        <v>5.5</v>
      </c>
      <c r="G87" s="5">
        <v>29</v>
      </c>
      <c r="H87" s="5">
        <v>2</v>
      </c>
      <c r="I87" s="5">
        <v>3</v>
      </c>
      <c r="J87" s="5">
        <v>7</v>
      </c>
      <c r="K87" s="21">
        <f>ROUND(IF(E87=$V$2,G87/30*J87*4,IF(E87=$V$1,G87/30*J87,0)),0)</f>
        <v>27</v>
      </c>
      <c r="L87" s="21">
        <f>ROUND(IF(E87=$V$2,H87*6,IF(E87=$V$1,H87*5,H87*4)),0)</f>
        <v>12</v>
      </c>
      <c r="M87" s="21">
        <f>I87*3</f>
        <v>9</v>
      </c>
      <c r="N87" s="21">
        <f>G87*2</f>
        <v>58</v>
      </c>
      <c r="O87" s="31">
        <f>SUM(K87:N87)</f>
        <v>106</v>
      </c>
      <c r="P87" s="22">
        <f>O87/G87</f>
        <v>3.6551724137931036</v>
      </c>
      <c r="Q87" s="22">
        <f>O87/F87</f>
        <v>19.272727272727273</v>
      </c>
    </row>
    <row r="88" spans="2:17" x14ac:dyDescent="0.25">
      <c r="B88" s="27">
        <v>365</v>
      </c>
      <c r="C88" s="1" t="s">
        <v>23</v>
      </c>
      <c r="D88" s="1" t="s">
        <v>12</v>
      </c>
      <c r="E88" s="4" t="s">
        <v>140</v>
      </c>
      <c r="F88" s="4">
        <v>9.5</v>
      </c>
      <c r="G88" s="5">
        <v>18</v>
      </c>
      <c r="H88" s="5">
        <v>6</v>
      </c>
      <c r="I88" s="5">
        <v>3</v>
      </c>
      <c r="J88" s="5">
        <v>8</v>
      </c>
      <c r="K88" s="21">
        <f>ROUND(IF(E88=$V$2,G88/30*J88*4,IF(E88=$V$1,G88/30*J88,0)),0)</f>
        <v>0</v>
      </c>
      <c r="L88" s="21">
        <f>ROUND(IF(E88=$V$2,H88*6,IF(E88=$V$1,H88*5,H88*4)),0)</f>
        <v>24</v>
      </c>
      <c r="M88" s="21">
        <f>I88*3</f>
        <v>9</v>
      </c>
      <c r="N88" s="21">
        <f>G88*2</f>
        <v>36</v>
      </c>
      <c r="O88" s="31">
        <f>SUM(K88:N88)</f>
        <v>69</v>
      </c>
      <c r="P88" s="22">
        <f>O88/G88</f>
        <v>3.8333333333333335</v>
      </c>
      <c r="Q88" s="22">
        <f>O88/F88</f>
        <v>7.2631578947368425</v>
      </c>
    </row>
    <row r="89" spans="2:17" x14ac:dyDescent="0.25">
      <c r="B89" s="27">
        <v>219</v>
      </c>
      <c r="C89" s="1" t="s">
        <v>113</v>
      </c>
      <c r="D89" s="1" t="s">
        <v>26</v>
      </c>
      <c r="E89" s="4" t="s">
        <v>142</v>
      </c>
      <c r="F89" s="4">
        <v>4.5</v>
      </c>
      <c r="G89" s="5">
        <v>5</v>
      </c>
      <c r="H89" s="5">
        <v>1</v>
      </c>
      <c r="I89" s="5"/>
      <c r="J89" s="5">
        <v>13</v>
      </c>
      <c r="K89" s="21">
        <f>ROUND(IF(E89=$V$2,G89/30*J89*4,IF(E89=$V$1,G89/30*J89,0)),0)</f>
        <v>9</v>
      </c>
      <c r="L89" s="21">
        <f>ROUND(IF(E89=$V$2,H89*6,IF(E89=$V$1,H89*5,H89*4)),0)</f>
        <v>6</v>
      </c>
      <c r="M89" s="21">
        <f>I89*3</f>
        <v>0</v>
      </c>
      <c r="N89" s="21">
        <f>G89*2</f>
        <v>10</v>
      </c>
      <c r="O89" s="31">
        <f>SUM(K89:N89)</f>
        <v>25</v>
      </c>
      <c r="P89" s="22">
        <f>O89/G89</f>
        <v>5</v>
      </c>
      <c r="Q89" s="22">
        <f>O89/F89</f>
        <v>5.5555555555555554</v>
      </c>
    </row>
    <row r="90" spans="2:17" s="14" customFormat="1" x14ac:dyDescent="0.25">
      <c r="B90" s="27">
        <v>22</v>
      </c>
      <c r="C90" s="24" t="s">
        <v>2</v>
      </c>
      <c r="D90" s="24" t="s">
        <v>3</v>
      </c>
      <c r="E90" s="4" t="s">
        <v>140</v>
      </c>
      <c r="F90" s="4">
        <v>8.5</v>
      </c>
      <c r="G90" s="5">
        <v>29</v>
      </c>
      <c r="H90" s="5">
        <v>13</v>
      </c>
      <c r="I90" s="5">
        <v>1</v>
      </c>
      <c r="J90" s="5">
        <v>7</v>
      </c>
      <c r="K90" s="21">
        <f>ROUND(IF(E90=$V$2,G90/30*J90*4,IF(E90=$V$1,G90/30*J90,0)),0)</f>
        <v>0</v>
      </c>
      <c r="L90" s="21">
        <f>ROUND(IF(E90=$V$2,H90*6,IF(E90=$V$1,H90*5,H90*4)),0)</f>
        <v>52</v>
      </c>
      <c r="M90" s="21">
        <f>I90*3</f>
        <v>3</v>
      </c>
      <c r="N90" s="21">
        <f>G90*2</f>
        <v>58</v>
      </c>
      <c r="O90" s="31">
        <f>SUM(K90:N90)</f>
        <v>113</v>
      </c>
      <c r="P90" s="22">
        <f>O90/G90</f>
        <v>3.896551724137931</v>
      </c>
      <c r="Q90" s="22">
        <f>O90/F90</f>
        <v>13.294117647058824</v>
      </c>
    </row>
    <row r="91" spans="2:17" x14ac:dyDescent="0.25">
      <c r="B91" s="27">
        <v>296</v>
      </c>
      <c r="C91" s="1" t="s">
        <v>155</v>
      </c>
      <c r="D91" s="1" t="s">
        <v>10</v>
      </c>
      <c r="E91" s="4" t="s">
        <v>142</v>
      </c>
      <c r="F91" s="4">
        <v>5</v>
      </c>
      <c r="G91" s="5">
        <v>18</v>
      </c>
      <c r="I91" s="5">
        <v>1</v>
      </c>
      <c r="J91" s="5">
        <v>8</v>
      </c>
      <c r="K91" s="21">
        <f>ROUND(IF(E91=$V$2,G91/30*J91*4,IF(E91=$V$1,G91/30*J91,0)),0)</f>
        <v>19</v>
      </c>
      <c r="L91" s="21">
        <f>ROUND(IF(E91=$V$2,H91*6,IF(E91=$V$1,H91*5,H91*4)),0)</f>
        <v>0</v>
      </c>
      <c r="M91" s="21">
        <f>I91*3</f>
        <v>3</v>
      </c>
      <c r="N91" s="21">
        <f>G91*2</f>
        <v>36</v>
      </c>
      <c r="O91" s="31">
        <f>SUM(K91:N91)</f>
        <v>58</v>
      </c>
      <c r="P91" s="22">
        <f>O91/G91</f>
        <v>3.2222222222222223</v>
      </c>
      <c r="Q91" s="22">
        <f>O91/F91</f>
        <v>11.6</v>
      </c>
    </row>
    <row r="92" spans="2:17" x14ac:dyDescent="0.25">
      <c r="B92" s="27">
        <v>281</v>
      </c>
      <c r="C92" s="24" t="s">
        <v>62</v>
      </c>
      <c r="D92" s="24" t="s">
        <v>17</v>
      </c>
      <c r="E92" s="4" t="s">
        <v>141</v>
      </c>
      <c r="F92" s="4">
        <v>5.5</v>
      </c>
      <c r="G92" s="5">
        <v>28</v>
      </c>
      <c r="H92" s="5">
        <v>4</v>
      </c>
      <c r="I92" s="5">
        <v>5</v>
      </c>
      <c r="J92" s="5">
        <v>6</v>
      </c>
      <c r="K92" s="21">
        <f>ROUND(IF(E92=$V$2,G92/30*J92*4,IF(E92=$V$1,G92/30*J92,0)),0)</f>
        <v>6</v>
      </c>
      <c r="L92" s="21">
        <f>ROUND(IF(E92=$V$2,H92*6,IF(E92=$V$1,H92*5,H92*4)),0)</f>
        <v>20</v>
      </c>
      <c r="M92" s="21">
        <f>I92*3</f>
        <v>15</v>
      </c>
      <c r="N92" s="21">
        <f>G92*2</f>
        <v>56</v>
      </c>
      <c r="O92" s="31">
        <f>SUM(K92:N92)</f>
        <v>97</v>
      </c>
      <c r="P92" s="22">
        <f>O92/G92</f>
        <v>3.4642857142857144</v>
      </c>
      <c r="Q92" s="22">
        <f>O92/F92</f>
        <v>17.636363636363637</v>
      </c>
    </row>
    <row r="93" spans="2:17" x14ac:dyDescent="0.25">
      <c r="B93" s="27">
        <v>191</v>
      </c>
      <c r="C93" s="1" t="s">
        <v>16</v>
      </c>
      <c r="D93" s="1" t="s">
        <v>1</v>
      </c>
      <c r="E93" s="4" t="s">
        <v>140</v>
      </c>
      <c r="F93" s="4">
        <v>10.5</v>
      </c>
      <c r="G93" s="5">
        <v>9</v>
      </c>
      <c r="H93" s="5">
        <v>7</v>
      </c>
      <c r="I93" s="5">
        <v>1</v>
      </c>
      <c r="J93" s="5">
        <v>11</v>
      </c>
      <c r="K93" s="21">
        <f>ROUND(IF(E93=$V$2,G93/30*J93*4,IF(E93=$V$1,G93/30*J93,0)),0)</f>
        <v>0</v>
      </c>
      <c r="L93" s="21">
        <f>ROUND(IF(E93=$V$2,H93*6,IF(E93=$V$1,H93*5,H93*4)),0)</f>
        <v>28</v>
      </c>
      <c r="M93" s="21">
        <f>I93*3</f>
        <v>3</v>
      </c>
      <c r="N93" s="21">
        <f>G93*2</f>
        <v>18</v>
      </c>
      <c r="O93" s="31">
        <f>SUM(K93:N93)</f>
        <v>49</v>
      </c>
      <c r="P93" s="22">
        <f>O93/G93</f>
        <v>5.4444444444444446</v>
      </c>
      <c r="Q93" s="22">
        <f>O93/F93</f>
        <v>4.666666666666667</v>
      </c>
    </row>
    <row r="94" spans="2:17" x14ac:dyDescent="0.25">
      <c r="B94" s="27">
        <v>362</v>
      </c>
      <c r="C94" s="1" t="s">
        <v>161</v>
      </c>
      <c r="D94" s="1" t="s">
        <v>12</v>
      </c>
      <c r="E94" s="4" t="s">
        <v>141</v>
      </c>
      <c r="F94" s="4">
        <v>5</v>
      </c>
      <c r="G94" s="5">
        <v>9</v>
      </c>
      <c r="I94" s="5">
        <v>1</v>
      </c>
      <c r="J94" s="5">
        <v>8</v>
      </c>
      <c r="K94" s="21">
        <f>ROUND(IF(E94=$V$2,G94/30*J94*4,IF(E94=$V$1,G94/30*J94,0)),0)</f>
        <v>2</v>
      </c>
      <c r="L94" s="21">
        <f>ROUND(IF(E94=$V$2,H94*6,IF(E94=$V$1,H94*5,H94*4)),0)</f>
        <v>0</v>
      </c>
      <c r="M94" s="21">
        <f>I94*3</f>
        <v>3</v>
      </c>
      <c r="N94" s="21">
        <f>G94*2</f>
        <v>18</v>
      </c>
      <c r="O94" s="31">
        <f>SUM(K94:N94)</f>
        <v>23</v>
      </c>
      <c r="P94" s="22">
        <f>O94/G94</f>
        <v>2.5555555555555554</v>
      </c>
      <c r="Q94" s="22">
        <f>O94/F94</f>
        <v>4.5999999999999996</v>
      </c>
    </row>
    <row r="95" spans="2:17" x14ac:dyDescent="0.25">
      <c r="B95" s="27">
        <v>5</v>
      </c>
      <c r="C95" s="1" t="s">
        <v>136</v>
      </c>
      <c r="D95" s="1" t="s">
        <v>3</v>
      </c>
      <c r="E95" s="4" t="s">
        <v>142</v>
      </c>
      <c r="F95" s="4">
        <v>4.5</v>
      </c>
      <c r="G95" s="5">
        <v>26</v>
      </c>
      <c r="H95" s="5">
        <v>1</v>
      </c>
      <c r="I95" s="5">
        <v>1</v>
      </c>
      <c r="J95" s="5">
        <v>7</v>
      </c>
      <c r="K95" s="21">
        <f>ROUND(IF(E95=$V$2,G95/30*J95*4,IF(E95=$V$1,G95/30*J95,0)),0)</f>
        <v>24</v>
      </c>
      <c r="L95" s="21">
        <f>ROUND(IF(E95=$V$2,H95*6,IF(E95=$V$1,H95*5,H95*4)),0)</f>
        <v>6</v>
      </c>
      <c r="M95" s="21">
        <f>I95*3</f>
        <v>3</v>
      </c>
      <c r="N95" s="21">
        <f>G95*2</f>
        <v>52</v>
      </c>
      <c r="O95" s="31">
        <f>SUM(K95:N95)</f>
        <v>85</v>
      </c>
      <c r="P95" s="22">
        <f>O95/G95</f>
        <v>3.2692307692307692</v>
      </c>
      <c r="Q95" s="22">
        <f>O95/F95</f>
        <v>18.888888888888889</v>
      </c>
    </row>
    <row r="96" spans="2:17" x14ac:dyDescent="0.25">
      <c r="B96" s="27">
        <v>278</v>
      </c>
      <c r="C96" s="1" t="s">
        <v>61</v>
      </c>
      <c r="D96" s="1" t="s">
        <v>17</v>
      </c>
      <c r="E96" s="4" t="s">
        <v>140</v>
      </c>
      <c r="F96" s="4">
        <v>6.5</v>
      </c>
      <c r="G96" s="5">
        <v>28</v>
      </c>
      <c r="H96" s="5">
        <v>4</v>
      </c>
      <c r="I96" s="5">
        <v>2</v>
      </c>
      <c r="J96" s="5">
        <v>6</v>
      </c>
      <c r="K96" s="21">
        <f>ROUND(IF(E96=$V$2,G96/30*J96*4,IF(E96=$V$1,G96/30*J96,0)),0)</f>
        <v>0</v>
      </c>
      <c r="L96" s="21">
        <f>ROUND(IF(E96=$V$2,H96*6,IF(E96=$V$1,H96*5,H96*4)),0)</f>
        <v>16</v>
      </c>
      <c r="M96" s="21">
        <f>I96*3</f>
        <v>6</v>
      </c>
      <c r="N96" s="21">
        <f>G96*2</f>
        <v>56</v>
      </c>
      <c r="O96" s="31">
        <f>SUM(K96:N96)</f>
        <v>78</v>
      </c>
      <c r="P96" s="22">
        <f>O96/G96</f>
        <v>2.7857142857142856</v>
      </c>
      <c r="Q96" s="22">
        <f>O96/F96</f>
        <v>12</v>
      </c>
    </row>
    <row r="97" spans="2:17" x14ac:dyDescent="0.25">
      <c r="B97" s="27">
        <v>249</v>
      </c>
      <c r="C97" s="1" t="s">
        <v>18</v>
      </c>
      <c r="D97" s="1" t="s">
        <v>19</v>
      </c>
      <c r="E97" s="4" t="s">
        <v>140</v>
      </c>
      <c r="F97" s="4">
        <v>6.5</v>
      </c>
      <c r="G97" s="5">
        <v>28</v>
      </c>
      <c r="H97" s="5">
        <v>7</v>
      </c>
      <c r="I97" s="5">
        <v>2</v>
      </c>
      <c r="J97" s="5">
        <v>10</v>
      </c>
      <c r="K97" s="21">
        <f>ROUND(IF(E97=$V$2,G97/30*J97*4,IF(E97=$V$1,G97/30*J97,0)),0)</f>
        <v>0</v>
      </c>
      <c r="L97" s="21">
        <f>ROUND(IF(E97=$V$2,H97*6,IF(E97=$V$1,H97*5,H97*4)),0)</f>
        <v>28</v>
      </c>
      <c r="M97" s="21">
        <f>I97*3</f>
        <v>6</v>
      </c>
      <c r="N97" s="21">
        <f>G97*2</f>
        <v>56</v>
      </c>
      <c r="O97" s="31">
        <f>SUM(K97:N97)</f>
        <v>90</v>
      </c>
      <c r="P97" s="22">
        <f>O97/G97</f>
        <v>3.2142857142857144</v>
      </c>
      <c r="Q97" s="22">
        <f>O97/F97</f>
        <v>13.846153846153847</v>
      </c>
    </row>
    <row r="98" spans="2:17" x14ac:dyDescent="0.25">
      <c r="B98" s="27">
        <v>122</v>
      </c>
      <c r="C98" s="1" t="s">
        <v>122</v>
      </c>
      <c r="D98" s="1" t="s">
        <v>8</v>
      </c>
      <c r="E98" s="20" t="s">
        <v>142</v>
      </c>
      <c r="F98" s="20">
        <v>4.5</v>
      </c>
      <c r="G98" s="5">
        <v>19</v>
      </c>
      <c r="H98" s="5">
        <v>1</v>
      </c>
      <c r="I98" s="5">
        <v>1</v>
      </c>
      <c r="J98" s="5">
        <v>5</v>
      </c>
      <c r="K98" s="21">
        <f>ROUND(IF(E98=$V$2,G98/30*J98*4,IF(E98=$V$1,G98/30*J98,0)),0)</f>
        <v>13</v>
      </c>
      <c r="L98" s="21">
        <f>ROUND(IF(E98=$V$2,H98*6,IF(E98=$V$1,H98*5,H98*4)),0)</f>
        <v>6</v>
      </c>
      <c r="M98" s="21">
        <f>I98*3</f>
        <v>3</v>
      </c>
      <c r="N98" s="21">
        <f>G98*2</f>
        <v>38</v>
      </c>
      <c r="O98" s="31">
        <f>SUM(K98:N98)</f>
        <v>60</v>
      </c>
      <c r="P98" s="22">
        <f>O98/G98</f>
        <v>3.1578947368421053</v>
      </c>
      <c r="Q98" s="22">
        <f>O98/F98</f>
        <v>13.333333333333334</v>
      </c>
    </row>
    <row r="99" spans="2:17" x14ac:dyDescent="0.25">
      <c r="B99" s="27">
        <v>166</v>
      </c>
      <c r="C99" s="1" t="s">
        <v>4</v>
      </c>
      <c r="D99" s="1" t="s">
        <v>5</v>
      </c>
      <c r="E99" s="4" t="s">
        <v>140</v>
      </c>
      <c r="F99" s="4">
        <v>10</v>
      </c>
      <c r="G99" s="5">
        <v>28</v>
      </c>
      <c r="H99" s="5">
        <v>10</v>
      </c>
      <c r="I99" s="5">
        <v>3</v>
      </c>
      <c r="J99" s="5">
        <v>10</v>
      </c>
      <c r="K99" s="21">
        <f>ROUND(IF(E99=$V$2,G99/30*J99*4,IF(E99=$V$1,G99/30*J99,0)),0)</f>
        <v>0</v>
      </c>
      <c r="L99" s="21">
        <f>ROUND(IF(E99=$V$2,H99*6,IF(E99=$V$1,H99*5,H99*4)),0)</f>
        <v>40</v>
      </c>
      <c r="M99" s="21">
        <f>I99*3</f>
        <v>9</v>
      </c>
      <c r="N99" s="21">
        <f>G99*2</f>
        <v>56</v>
      </c>
      <c r="O99" s="31">
        <f>SUM(K99:N99)</f>
        <v>105</v>
      </c>
      <c r="P99" s="22">
        <f>O99/G99</f>
        <v>3.75</v>
      </c>
      <c r="Q99" s="22">
        <f>O99/F99</f>
        <v>10.5</v>
      </c>
    </row>
    <row r="100" spans="2:17" x14ac:dyDescent="0.25">
      <c r="B100" s="27">
        <v>233</v>
      </c>
      <c r="C100" s="1" t="s">
        <v>36</v>
      </c>
      <c r="D100" s="1" t="s">
        <v>26</v>
      </c>
      <c r="E100" s="4" t="s">
        <v>140</v>
      </c>
      <c r="F100" s="4">
        <v>6.5</v>
      </c>
      <c r="G100" s="5">
        <v>26</v>
      </c>
      <c r="H100" s="5">
        <v>5</v>
      </c>
      <c r="I100" s="5">
        <v>3</v>
      </c>
      <c r="J100" s="5">
        <v>13</v>
      </c>
      <c r="K100" s="21">
        <f>ROUND(IF(E100=$V$2,G100/30*J100*4,IF(E100=$V$1,G100/30*J100,0)),0)</f>
        <v>0</v>
      </c>
      <c r="L100" s="21">
        <f>ROUND(IF(E100=$V$2,H100*6,IF(E100=$V$1,H100*5,H100*4)),0)</f>
        <v>20</v>
      </c>
      <c r="M100" s="21">
        <f>I100*3</f>
        <v>9</v>
      </c>
      <c r="N100" s="21">
        <f>G100*2</f>
        <v>52</v>
      </c>
      <c r="O100" s="31">
        <f>SUM(K100:N100)</f>
        <v>81</v>
      </c>
      <c r="P100" s="22">
        <f>O100/G100</f>
        <v>3.1153846153846154</v>
      </c>
      <c r="Q100" s="22">
        <f>O100/F100</f>
        <v>12.461538461538462</v>
      </c>
    </row>
    <row r="101" spans="2:17" x14ac:dyDescent="0.25">
      <c r="B101" s="27">
        <v>387</v>
      </c>
      <c r="C101" s="1" t="s">
        <v>41</v>
      </c>
      <c r="D101" s="1" t="s">
        <v>28</v>
      </c>
      <c r="E101" s="4" t="s">
        <v>140</v>
      </c>
      <c r="F101" s="4">
        <v>6.5</v>
      </c>
      <c r="G101" s="5">
        <v>28</v>
      </c>
      <c r="H101" s="5">
        <v>5</v>
      </c>
      <c r="I101" s="5"/>
      <c r="J101" s="5">
        <v>11</v>
      </c>
      <c r="K101" s="21">
        <f>ROUND(IF(E101=$V$2,G101/30*J101*4,IF(E101=$V$1,G101/30*J101,0)),0)</f>
        <v>0</v>
      </c>
      <c r="L101" s="21">
        <f>ROUND(IF(E101=$V$2,H101*6,IF(E101=$V$1,H101*5,H101*4)),0)</f>
        <v>20</v>
      </c>
      <c r="M101" s="21">
        <f>I101*3</f>
        <v>0</v>
      </c>
      <c r="N101" s="21">
        <f>G101*2</f>
        <v>56</v>
      </c>
      <c r="O101" s="31">
        <f>SUM(K101:N101)</f>
        <v>76</v>
      </c>
      <c r="P101" s="22">
        <f>O101/G101</f>
        <v>2.7142857142857144</v>
      </c>
      <c r="Q101" s="22">
        <f>O101/F101</f>
        <v>11.692307692307692</v>
      </c>
    </row>
    <row r="102" spans="2:17" x14ac:dyDescent="0.25">
      <c r="C102" s="1" t="s">
        <v>94</v>
      </c>
      <c r="D102" s="1" t="s">
        <v>27</v>
      </c>
      <c r="E102" s="4" t="s">
        <v>140</v>
      </c>
      <c r="F102" s="4">
        <v>5.5</v>
      </c>
      <c r="G102" s="5">
        <v>21</v>
      </c>
      <c r="H102" s="5">
        <v>2</v>
      </c>
      <c r="I102" s="5">
        <v>4</v>
      </c>
      <c r="J102" s="5">
        <v>9</v>
      </c>
      <c r="K102" s="21">
        <f>ROUND(IF(E102=$V$2,G102/30*J102*4,IF(E102=$V$1,G102/30*J102,0)),0)</f>
        <v>0</v>
      </c>
      <c r="L102" s="21">
        <f>ROUND(IF(E102=$V$2,H102*6,IF(E102=$V$1,H102*5,H102*4)),0)</f>
        <v>8</v>
      </c>
      <c r="M102" s="21">
        <f>I102*3</f>
        <v>12</v>
      </c>
      <c r="N102" s="21">
        <f>G102*2</f>
        <v>42</v>
      </c>
      <c r="O102" s="31">
        <f>SUM(K102:N102)</f>
        <v>62</v>
      </c>
      <c r="P102" s="22">
        <f>O102/G102</f>
        <v>2.9523809523809526</v>
      </c>
      <c r="Q102" s="22">
        <f>O102/F102</f>
        <v>11.272727272727273</v>
      </c>
    </row>
    <row r="103" spans="2:17" x14ac:dyDescent="0.25">
      <c r="B103" s="17">
        <v>133</v>
      </c>
      <c r="C103" s="1" t="s">
        <v>58</v>
      </c>
      <c r="D103" s="1" t="s">
        <v>27</v>
      </c>
      <c r="E103" s="4" t="s">
        <v>141</v>
      </c>
      <c r="F103" s="4">
        <v>8</v>
      </c>
      <c r="G103" s="5">
        <v>28</v>
      </c>
      <c r="H103" s="5">
        <v>4</v>
      </c>
      <c r="I103" s="5">
        <v>2</v>
      </c>
      <c r="J103" s="5">
        <v>9</v>
      </c>
      <c r="K103" s="21">
        <f>ROUND(IF(E103=$V$2,G103/30*J103*4,IF(E103=$V$1,G103/30*J103,0)),0)</f>
        <v>8</v>
      </c>
      <c r="L103" s="21">
        <f>ROUND(IF(E103=$V$2,H103*6,IF(E103=$V$1,H103*5,H103*4)),0)</f>
        <v>20</v>
      </c>
      <c r="M103" s="21">
        <f>I103*3</f>
        <v>6</v>
      </c>
      <c r="N103" s="21">
        <f>G103*2</f>
        <v>56</v>
      </c>
      <c r="O103" s="31">
        <f>SUM(K103:N103)</f>
        <v>90</v>
      </c>
      <c r="P103" s="22">
        <f>O103/G103</f>
        <v>3.2142857142857144</v>
      </c>
      <c r="Q103" s="22">
        <f>O103/F103</f>
        <v>11.25</v>
      </c>
    </row>
    <row r="104" spans="2:17" x14ac:dyDescent="0.25">
      <c r="B104" s="17">
        <v>180</v>
      </c>
      <c r="C104" s="1" t="s">
        <v>47</v>
      </c>
      <c r="D104" s="1" t="s">
        <v>1</v>
      </c>
      <c r="E104" s="4" t="s">
        <v>141</v>
      </c>
      <c r="F104" s="4">
        <v>11</v>
      </c>
      <c r="G104" s="5">
        <v>20</v>
      </c>
      <c r="H104" s="5">
        <v>4</v>
      </c>
      <c r="I104" s="5">
        <v>6</v>
      </c>
      <c r="J104" s="5">
        <v>11</v>
      </c>
      <c r="K104" s="21">
        <f>ROUND(IF(E104=$V$2,G104/30*J104*4,IF(E104=$V$1,G104/30*J104,0)),0)</f>
        <v>7</v>
      </c>
      <c r="L104" s="21">
        <f>ROUND(IF(E104=$V$2,H104*6,IF(E104=$V$1,H104*5,H104*4)),0)</f>
        <v>20</v>
      </c>
      <c r="M104" s="21">
        <f>I104*3</f>
        <v>18</v>
      </c>
      <c r="N104" s="21">
        <f>G104*2</f>
        <v>40</v>
      </c>
      <c r="O104" s="31">
        <f>SUM(K104:N104)</f>
        <v>85</v>
      </c>
      <c r="P104" s="22">
        <f>O104/G104</f>
        <v>4.25</v>
      </c>
      <c r="Q104" s="22">
        <f>O104/F104</f>
        <v>7.7272727272727275</v>
      </c>
    </row>
    <row r="105" spans="2:17" x14ac:dyDescent="0.25">
      <c r="B105" s="17">
        <v>161</v>
      </c>
      <c r="C105" s="1" t="s">
        <v>30</v>
      </c>
      <c r="D105" s="1" t="s">
        <v>5</v>
      </c>
      <c r="E105" s="4" t="s">
        <v>141</v>
      </c>
      <c r="F105" s="4">
        <v>8.5</v>
      </c>
      <c r="G105" s="5">
        <v>22</v>
      </c>
      <c r="H105" s="5">
        <v>5</v>
      </c>
      <c r="I105" s="5">
        <v>3</v>
      </c>
      <c r="J105" s="5">
        <v>10</v>
      </c>
      <c r="K105" s="21">
        <f>ROUND(IF(E105=$V$2,G105/30*J105*4,IF(E105=$V$1,G105/30*J105,0)),0)</f>
        <v>7</v>
      </c>
      <c r="L105" s="21">
        <f>ROUND(IF(E105=$V$2,H105*6,IF(E105=$V$1,H105*5,H105*4)),0)</f>
        <v>25</v>
      </c>
      <c r="M105" s="21">
        <f>I105*3</f>
        <v>9</v>
      </c>
      <c r="N105" s="21">
        <f>G105*2</f>
        <v>44</v>
      </c>
      <c r="O105" s="31">
        <f>SUM(K105:N105)</f>
        <v>85</v>
      </c>
      <c r="P105" s="22">
        <f>O105/G105</f>
        <v>3.8636363636363638</v>
      </c>
      <c r="Q105" s="22">
        <f>O105/F105</f>
        <v>10</v>
      </c>
    </row>
    <row r="106" spans="2:17" x14ac:dyDescent="0.25">
      <c r="B106" s="17">
        <v>359</v>
      </c>
      <c r="C106" s="1" t="s">
        <v>75</v>
      </c>
      <c r="D106" s="1" t="s">
        <v>12</v>
      </c>
      <c r="E106" s="4" t="s">
        <v>141</v>
      </c>
      <c r="F106" s="4">
        <v>7</v>
      </c>
      <c r="G106" s="5">
        <v>27</v>
      </c>
      <c r="H106" s="5">
        <v>3</v>
      </c>
      <c r="I106" s="5">
        <v>4</v>
      </c>
      <c r="J106" s="5">
        <v>8</v>
      </c>
      <c r="K106" s="21">
        <f>ROUND(IF(E106=$V$2,G106/30*J106*4,IF(E106=$V$1,G106/30*J106,0)),0)</f>
        <v>7</v>
      </c>
      <c r="L106" s="21">
        <f>ROUND(IF(E106=$V$2,H106*6,IF(E106=$V$1,H106*5,H106*4)),0)</f>
        <v>15</v>
      </c>
      <c r="M106" s="21">
        <f>I106*3</f>
        <v>12</v>
      </c>
      <c r="N106" s="21">
        <f>G106*2</f>
        <v>54</v>
      </c>
      <c r="O106" s="31">
        <f>SUM(K106:N106)</f>
        <v>88</v>
      </c>
      <c r="P106" s="22">
        <f>O106/G106</f>
        <v>3.2592592592592591</v>
      </c>
      <c r="Q106" s="22">
        <f>O106/F106</f>
        <v>12.571428571428571</v>
      </c>
    </row>
    <row r="107" spans="2:17" x14ac:dyDescent="0.25">
      <c r="B107" s="17">
        <v>164</v>
      </c>
      <c r="C107" s="1" t="s">
        <v>151</v>
      </c>
      <c r="D107" s="1" t="s">
        <v>5</v>
      </c>
      <c r="E107" s="4" t="s">
        <v>141</v>
      </c>
      <c r="F107" s="4">
        <v>7</v>
      </c>
      <c r="G107" s="5">
        <v>14</v>
      </c>
      <c r="I107" s="5">
        <v>1</v>
      </c>
      <c r="J107" s="5">
        <v>10</v>
      </c>
      <c r="K107" s="21">
        <f>ROUND(IF(E107=$V$2,G107/30*J107*4,IF(E107=$V$1,G107/30*J107,0)),0)</f>
        <v>5</v>
      </c>
      <c r="L107" s="21">
        <f>ROUND(IF(E107=$V$2,H107*6,IF(E107=$V$1,H107*5,H107*4)),0)</f>
        <v>0</v>
      </c>
      <c r="M107" s="21">
        <f>I107*3</f>
        <v>3</v>
      </c>
      <c r="N107" s="21">
        <f>G107*2</f>
        <v>28</v>
      </c>
      <c r="O107" s="31">
        <f>SUM(K107:N107)</f>
        <v>36</v>
      </c>
      <c r="P107" s="22">
        <f>O107/G107</f>
        <v>2.5714285714285716</v>
      </c>
      <c r="Q107" s="22">
        <f>O107/F107</f>
        <v>5.1428571428571432</v>
      </c>
    </row>
    <row r="108" spans="2:17" x14ac:dyDescent="0.25">
      <c r="B108" s="17">
        <v>347</v>
      </c>
      <c r="C108" s="1" t="s">
        <v>159</v>
      </c>
      <c r="D108" s="1" t="s">
        <v>12</v>
      </c>
      <c r="E108" s="4" t="s">
        <v>142</v>
      </c>
      <c r="F108" s="4">
        <v>5.5</v>
      </c>
      <c r="G108" s="5">
        <v>20</v>
      </c>
      <c r="I108" s="5">
        <v>6</v>
      </c>
      <c r="J108" s="5">
        <v>8</v>
      </c>
      <c r="K108" s="21">
        <f>ROUND(IF(E108=$V$2,G108/30*J108*4,IF(E108=$V$1,G108/30*J108,0)),0)</f>
        <v>21</v>
      </c>
      <c r="L108" s="21">
        <f>ROUND(IF(E108=$V$2,H108*6,IF(E108=$V$1,H108*5,H108*4)),0)</f>
        <v>0</v>
      </c>
      <c r="M108" s="21">
        <f>I108*3</f>
        <v>18</v>
      </c>
      <c r="N108" s="21">
        <f>G108*2</f>
        <v>40</v>
      </c>
      <c r="O108" s="31">
        <f>SUM(K108:N108)</f>
        <v>79</v>
      </c>
      <c r="P108" s="22">
        <f>O108/G108</f>
        <v>3.95</v>
      </c>
      <c r="Q108" s="22">
        <f>O108/F108</f>
        <v>14.363636363636363</v>
      </c>
    </row>
    <row r="109" spans="2:17" x14ac:dyDescent="0.25">
      <c r="B109" s="17">
        <v>31</v>
      </c>
      <c r="C109" s="1" t="s">
        <v>143</v>
      </c>
      <c r="D109" s="1" t="s">
        <v>22</v>
      </c>
      <c r="E109" s="20" t="s">
        <v>142</v>
      </c>
      <c r="F109" s="20">
        <v>5.5</v>
      </c>
      <c r="G109" s="5">
        <v>28</v>
      </c>
      <c r="I109" s="5">
        <v>3</v>
      </c>
      <c r="J109" s="5">
        <v>12</v>
      </c>
      <c r="K109" s="21">
        <f>ROUND(IF(E109=$V$2,G109/30*J109*4,IF(E109=$V$1,G109/30*J109,0)),0)</f>
        <v>45</v>
      </c>
      <c r="L109" s="21">
        <f>ROUND(IF(E109=$V$2,H109*6,IF(E109=$V$1,H109*5,H109*4)),0)</f>
        <v>0</v>
      </c>
      <c r="M109" s="21">
        <f>I109*3</f>
        <v>9</v>
      </c>
      <c r="N109" s="21">
        <f>G109*2</f>
        <v>56</v>
      </c>
      <c r="O109" s="31">
        <f>SUM(K109:N109)</f>
        <v>110</v>
      </c>
      <c r="P109" s="22">
        <f>O109/G109</f>
        <v>3.9285714285714284</v>
      </c>
      <c r="Q109" s="22">
        <f>O109/F109</f>
        <v>20</v>
      </c>
    </row>
    <row r="110" spans="2:17" x14ac:dyDescent="0.25">
      <c r="B110" s="17">
        <v>339</v>
      </c>
      <c r="C110" s="1" t="s">
        <v>29</v>
      </c>
      <c r="D110" s="1" t="s">
        <v>15</v>
      </c>
      <c r="E110" s="4" t="s">
        <v>140</v>
      </c>
      <c r="F110" s="4">
        <v>6</v>
      </c>
      <c r="G110" s="5">
        <v>22</v>
      </c>
      <c r="H110" s="5">
        <v>5</v>
      </c>
      <c r="I110" s="5">
        <v>2</v>
      </c>
      <c r="J110" s="5">
        <v>8</v>
      </c>
      <c r="K110" s="21">
        <f>ROUND(IF(E110=$V$2,G110/30*J110*4,IF(E110=$V$1,G110/30*J110,0)),0)</f>
        <v>0</v>
      </c>
      <c r="L110" s="21">
        <f>ROUND(IF(E110=$V$2,H110*6,IF(E110=$V$1,H110*5,H110*4)),0)</f>
        <v>20</v>
      </c>
      <c r="M110" s="21">
        <f>I110*3</f>
        <v>6</v>
      </c>
      <c r="N110" s="21">
        <f>G110*2</f>
        <v>44</v>
      </c>
      <c r="O110" s="31">
        <f>SUM(K110:N110)</f>
        <v>70</v>
      </c>
      <c r="P110" s="22">
        <f>O110/G110</f>
        <v>3.1818181818181817</v>
      </c>
      <c r="Q110" s="22">
        <f>O110/F110</f>
        <v>11.666666666666666</v>
      </c>
    </row>
    <row r="111" spans="2:17" x14ac:dyDescent="0.25">
      <c r="B111" s="17">
        <v>383</v>
      </c>
      <c r="C111" s="1" t="s">
        <v>78</v>
      </c>
      <c r="D111" s="1" t="s">
        <v>28</v>
      </c>
      <c r="E111" s="4" t="s">
        <v>141</v>
      </c>
      <c r="F111" s="4">
        <v>7.5</v>
      </c>
      <c r="G111" s="5">
        <v>28</v>
      </c>
      <c r="H111" s="5">
        <v>3</v>
      </c>
      <c r="I111" s="5">
        <v>1</v>
      </c>
      <c r="J111" s="5">
        <v>11</v>
      </c>
      <c r="K111" s="21">
        <f>ROUND(IF(E111=$V$2,G111/30*J111*4,IF(E111=$V$1,G111/30*J111,0)),0)</f>
        <v>10</v>
      </c>
      <c r="L111" s="21">
        <f>ROUND(IF(E111=$V$2,H111*6,IF(E111=$V$1,H111*5,H111*4)),0)</f>
        <v>15</v>
      </c>
      <c r="M111" s="21">
        <f>I111*3</f>
        <v>3</v>
      </c>
      <c r="N111" s="21">
        <f>G111*2</f>
        <v>56</v>
      </c>
      <c r="O111" s="31">
        <f>SUM(K111:N111)</f>
        <v>84</v>
      </c>
      <c r="P111" s="22">
        <f>O111/G111</f>
        <v>3</v>
      </c>
      <c r="Q111" s="22">
        <f>O111/F111</f>
        <v>11.2</v>
      </c>
    </row>
    <row r="112" spans="2:17" x14ac:dyDescent="0.25">
      <c r="B112" s="17">
        <v>132</v>
      </c>
      <c r="C112" s="1" t="s">
        <v>51</v>
      </c>
      <c r="D112" s="1" t="s">
        <v>27</v>
      </c>
      <c r="E112" s="4" t="s">
        <v>141</v>
      </c>
      <c r="F112" s="4">
        <v>8.5</v>
      </c>
      <c r="G112" s="5">
        <v>25</v>
      </c>
      <c r="H112" s="5">
        <v>4</v>
      </c>
      <c r="I112" s="5">
        <v>4</v>
      </c>
      <c r="J112" s="5">
        <v>9</v>
      </c>
      <c r="K112" s="21">
        <f>ROUND(IF(E112=$V$2,G112/30*J112*4,IF(E112=$V$1,G112/30*J112,0)),0)</f>
        <v>8</v>
      </c>
      <c r="L112" s="21">
        <f>ROUND(IF(E112=$V$2,H112*6,IF(E112=$V$1,H112*5,H112*4)),0)</f>
        <v>20</v>
      </c>
      <c r="M112" s="21">
        <f>I112*3</f>
        <v>12</v>
      </c>
      <c r="N112" s="21">
        <f>G112*2</f>
        <v>50</v>
      </c>
      <c r="O112" s="31">
        <f>SUM(K112:N112)</f>
        <v>90</v>
      </c>
      <c r="P112" s="22">
        <f>O112/G112</f>
        <v>3.6</v>
      </c>
      <c r="Q112" s="22">
        <f>O112/F112</f>
        <v>10.588235294117647</v>
      </c>
    </row>
    <row r="113" spans="2:17" s="15" customFormat="1" x14ac:dyDescent="0.25">
      <c r="B113" s="17">
        <v>283</v>
      </c>
      <c r="C113" s="16" t="s">
        <v>112</v>
      </c>
      <c r="D113" s="16" t="s">
        <v>17</v>
      </c>
      <c r="E113" s="4" t="s">
        <v>140</v>
      </c>
      <c r="F113" s="4">
        <v>5</v>
      </c>
      <c r="G113" s="5">
        <v>5</v>
      </c>
      <c r="H113" s="5">
        <v>1</v>
      </c>
      <c r="I113" s="5"/>
      <c r="J113" s="5">
        <v>6</v>
      </c>
      <c r="K113" s="21">
        <f>ROUND(IF(E113=$V$2,G113/30*J113*4,IF(E113=$V$1,G113/30*J113,0)),0)</f>
        <v>0</v>
      </c>
      <c r="L113" s="21">
        <f>ROUND(IF(E113=$V$2,H113*6,IF(E113=$V$1,H113*5,H113*4)),0)</f>
        <v>4</v>
      </c>
      <c r="M113" s="21">
        <f>I113*3</f>
        <v>0</v>
      </c>
      <c r="N113" s="21">
        <f>G113*2</f>
        <v>10</v>
      </c>
      <c r="O113" s="31">
        <f>SUM(K113:N113)</f>
        <v>14</v>
      </c>
      <c r="P113" s="22">
        <f>O113/G113</f>
        <v>2.8</v>
      </c>
      <c r="Q113" s="22">
        <f>O113/F113</f>
        <v>2.8</v>
      </c>
    </row>
    <row r="114" spans="2:17" x14ac:dyDescent="0.25">
      <c r="B114" s="17">
        <v>167</v>
      </c>
      <c r="C114" s="1" t="s">
        <v>109</v>
      </c>
      <c r="D114" s="1" t="s">
        <v>5</v>
      </c>
      <c r="E114" s="4" t="s">
        <v>140</v>
      </c>
      <c r="F114" s="4">
        <v>5</v>
      </c>
      <c r="G114" s="5">
        <v>3</v>
      </c>
      <c r="H114" s="5">
        <v>1</v>
      </c>
      <c r="I114" s="5"/>
      <c r="J114" s="5">
        <v>10</v>
      </c>
      <c r="K114" s="21">
        <f>ROUND(IF(E114=$V$2,G114/30*J114*4,IF(E114=$V$1,G114/30*J114,0)),0)</f>
        <v>0</v>
      </c>
      <c r="L114" s="21">
        <f>ROUND(IF(E114=$V$2,H114*6,IF(E114=$V$1,H114*5,H114*4)),0)</f>
        <v>4</v>
      </c>
      <c r="M114" s="21">
        <f>I114*3</f>
        <v>0</v>
      </c>
      <c r="N114" s="21">
        <f>G114*2</f>
        <v>6</v>
      </c>
      <c r="O114" s="31">
        <f>SUM(K114:N114)</f>
        <v>10</v>
      </c>
      <c r="P114" s="22">
        <f>O114/G114</f>
        <v>3.3333333333333335</v>
      </c>
      <c r="Q114" s="22">
        <f>O114/F114</f>
        <v>2</v>
      </c>
    </row>
    <row r="115" spans="2:17" x14ac:dyDescent="0.25">
      <c r="B115" s="17">
        <v>223</v>
      </c>
      <c r="C115" s="24" t="s">
        <v>96</v>
      </c>
      <c r="D115" s="24" t="s">
        <v>26</v>
      </c>
      <c r="E115" s="4" t="s">
        <v>142</v>
      </c>
      <c r="F115" s="4">
        <v>5.5</v>
      </c>
      <c r="G115" s="5">
        <v>23</v>
      </c>
      <c r="H115" s="5">
        <v>2</v>
      </c>
      <c r="I115" s="5">
        <v>1</v>
      </c>
      <c r="J115" s="5">
        <v>13</v>
      </c>
      <c r="K115" s="21">
        <f>ROUND(IF(E115=$V$2,G115/30*J115*4,IF(E115=$V$1,G115/30*J115,0)),0)</f>
        <v>40</v>
      </c>
      <c r="L115" s="21">
        <f>ROUND(IF(E115=$V$2,H115*6,IF(E115=$V$1,H115*5,H115*4)),0)</f>
        <v>12</v>
      </c>
      <c r="M115" s="21">
        <f>I115*3</f>
        <v>3</v>
      </c>
      <c r="N115" s="21">
        <f>G115*2</f>
        <v>46</v>
      </c>
      <c r="O115" s="31">
        <f>SUM(K115:N115)</f>
        <v>101</v>
      </c>
      <c r="P115" s="22">
        <f>O115/G115</f>
        <v>4.3913043478260869</v>
      </c>
      <c r="Q115" s="22">
        <f>O115/F115</f>
        <v>18.363636363636363</v>
      </c>
    </row>
    <row r="116" spans="2:17" x14ac:dyDescent="0.25">
      <c r="B116" s="17">
        <v>361</v>
      </c>
      <c r="C116" s="1" t="s">
        <v>67</v>
      </c>
      <c r="D116" s="1" t="s">
        <v>12</v>
      </c>
      <c r="E116" s="4" t="s">
        <v>141</v>
      </c>
      <c r="F116" s="4">
        <v>6.5</v>
      </c>
      <c r="G116" s="5">
        <v>19</v>
      </c>
      <c r="H116" s="5">
        <v>3</v>
      </c>
      <c r="I116" s="5">
        <v>3</v>
      </c>
      <c r="J116" s="5">
        <v>8</v>
      </c>
      <c r="K116" s="21">
        <f>ROUND(IF(E116=$V$2,G116/30*J116*4,IF(E116=$V$1,G116/30*J116,0)),0)</f>
        <v>5</v>
      </c>
      <c r="L116" s="21">
        <f>ROUND(IF(E116=$V$2,H116*6,IF(E116=$V$1,H116*5,H116*4)),0)</f>
        <v>15</v>
      </c>
      <c r="M116" s="21">
        <f>I116*3</f>
        <v>9</v>
      </c>
      <c r="N116" s="21">
        <f>G116*2</f>
        <v>38</v>
      </c>
      <c r="O116" s="31">
        <f>SUM(K116:N116)</f>
        <v>67</v>
      </c>
      <c r="P116" s="22">
        <f>O116/G116</f>
        <v>3.5263157894736841</v>
      </c>
      <c r="Q116" s="22">
        <f>O116/F116</f>
        <v>10.307692307692308</v>
      </c>
    </row>
    <row r="117" spans="2:17" x14ac:dyDescent="0.25">
      <c r="B117" s="17">
        <v>99</v>
      </c>
      <c r="C117" s="24" t="s">
        <v>57</v>
      </c>
      <c r="D117" s="24" t="s">
        <v>8</v>
      </c>
      <c r="E117" s="20" t="s">
        <v>142</v>
      </c>
      <c r="F117" s="20">
        <v>5</v>
      </c>
      <c r="G117" s="5">
        <v>27</v>
      </c>
      <c r="H117" s="5">
        <v>4</v>
      </c>
      <c r="I117" s="5">
        <v>3</v>
      </c>
      <c r="J117" s="5">
        <v>5</v>
      </c>
      <c r="K117" s="21">
        <f>ROUND(IF(E117=$V$2,G117/30*J117*4,IF(E117=$V$1,G117/30*J117,0)),0)</f>
        <v>18</v>
      </c>
      <c r="L117" s="21">
        <f>ROUND(IF(E117=$V$2,H117*6,IF(E117=$V$1,H117*5,H117*4)),0)</f>
        <v>24</v>
      </c>
      <c r="M117" s="21">
        <f>I117*3</f>
        <v>9</v>
      </c>
      <c r="N117" s="21">
        <f>G117*2</f>
        <v>54</v>
      </c>
      <c r="O117" s="31">
        <f>SUM(K117:N117)</f>
        <v>105</v>
      </c>
      <c r="P117" s="22">
        <f>O117/G117</f>
        <v>3.8888888888888888</v>
      </c>
      <c r="Q117" s="22">
        <f>O117/F117</f>
        <v>21</v>
      </c>
    </row>
    <row r="118" spans="2:17" x14ac:dyDescent="0.25">
      <c r="B118" s="17">
        <v>323</v>
      </c>
      <c r="C118" s="24" t="s">
        <v>101</v>
      </c>
      <c r="D118" s="24" t="s">
        <v>15</v>
      </c>
      <c r="E118" s="4" t="s">
        <v>142</v>
      </c>
      <c r="F118" s="4">
        <v>5</v>
      </c>
      <c r="G118" s="5">
        <v>26</v>
      </c>
      <c r="H118" s="5">
        <v>2</v>
      </c>
      <c r="I118" s="5"/>
      <c r="J118" s="5">
        <v>8</v>
      </c>
      <c r="K118" s="21">
        <f>ROUND(IF(E118=$V$2,G118/30*J118*4,IF(E118=$V$1,G118/30*J118,0)),0)</f>
        <v>28</v>
      </c>
      <c r="L118" s="21">
        <f>ROUND(IF(E118=$V$2,H118*6,IF(E118=$V$1,H118*5,H118*4)),0)</f>
        <v>12</v>
      </c>
      <c r="M118" s="21">
        <f>I118*3</f>
        <v>0</v>
      </c>
      <c r="N118" s="21">
        <f>G118*2</f>
        <v>52</v>
      </c>
      <c r="O118" s="31">
        <f>SUM(K118:N118)</f>
        <v>92</v>
      </c>
      <c r="P118" s="22">
        <f>O118/G118</f>
        <v>3.5384615384615383</v>
      </c>
      <c r="Q118" s="22">
        <f>O118/F118</f>
        <v>18.399999999999999</v>
      </c>
    </row>
    <row r="119" spans="2:17" x14ac:dyDescent="0.25">
      <c r="B119" s="17">
        <v>41</v>
      </c>
      <c r="C119" s="1" t="s">
        <v>77</v>
      </c>
      <c r="D119" s="1" t="s">
        <v>22</v>
      </c>
      <c r="E119" s="20" t="s">
        <v>141</v>
      </c>
      <c r="F119" s="20">
        <v>5.5</v>
      </c>
      <c r="G119" s="5">
        <v>28</v>
      </c>
      <c r="H119" s="5">
        <v>3</v>
      </c>
      <c r="I119" s="5">
        <v>2</v>
      </c>
      <c r="J119" s="5">
        <v>12</v>
      </c>
      <c r="K119" s="21">
        <f>ROUND(IF(E119=$V$2,G119/30*J119*4,IF(E119=$V$1,G119/30*J119,0)),0)</f>
        <v>11</v>
      </c>
      <c r="L119" s="21">
        <f>ROUND(IF(E119=$V$2,H119*6,IF(E119=$V$1,H119*5,H119*4)),0)</f>
        <v>15</v>
      </c>
      <c r="M119" s="21">
        <f>I119*3</f>
        <v>6</v>
      </c>
      <c r="N119" s="21">
        <f>G119*2</f>
        <v>56</v>
      </c>
      <c r="O119" s="31">
        <f>SUM(K119:N119)</f>
        <v>88</v>
      </c>
      <c r="P119" s="22">
        <f>O119/G119</f>
        <v>3.1428571428571428</v>
      </c>
      <c r="Q119" s="22">
        <f>O119/F119</f>
        <v>16</v>
      </c>
    </row>
    <row r="120" spans="2:17" x14ac:dyDescent="0.25">
      <c r="B120" s="17">
        <v>17</v>
      </c>
      <c r="C120" s="1" t="s">
        <v>88</v>
      </c>
      <c r="D120" s="1" t="s">
        <v>3</v>
      </c>
      <c r="E120" s="4" t="s">
        <v>141</v>
      </c>
      <c r="F120" s="4">
        <v>5</v>
      </c>
      <c r="G120" s="5">
        <v>16</v>
      </c>
      <c r="H120" s="5">
        <v>2</v>
      </c>
      <c r="I120" s="5">
        <v>0</v>
      </c>
      <c r="J120" s="5">
        <v>7</v>
      </c>
      <c r="K120" s="21">
        <f>ROUND(IF(E120=$V$2,G120/30*J120*4,IF(E120=$V$1,G120/30*J120,0)),0)</f>
        <v>4</v>
      </c>
      <c r="L120" s="21">
        <f>ROUND(IF(E120=$V$2,H120*6,IF(E120=$V$1,H120*5,H120*4)),0)</f>
        <v>10</v>
      </c>
      <c r="M120" s="21">
        <f>I120*3</f>
        <v>0</v>
      </c>
      <c r="N120" s="21">
        <f>G120*2</f>
        <v>32</v>
      </c>
      <c r="O120" s="31">
        <f>SUM(K120:N120)</f>
        <v>46</v>
      </c>
      <c r="P120" s="22">
        <f>O120/G120</f>
        <v>2.875</v>
      </c>
      <c r="Q120" s="22">
        <f>O120/F120</f>
        <v>9.1999999999999993</v>
      </c>
    </row>
    <row r="121" spans="2:17" x14ac:dyDescent="0.25">
      <c r="B121" s="17">
        <v>59</v>
      </c>
      <c r="C121" s="1" t="s">
        <v>97</v>
      </c>
      <c r="D121" s="1" t="s">
        <v>7</v>
      </c>
      <c r="E121" s="20" t="s">
        <v>141</v>
      </c>
      <c r="F121" s="20">
        <v>5</v>
      </c>
      <c r="G121" s="5">
        <v>23</v>
      </c>
      <c r="H121" s="5">
        <v>2</v>
      </c>
      <c r="I121" s="5">
        <v>1</v>
      </c>
      <c r="J121" s="5">
        <v>5</v>
      </c>
      <c r="K121" s="21">
        <f>ROUND(IF(E121=$V$2,G121/30*J121*4,IF(E121=$V$1,G121/30*J121,0)),0)</f>
        <v>4</v>
      </c>
      <c r="L121" s="21">
        <f>ROUND(IF(E121=$V$2,H121*6,IF(E121=$V$1,H121*5,H121*4)),0)</f>
        <v>10</v>
      </c>
      <c r="M121" s="21">
        <f>I121*3</f>
        <v>3</v>
      </c>
      <c r="N121" s="21">
        <f>G121*2</f>
        <v>46</v>
      </c>
      <c r="O121" s="31">
        <f>SUM(K121:N121)</f>
        <v>63</v>
      </c>
      <c r="P121" s="22">
        <f>O121/G121</f>
        <v>2.7391304347826089</v>
      </c>
      <c r="Q121" s="22">
        <f>O121/F121</f>
        <v>12.6</v>
      </c>
    </row>
    <row r="122" spans="2:17" x14ac:dyDescent="0.25">
      <c r="B122" s="17">
        <v>163</v>
      </c>
      <c r="C122" s="1" t="s">
        <v>115</v>
      </c>
      <c r="D122" s="1" t="s">
        <v>5</v>
      </c>
      <c r="E122" s="4" t="s">
        <v>141</v>
      </c>
      <c r="F122" s="4">
        <v>5.5</v>
      </c>
      <c r="G122" s="5">
        <v>11</v>
      </c>
      <c r="H122" s="5">
        <v>1</v>
      </c>
      <c r="I122" s="5">
        <v>1</v>
      </c>
      <c r="J122" s="5">
        <v>10</v>
      </c>
      <c r="K122" s="21">
        <f>ROUND(IF(E122=$V$2,G122/30*J122*4,IF(E122=$V$1,G122/30*J122,0)),0)</f>
        <v>4</v>
      </c>
      <c r="L122" s="21">
        <f>ROUND(IF(E122=$V$2,H122*6,IF(E122=$V$1,H122*5,H122*4)),0)</f>
        <v>5</v>
      </c>
      <c r="M122" s="21">
        <f>I122*3</f>
        <v>3</v>
      </c>
      <c r="N122" s="21">
        <f>G122*2</f>
        <v>22</v>
      </c>
      <c r="O122" s="31">
        <f>SUM(K122:N122)</f>
        <v>34</v>
      </c>
      <c r="P122" s="22">
        <f>O122/G122</f>
        <v>3.0909090909090908</v>
      </c>
      <c r="Q122" s="22">
        <f>O122/F122</f>
        <v>6.1818181818181817</v>
      </c>
    </row>
    <row r="123" spans="2:17" x14ac:dyDescent="0.25">
      <c r="B123" s="17">
        <v>378</v>
      </c>
      <c r="C123" s="1" t="s">
        <v>52</v>
      </c>
      <c r="D123" s="1" t="s">
        <v>26</v>
      </c>
      <c r="E123" s="4" t="s">
        <v>141</v>
      </c>
      <c r="F123" s="4">
        <v>5.5</v>
      </c>
      <c r="G123" s="5">
        <v>25</v>
      </c>
      <c r="H123" s="5">
        <v>4</v>
      </c>
      <c r="I123" s="5">
        <v>2</v>
      </c>
      <c r="J123" s="5">
        <v>13</v>
      </c>
      <c r="K123" s="21">
        <f>ROUND(IF(E123=$V$2,G123/30*J123*4,IF(E123=$V$1,G123/30*J123,0)),0)</f>
        <v>11</v>
      </c>
      <c r="L123" s="21">
        <f>ROUND(IF(E123=$V$2,H123*6,IF(E123=$V$1,H123*5,H123*4)),0)</f>
        <v>20</v>
      </c>
      <c r="M123" s="21">
        <f>I123*3</f>
        <v>6</v>
      </c>
      <c r="N123" s="21">
        <f>G123*2</f>
        <v>50</v>
      </c>
      <c r="O123" s="31">
        <f>SUM(K123:N123)</f>
        <v>87</v>
      </c>
      <c r="P123" s="22">
        <f>O123/G123</f>
        <v>3.48</v>
      </c>
      <c r="Q123" s="22">
        <f>O123/F123</f>
        <v>15.818181818181818</v>
      </c>
    </row>
    <row r="124" spans="2:17" x14ac:dyDescent="0.25">
      <c r="B124" s="17">
        <v>45</v>
      </c>
      <c r="C124" s="1" t="s">
        <v>21</v>
      </c>
      <c r="D124" s="1" t="s">
        <v>22</v>
      </c>
      <c r="E124" s="20" t="s">
        <v>140</v>
      </c>
      <c r="F124" s="20">
        <v>7</v>
      </c>
      <c r="G124" s="5">
        <v>18</v>
      </c>
      <c r="H124" s="5">
        <v>6</v>
      </c>
      <c r="I124" s="5">
        <v>1</v>
      </c>
      <c r="J124" s="5">
        <v>12</v>
      </c>
      <c r="K124" s="21">
        <f>ROUND(IF(E124=$V$2,G124/30*J124*4,IF(E124=$V$1,G124/30*J124,0)),0)</f>
        <v>0</v>
      </c>
      <c r="L124" s="21">
        <f>ROUND(IF(E124=$V$2,H124*6,IF(E124=$V$1,H124*5,H124*4)),0)</f>
        <v>24</v>
      </c>
      <c r="M124" s="21">
        <f>I124*3</f>
        <v>3</v>
      </c>
      <c r="N124" s="21">
        <f>G124*2</f>
        <v>36</v>
      </c>
      <c r="O124" s="31">
        <f>SUM(K124:N124)</f>
        <v>63</v>
      </c>
      <c r="P124" s="22">
        <f>O124/G124</f>
        <v>3.5</v>
      </c>
      <c r="Q124" s="22">
        <f>O124/F124</f>
        <v>9</v>
      </c>
    </row>
    <row r="125" spans="2:17" x14ac:dyDescent="0.25">
      <c r="B125" s="17">
        <v>242</v>
      </c>
      <c r="C125" s="24" t="s">
        <v>154</v>
      </c>
      <c r="D125" s="24" t="s">
        <v>19</v>
      </c>
      <c r="E125" s="4" t="s">
        <v>142</v>
      </c>
      <c r="F125" s="4">
        <v>5</v>
      </c>
      <c r="G125" s="5">
        <v>27</v>
      </c>
      <c r="I125" s="5">
        <v>3</v>
      </c>
      <c r="J125" s="5">
        <v>10</v>
      </c>
      <c r="K125" s="21">
        <f>ROUND(IF(E125=$V$2,G125/30*J125*4,IF(E125=$V$1,G125/30*J125,0)),0)</f>
        <v>36</v>
      </c>
      <c r="L125" s="21">
        <f>ROUND(IF(E125=$V$2,H125*6,IF(E125=$V$1,H125*5,H125*4)),0)</f>
        <v>0</v>
      </c>
      <c r="M125" s="21">
        <f>I125*3</f>
        <v>9</v>
      </c>
      <c r="N125" s="21">
        <f>G125*2</f>
        <v>54</v>
      </c>
      <c r="O125" s="31">
        <f>SUM(K125:N125)</f>
        <v>99</v>
      </c>
      <c r="P125" s="22">
        <f>O125/G125</f>
        <v>3.6666666666666665</v>
      </c>
      <c r="Q125" s="22">
        <f>O125/F125</f>
        <v>19.8</v>
      </c>
    </row>
    <row r="126" spans="2:17" x14ac:dyDescent="0.25">
      <c r="B126" s="17">
        <v>139</v>
      </c>
      <c r="C126" s="1" t="s">
        <v>95</v>
      </c>
      <c r="D126" s="1" t="s">
        <v>27</v>
      </c>
      <c r="E126" s="4" t="s">
        <v>140</v>
      </c>
      <c r="F126" s="4">
        <v>6</v>
      </c>
      <c r="G126" s="5">
        <v>22</v>
      </c>
      <c r="H126" s="5">
        <v>2</v>
      </c>
      <c r="I126" s="5">
        <v>1</v>
      </c>
      <c r="J126" s="5">
        <v>9</v>
      </c>
      <c r="K126" s="21">
        <f>ROUND(IF(E126=$V$2,G126/30*J126*4,IF(E126=$V$1,G126/30*J126,0)),0)</f>
        <v>0</v>
      </c>
      <c r="L126" s="21">
        <f>ROUND(IF(E126=$V$2,H126*6,IF(E126=$V$1,H126*5,H126*4)),0)</f>
        <v>8</v>
      </c>
      <c r="M126" s="21">
        <f>I126*3</f>
        <v>3</v>
      </c>
      <c r="N126" s="21">
        <f>G126*2</f>
        <v>44</v>
      </c>
      <c r="O126" s="31">
        <f>SUM(K126:N126)</f>
        <v>55</v>
      </c>
      <c r="P126" s="22">
        <f>O126/G126</f>
        <v>2.5</v>
      </c>
      <c r="Q126" s="22">
        <f>O126/F126</f>
        <v>9.1666666666666661</v>
      </c>
    </row>
    <row r="127" spans="2:17" x14ac:dyDescent="0.25">
      <c r="B127" s="17">
        <v>150</v>
      </c>
      <c r="C127" s="24" t="s">
        <v>150</v>
      </c>
      <c r="D127" s="24" t="s">
        <v>5</v>
      </c>
      <c r="E127" s="4" t="s">
        <v>142</v>
      </c>
      <c r="F127" s="4">
        <v>5.5</v>
      </c>
      <c r="G127" s="5">
        <v>26</v>
      </c>
      <c r="I127" s="5">
        <v>2</v>
      </c>
      <c r="J127" s="5">
        <v>10</v>
      </c>
      <c r="K127" s="21">
        <f>ROUND(IF(E127=$V$2,G127/30*J127*4,IF(E127=$V$1,G127/30*J127,0)),0)</f>
        <v>35</v>
      </c>
      <c r="L127" s="21">
        <f>ROUND(IF(E127=$V$2,H127*6,IF(E127=$V$1,H127*5,H127*4)),0)</f>
        <v>0</v>
      </c>
      <c r="M127" s="21">
        <f>I127*3</f>
        <v>6</v>
      </c>
      <c r="N127" s="21">
        <f>G127*2</f>
        <v>52</v>
      </c>
      <c r="O127" s="31">
        <f>SUM(K127:N127)</f>
        <v>93</v>
      </c>
      <c r="P127" s="22">
        <f>O127/G127</f>
        <v>3.5769230769230771</v>
      </c>
      <c r="Q127" s="22">
        <f>O127/F127</f>
        <v>16.90909090909091</v>
      </c>
    </row>
    <row r="128" spans="2:17" x14ac:dyDescent="0.25">
      <c r="B128" s="17">
        <v>341</v>
      </c>
      <c r="C128" s="1" t="s">
        <v>14</v>
      </c>
      <c r="D128" s="1" t="s">
        <v>15</v>
      </c>
      <c r="E128" s="4" t="s">
        <v>140</v>
      </c>
      <c r="F128" s="4">
        <v>6.5</v>
      </c>
      <c r="G128" s="5">
        <v>30</v>
      </c>
      <c r="H128" s="5">
        <v>8</v>
      </c>
      <c r="I128" s="5">
        <v>2</v>
      </c>
      <c r="J128" s="5">
        <v>8</v>
      </c>
      <c r="K128" s="21">
        <f>ROUND(IF(E128=$V$2,G128/30*J128*4,IF(E128=$V$1,G128/30*J128,0)),0)</f>
        <v>0</v>
      </c>
      <c r="L128" s="21">
        <f>ROUND(IF(E128=$V$2,H128*6,IF(E128=$V$1,H128*5,H128*4)),0)</f>
        <v>32</v>
      </c>
      <c r="M128" s="21">
        <f>I128*3</f>
        <v>6</v>
      </c>
      <c r="N128" s="21">
        <f>G128*2</f>
        <v>60</v>
      </c>
      <c r="O128" s="31">
        <f>SUM(K128:N128)</f>
        <v>98</v>
      </c>
      <c r="P128" s="22">
        <f>O128/G128</f>
        <v>3.2666666666666666</v>
      </c>
      <c r="Q128" s="22">
        <f>O128/F128</f>
        <v>15.076923076923077</v>
      </c>
    </row>
    <row r="129" spans="2:17" x14ac:dyDescent="0.25">
      <c r="B129" s="17">
        <v>230</v>
      </c>
      <c r="C129" s="1" t="s">
        <v>110</v>
      </c>
      <c r="D129" s="1" t="s">
        <v>26</v>
      </c>
      <c r="E129" s="4" t="s">
        <v>141</v>
      </c>
      <c r="F129" s="4">
        <v>4.5</v>
      </c>
      <c r="G129" s="5">
        <v>3</v>
      </c>
      <c r="H129" s="5">
        <v>1</v>
      </c>
      <c r="I129" s="5"/>
      <c r="J129" s="5">
        <v>13</v>
      </c>
      <c r="K129" s="21">
        <f>ROUND(IF(E129=$V$2,G129/30*J129*4,IF(E129=$V$1,G129/30*J129,0)),0)</f>
        <v>1</v>
      </c>
      <c r="L129" s="21">
        <f>ROUND(IF(E129=$V$2,H129*6,IF(E129=$V$1,H129*5,H129*4)),0)</f>
        <v>5</v>
      </c>
      <c r="M129" s="21">
        <f>I129*3</f>
        <v>0</v>
      </c>
      <c r="N129" s="21">
        <f>G129*2</f>
        <v>6</v>
      </c>
      <c r="O129" s="31">
        <f>SUM(K129:N129)</f>
        <v>12</v>
      </c>
      <c r="P129" s="22">
        <f>O129/G129</f>
        <v>4</v>
      </c>
      <c r="Q129" s="22">
        <f>O129/F129</f>
        <v>2.6666666666666665</v>
      </c>
    </row>
    <row r="130" spans="2:17" x14ac:dyDescent="0.25">
      <c r="B130" s="17">
        <v>135</v>
      </c>
      <c r="C130" s="1" t="s">
        <v>111</v>
      </c>
      <c r="D130" s="1" t="s">
        <v>27</v>
      </c>
      <c r="E130" s="4" t="s">
        <v>141</v>
      </c>
      <c r="F130" s="4">
        <v>5</v>
      </c>
      <c r="G130" s="5">
        <v>4</v>
      </c>
      <c r="H130" s="5">
        <v>1</v>
      </c>
      <c r="I130" s="5">
        <v>2</v>
      </c>
      <c r="J130" s="5">
        <v>9</v>
      </c>
      <c r="K130" s="21">
        <f>ROUND(IF(E130=$V$2,G130/30*J130*4,IF(E130=$V$1,G130/30*J130,0)),0)</f>
        <v>1</v>
      </c>
      <c r="L130" s="21">
        <f>ROUND(IF(E130=$V$2,H130*6,IF(E130=$V$1,H130*5,H130*4)),0)</f>
        <v>5</v>
      </c>
      <c r="M130" s="21">
        <f>I130*3</f>
        <v>6</v>
      </c>
      <c r="N130" s="21">
        <f>G130*2</f>
        <v>8</v>
      </c>
      <c r="O130" s="31">
        <f>SUM(K130:N130)</f>
        <v>20</v>
      </c>
      <c r="P130" s="22">
        <f>O130/G130</f>
        <v>5</v>
      </c>
      <c r="Q130" s="22">
        <f>O130/F130</f>
        <v>4</v>
      </c>
    </row>
    <row r="131" spans="2:17" x14ac:dyDescent="0.25">
      <c r="B131" s="17">
        <v>307</v>
      </c>
      <c r="C131" s="1" t="s">
        <v>65</v>
      </c>
      <c r="D131" s="1" t="s">
        <v>10</v>
      </c>
      <c r="E131" s="4" t="s">
        <v>141</v>
      </c>
      <c r="F131" s="4">
        <v>7</v>
      </c>
      <c r="G131" s="5">
        <v>14</v>
      </c>
      <c r="H131" s="5">
        <v>3</v>
      </c>
      <c r="I131" s="5"/>
      <c r="J131" s="5">
        <v>8</v>
      </c>
      <c r="K131" s="21">
        <f>ROUND(IF(E131=$V$2,G131/30*J131*4,IF(E131=$V$1,G131/30*J131,0)),0)</f>
        <v>4</v>
      </c>
      <c r="L131" s="21">
        <f>ROUND(IF(E131=$V$2,H131*6,IF(E131=$V$1,H131*5,H131*4)),0)</f>
        <v>15</v>
      </c>
      <c r="M131" s="21">
        <f>I131*3</f>
        <v>0</v>
      </c>
      <c r="N131" s="21">
        <f>G131*2</f>
        <v>28</v>
      </c>
      <c r="O131" s="31">
        <f>SUM(K131:N131)</f>
        <v>47</v>
      </c>
      <c r="P131" s="22">
        <f>O131/G131</f>
        <v>3.3571428571428572</v>
      </c>
      <c r="Q131" s="22">
        <f>O131/F131</f>
        <v>6.7142857142857144</v>
      </c>
    </row>
    <row r="132" spans="2:17" x14ac:dyDescent="0.25">
      <c r="B132" s="17">
        <v>112</v>
      </c>
      <c r="C132" s="1" t="s">
        <v>87</v>
      </c>
      <c r="D132" s="1" t="s">
        <v>8</v>
      </c>
      <c r="E132" s="20" t="s">
        <v>140</v>
      </c>
      <c r="F132" s="20">
        <v>6.5</v>
      </c>
      <c r="G132" s="5">
        <v>12</v>
      </c>
      <c r="H132" s="5">
        <v>2</v>
      </c>
      <c r="I132" s="5"/>
      <c r="J132" s="5">
        <v>5</v>
      </c>
      <c r="K132" s="21">
        <f>ROUND(IF(E132=$V$2,G132/30*J132*4,IF(E132=$V$1,G132/30*J132,0)),0)</f>
        <v>0</v>
      </c>
      <c r="L132" s="21">
        <f>ROUND(IF(E132=$V$2,H132*6,IF(E132=$V$1,H132*5,H132*4)),0)</f>
        <v>8</v>
      </c>
      <c r="M132" s="21">
        <f>I132*3</f>
        <v>0</v>
      </c>
      <c r="N132" s="21">
        <f>G132*2</f>
        <v>24</v>
      </c>
      <c r="O132" s="31">
        <f>SUM(K132:N132)</f>
        <v>32</v>
      </c>
      <c r="P132" s="22">
        <f>O132/G132</f>
        <v>2.6666666666666665</v>
      </c>
      <c r="Q132" s="22">
        <f>O132/F132</f>
        <v>4.9230769230769234</v>
      </c>
    </row>
    <row r="133" spans="2:17" x14ac:dyDescent="0.25">
      <c r="B133" s="17">
        <v>316</v>
      </c>
      <c r="C133" s="1" t="s">
        <v>48</v>
      </c>
      <c r="D133" s="1" t="s">
        <v>10</v>
      </c>
      <c r="E133" s="4" t="s">
        <v>140</v>
      </c>
      <c r="F133" s="4">
        <v>7</v>
      </c>
      <c r="G133" s="5">
        <v>22</v>
      </c>
      <c r="H133" s="5">
        <v>4</v>
      </c>
      <c r="I133" s="5"/>
      <c r="J133" s="5">
        <v>8</v>
      </c>
      <c r="K133" s="21">
        <f>ROUND(IF(E133=$V$2,G133/30*J133*4,IF(E133=$V$1,G133/30*J133,0)),0)</f>
        <v>0</v>
      </c>
      <c r="L133" s="21">
        <f>ROUND(IF(E133=$V$2,H133*6,IF(E133=$V$1,H133*5,H133*4)),0)</f>
        <v>16</v>
      </c>
      <c r="M133" s="21">
        <f>I133*3</f>
        <v>0</v>
      </c>
      <c r="N133" s="21">
        <f>G133*2</f>
        <v>44</v>
      </c>
      <c r="O133" s="31">
        <f>SUM(K133:N133)</f>
        <v>60</v>
      </c>
      <c r="P133" s="22">
        <f>O133/G133</f>
        <v>2.7272727272727271</v>
      </c>
      <c r="Q133" s="22">
        <f>O133/F133</f>
        <v>8.5714285714285712</v>
      </c>
    </row>
    <row r="134" spans="2:17" x14ac:dyDescent="0.25">
      <c r="B134" s="17">
        <v>51</v>
      </c>
      <c r="C134" s="1" t="s">
        <v>114</v>
      </c>
      <c r="D134" s="1" t="s">
        <v>7</v>
      </c>
      <c r="E134" s="20" t="s">
        <v>142</v>
      </c>
      <c r="F134" s="20">
        <v>5</v>
      </c>
      <c r="G134" s="5">
        <v>11</v>
      </c>
      <c r="H134" s="5">
        <v>1</v>
      </c>
      <c r="I134" s="5">
        <v>1</v>
      </c>
      <c r="J134" s="5">
        <v>5</v>
      </c>
      <c r="K134" s="21">
        <f>ROUND(IF(E134=$V$2,G134/30*J134*4,IF(E134=$V$1,G134/30*J134,0)),0)</f>
        <v>7</v>
      </c>
      <c r="L134" s="21">
        <f>ROUND(IF(E134=$V$2,H134*6,IF(E134=$V$1,H134*5,H134*4)),0)</f>
        <v>6</v>
      </c>
      <c r="M134" s="21">
        <f>I134*3</f>
        <v>3</v>
      </c>
      <c r="N134" s="21">
        <f>G134*2</f>
        <v>22</v>
      </c>
      <c r="O134" s="31">
        <f>SUM(K134:N134)</f>
        <v>38</v>
      </c>
      <c r="P134" s="22">
        <f>O134/G134</f>
        <v>3.4545454545454546</v>
      </c>
      <c r="Q134" s="22">
        <f>O134/F134</f>
        <v>7.6</v>
      </c>
    </row>
    <row r="135" spans="2:17" x14ac:dyDescent="0.25">
      <c r="B135" s="17">
        <v>226</v>
      </c>
      <c r="C135" s="1" t="s">
        <v>119</v>
      </c>
      <c r="D135" s="1" t="s">
        <v>26</v>
      </c>
      <c r="E135" s="4" t="s">
        <v>141</v>
      </c>
      <c r="F135" s="4">
        <v>4.5</v>
      </c>
      <c r="G135" s="5">
        <v>17</v>
      </c>
      <c r="H135" s="5">
        <v>1</v>
      </c>
      <c r="I135" s="5">
        <v>3</v>
      </c>
      <c r="J135" s="5">
        <v>13</v>
      </c>
      <c r="K135" s="21">
        <f>ROUND(IF(E135=$V$2,G135/30*J135*4,IF(E135=$V$1,G135/30*J135,0)),0)</f>
        <v>7</v>
      </c>
      <c r="L135" s="21">
        <f>ROUND(IF(E135=$V$2,H135*6,IF(E135=$V$1,H135*5,H135*4)),0)</f>
        <v>5</v>
      </c>
      <c r="M135" s="21">
        <f>I135*3</f>
        <v>9</v>
      </c>
      <c r="N135" s="21">
        <f>G135*2</f>
        <v>34</v>
      </c>
      <c r="O135" s="31">
        <f>SUM(K135:N135)</f>
        <v>55</v>
      </c>
      <c r="P135" s="22">
        <f>O135/G135</f>
        <v>3.2352941176470589</v>
      </c>
      <c r="Q135" s="22">
        <f>O135/F135</f>
        <v>12.222222222222221</v>
      </c>
    </row>
    <row r="136" spans="2:17" x14ac:dyDescent="0.25">
      <c r="B136" s="17">
        <v>168</v>
      </c>
      <c r="C136" s="1" t="s">
        <v>6</v>
      </c>
      <c r="D136" s="1" t="s">
        <v>7</v>
      </c>
      <c r="E136" s="20" t="s">
        <v>140</v>
      </c>
      <c r="F136" s="20">
        <v>8</v>
      </c>
      <c r="G136" s="5">
        <v>30</v>
      </c>
      <c r="H136" s="5">
        <v>10</v>
      </c>
      <c r="I136" s="5">
        <v>3</v>
      </c>
      <c r="J136" s="5">
        <v>5</v>
      </c>
      <c r="K136" s="21">
        <f>ROUND(IF(E136=$V$2,G136/30*J136*4,IF(E136=$V$1,G136/30*J136,0)),0)</f>
        <v>0</v>
      </c>
      <c r="L136" s="21">
        <f>ROUND(IF(E136=$V$2,H136*6,IF(E136=$V$1,H136*5,H136*4)),0)</f>
        <v>40</v>
      </c>
      <c r="M136" s="21">
        <f>I136*3</f>
        <v>9</v>
      </c>
      <c r="N136" s="21">
        <f>G136*2</f>
        <v>60</v>
      </c>
      <c r="O136" s="31">
        <f>SUM(K136:N136)</f>
        <v>109</v>
      </c>
      <c r="P136" s="22">
        <f>O136/G136</f>
        <v>3.6333333333333333</v>
      </c>
      <c r="Q136" s="22">
        <f>O136/F136</f>
        <v>13.625</v>
      </c>
    </row>
    <row r="137" spans="2:17" x14ac:dyDescent="0.25">
      <c r="B137" s="17">
        <v>172</v>
      </c>
      <c r="C137" s="1" t="s">
        <v>92</v>
      </c>
      <c r="D137" s="1" t="s">
        <v>1</v>
      </c>
      <c r="E137" s="4" t="s">
        <v>142</v>
      </c>
      <c r="F137" s="4">
        <v>6</v>
      </c>
      <c r="G137" s="5">
        <v>19</v>
      </c>
      <c r="H137" s="5">
        <v>2</v>
      </c>
      <c r="I137" s="5"/>
      <c r="J137" s="5">
        <v>11</v>
      </c>
      <c r="K137" s="21">
        <f>ROUND(IF(E137=$V$2,G137/30*J137*4,IF(E137=$V$1,G137/30*J137,0)),0)</f>
        <v>28</v>
      </c>
      <c r="L137" s="21">
        <f>ROUND(IF(E137=$V$2,H137*6,IF(E137=$V$1,H137*5,H137*4)),0)</f>
        <v>12</v>
      </c>
      <c r="M137" s="21">
        <f>I137*3</f>
        <v>0</v>
      </c>
      <c r="N137" s="21">
        <f>G137*2</f>
        <v>38</v>
      </c>
      <c r="O137" s="31">
        <f>SUM(K137:N137)</f>
        <v>78</v>
      </c>
      <c r="P137" s="22">
        <f>O137/G137</f>
        <v>4.1052631578947372</v>
      </c>
      <c r="Q137" s="22">
        <f>O137/F137</f>
        <v>13</v>
      </c>
    </row>
    <row r="138" spans="2:17" x14ac:dyDescent="0.25">
      <c r="B138" s="17">
        <v>46</v>
      </c>
      <c r="C138" s="1" t="s">
        <v>146</v>
      </c>
      <c r="D138" s="1" t="s">
        <v>22</v>
      </c>
      <c r="E138" s="4" t="s">
        <v>140</v>
      </c>
      <c r="F138" s="4">
        <v>9</v>
      </c>
      <c r="G138" s="5">
        <v>4</v>
      </c>
      <c r="I138" s="5">
        <v>1</v>
      </c>
      <c r="J138" s="4">
        <v>12</v>
      </c>
      <c r="K138" s="21">
        <f>ROUND(IF(E138=$V$2,G138/30*J138*4,IF(E138=$V$1,G138/30*J138,0)),0)</f>
        <v>0</v>
      </c>
      <c r="L138" s="21">
        <f>ROUND(IF(E138=$V$2,H138*6,IF(E138=$V$1,H138*5,H138*4)),0)</f>
        <v>0</v>
      </c>
      <c r="M138" s="21">
        <f>I138*3</f>
        <v>3</v>
      </c>
      <c r="N138" s="21">
        <f>G138*2</f>
        <v>8</v>
      </c>
      <c r="O138" s="31">
        <f>SUM(K138:N138)</f>
        <v>11</v>
      </c>
      <c r="P138" s="22">
        <f>O138/G138</f>
        <v>2.75</v>
      </c>
      <c r="Q138" s="22">
        <f>O138/F138</f>
        <v>1.2222222222222223</v>
      </c>
    </row>
    <row r="139" spans="2:17" x14ac:dyDescent="0.25">
      <c r="B139" s="17">
        <v>329</v>
      </c>
      <c r="C139" s="1" t="s">
        <v>116</v>
      </c>
      <c r="D139" s="1" t="s">
        <v>15</v>
      </c>
      <c r="E139" s="4" t="s">
        <v>142</v>
      </c>
      <c r="F139" s="4">
        <v>5</v>
      </c>
      <c r="G139" s="5">
        <v>12</v>
      </c>
      <c r="H139" s="5">
        <v>1</v>
      </c>
      <c r="I139" s="5"/>
      <c r="J139" s="5">
        <v>8</v>
      </c>
      <c r="K139" s="21">
        <f>ROUND(IF(E139=$V$2,G139/30*J139*4,IF(E139=$V$1,G139/30*J139,0)),0)</f>
        <v>13</v>
      </c>
      <c r="L139" s="21">
        <f>ROUND(IF(E139=$V$2,H139*6,IF(E139=$V$1,H139*5,H139*4)),0)</f>
        <v>6</v>
      </c>
      <c r="M139" s="21">
        <f>I139*3</f>
        <v>0</v>
      </c>
      <c r="N139" s="21">
        <f>G139*2</f>
        <v>24</v>
      </c>
      <c r="O139" s="31">
        <f>SUM(K139:N139)</f>
        <v>43</v>
      </c>
      <c r="P139" s="22">
        <f>O139/G139</f>
        <v>3.5833333333333335</v>
      </c>
      <c r="Q139" s="22">
        <f>O139/F139</f>
        <v>8.6</v>
      </c>
    </row>
    <row r="140" spans="2:17" x14ac:dyDescent="0.25">
      <c r="B140" s="17">
        <v>16</v>
      </c>
      <c r="C140" s="1" t="s">
        <v>135</v>
      </c>
      <c r="D140" s="1" t="s">
        <v>3</v>
      </c>
      <c r="E140" s="4" t="s">
        <v>141</v>
      </c>
      <c r="F140" s="4">
        <v>5</v>
      </c>
      <c r="G140" s="5">
        <v>27</v>
      </c>
      <c r="H140" s="19"/>
      <c r="I140" s="5">
        <v>3</v>
      </c>
      <c r="J140" s="5">
        <v>7</v>
      </c>
      <c r="K140" s="21">
        <f>ROUND(IF(E140=$V$2,G140/30*J140*4,IF(E140=$V$1,G140/30*J140,0)),0)</f>
        <v>6</v>
      </c>
      <c r="L140" s="21">
        <f>ROUND(IF(E140=$V$2,H140*6,IF(E140=$V$1,H140*5,H140*4)),0)</f>
        <v>0</v>
      </c>
      <c r="M140" s="21">
        <f>I140*3</f>
        <v>9</v>
      </c>
      <c r="N140" s="21">
        <f>G140*2</f>
        <v>54</v>
      </c>
      <c r="O140" s="31">
        <f>SUM(K140:N140)</f>
        <v>69</v>
      </c>
      <c r="P140" s="22">
        <f>O140/G140</f>
        <v>2.5555555555555554</v>
      </c>
      <c r="Q140" s="22">
        <f>O140/F140</f>
        <v>13.8</v>
      </c>
    </row>
    <row r="141" spans="2:17" x14ac:dyDescent="0.25">
      <c r="B141" s="17">
        <v>50</v>
      </c>
      <c r="C141" s="24" t="s">
        <v>74</v>
      </c>
      <c r="D141" s="24" t="s">
        <v>7</v>
      </c>
      <c r="E141" s="20" t="s">
        <v>142</v>
      </c>
      <c r="F141" s="20">
        <v>5</v>
      </c>
      <c r="G141" s="5">
        <v>26</v>
      </c>
      <c r="H141" s="5">
        <v>3</v>
      </c>
      <c r="I141" s="5">
        <v>2</v>
      </c>
      <c r="J141" s="5">
        <v>5</v>
      </c>
      <c r="K141" s="21">
        <f>ROUND(IF(E141=$V$2,G141/30*J141*4,IF(E141=$V$1,G141/30*J141,0)),0)</f>
        <v>17</v>
      </c>
      <c r="L141" s="21">
        <f>ROUND(IF(E141=$V$2,H141*6,IF(E141=$V$1,H141*5,H141*4)),0)</f>
        <v>18</v>
      </c>
      <c r="M141" s="21">
        <f>I141*3</f>
        <v>6</v>
      </c>
      <c r="N141" s="21">
        <f>G141*2</f>
        <v>52</v>
      </c>
      <c r="O141" s="31">
        <f>SUM(K141:N141)</f>
        <v>93</v>
      </c>
      <c r="P141" s="22">
        <f>O141/G141</f>
        <v>3.5769230769230771</v>
      </c>
      <c r="Q141" s="22">
        <f>O141/F141</f>
        <v>18.600000000000001</v>
      </c>
    </row>
    <row r="142" spans="2:17" x14ac:dyDescent="0.25">
      <c r="B142" s="17">
        <v>185</v>
      </c>
      <c r="C142" s="18" t="s">
        <v>89</v>
      </c>
      <c r="D142" s="18" t="s">
        <v>1</v>
      </c>
      <c r="E142" s="4" t="s">
        <v>141</v>
      </c>
      <c r="F142" s="4">
        <v>8.5</v>
      </c>
      <c r="G142" s="5">
        <v>17</v>
      </c>
      <c r="H142" s="5">
        <v>2</v>
      </c>
      <c r="I142" s="5">
        <v>2</v>
      </c>
      <c r="J142" s="5">
        <v>11</v>
      </c>
      <c r="K142" s="21">
        <f>ROUND(IF(E142=$V$2,G142/30*J142*4,IF(E142=$V$1,G142/30*J142,0)),0)</f>
        <v>6</v>
      </c>
      <c r="L142" s="21">
        <f>ROUND(IF(E142=$V$2,H142*6,IF(E142=$V$1,H142*5,H142*4)),0)</f>
        <v>10</v>
      </c>
      <c r="M142" s="21">
        <f>I142*3</f>
        <v>6</v>
      </c>
      <c r="N142" s="21">
        <f>G142*2</f>
        <v>34</v>
      </c>
      <c r="O142" s="31">
        <f>SUM(K142:N142)</f>
        <v>56</v>
      </c>
      <c r="P142" s="22">
        <f>O142/G142</f>
        <v>3.2941176470588234</v>
      </c>
      <c r="Q142" s="22">
        <f>O142/F142</f>
        <v>6.5882352941176467</v>
      </c>
    </row>
    <row r="143" spans="2:17" x14ac:dyDescent="0.25">
      <c r="C143" s="18" t="s">
        <v>50</v>
      </c>
      <c r="D143" s="18" t="s">
        <v>10</v>
      </c>
      <c r="E143" s="4" t="s">
        <v>140</v>
      </c>
      <c r="F143" s="4">
        <v>8</v>
      </c>
      <c r="G143" s="5">
        <v>24</v>
      </c>
      <c r="H143" s="5">
        <v>4</v>
      </c>
      <c r="I143" s="5">
        <v>2</v>
      </c>
      <c r="J143" s="5">
        <v>8</v>
      </c>
      <c r="K143" s="21">
        <f>ROUND(IF(E143=$V$2,G143/30*J143*4,IF(E143=$V$1,G143/30*J143,0)),0)</f>
        <v>0</v>
      </c>
      <c r="L143" s="21">
        <f>ROUND(IF(E143=$V$2,H143*6,IF(E143=$V$1,H143*5,H143*4)),0)</f>
        <v>16</v>
      </c>
      <c r="M143" s="21">
        <f>I143*3</f>
        <v>6</v>
      </c>
      <c r="N143" s="21">
        <f>G143*2</f>
        <v>48</v>
      </c>
      <c r="O143" s="31">
        <f>SUM(K143:N143)</f>
        <v>70</v>
      </c>
      <c r="P143" s="22">
        <f>O143/G143</f>
        <v>2.9166666666666665</v>
      </c>
      <c r="Q143" s="22">
        <f>O143/F143</f>
        <v>8.75</v>
      </c>
    </row>
  </sheetData>
  <autoFilter ref="C3:Q143">
    <sortState ref="C4:Q143">
      <sortCondition ref="C3:C143"/>
    </sortState>
  </autoFilter>
  <hyperlinks>
    <hyperlink ref="C23" r:id="rId1" display="http://www.altomfotball.no/element.do?cmd=player&amp;personId=250264&amp;tournamentId=1&amp;seasonId=338&amp;teamId=313&amp;seasonId=338&amp;useFullUrl=false"/>
    <hyperlink ref="D23" r:id="rId2" display="http://www.altomfotball.no/element.do?cmd=tournamentStatistics&amp;teamId=313&amp;tournamentId=1&amp;seasonId=338&amp;useFullUrl=false"/>
    <hyperlink ref="C90" r:id="rId3" display="http://www.altomfotball.no/element.do?cmd=player&amp;personId=116662&amp;tournamentId=1&amp;seasonId=338&amp;teamId=403&amp;seasonId=338&amp;useFullUrl=false"/>
    <hyperlink ref="D90" r:id="rId4" display="http://www.altomfotball.no/element.do?cmd=tournamentStatistics&amp;teamId=403&amp;tournamentId=1&amp;seasonId=338&amp;useFullUrl=false"/>
    <hyperlink ref="C99" r:id="rId5" display="http://www.altomfotball.no/element.do?cmd=player&amp;personId=94343&amp;tournamentId=1&amp;seasonId=338&amp;teamId=311&amp;seasonId=338&amp;useFullUrl=false"/>
    <hyperlink ref="D99" r:id="rId6" display="http://www.altomfotball.no/element.do?cmd=tournamentStatistics&amp;teamId=311&amp;tournamentId=1&amp;seasonId=338&amp;useFullUrl=false"/>
    <hyperlink ref="C136" r:id="rId7" display="http://www.altomfotball.no/element.do?cmd=player&amp;personId=222924&amp;tournamentId=1&amp;seasonId=338&amp;teamId=306&amp;seasonId=338&amp;useFullUrl=false"/>
    <hyperlink ref="D136" r:id="rId8" display="http://www.altomfotball.no/element.do?cmd=tournamentStatistics&amp;teamId=306&amp;tournamentId=1&amp;seasonId=338&amp;useFullUrl=false"/>
    <hyperlink ref="C78" r:id="rId9" display="http://www.altomfotball.no/element.do?cmd=player&amp;personId=131723&amp;tournamentId=1&amp;seasonId=338&amp;teamId=328&amp;seasonId=338&amp;useFullUrl=false"/>
    <hyperlink ref="D78" r:id="rId10" display="http://www.altomfotball.no/element.do?cmd=tournamentStatistics&amp;teamId=328&amp;tournamentId=1&amp;seasonId=338&amp;useFullUrl=false"/>
    <hyperlink ref="C47" r:id="rId11" display="http://www.altomfotball.no/element.do?cmd=player&amp;personId=267377&amp;tournamentId=1&amp;seasonId=338&amp;teamId=314&amp;seasonId=338&amp;useFullUrl=false"/>
    <hyperlink ref="D47" r:id="rId12" display="http://www.altomfotball.no/element.do?cmd=tournamentStatistics&amp;teamId=314&amp;tournamentId=1&amp;seasonId=338&amp;useFullUrl=false"/>
    <hyperlink ref="C86" r:id="rId13" display="http://www.altomfotball.no/element.do?cmd=player&amp;personId=132003&amp;tournamentId=1&amp;seasonId=338&amp;teamId=313&amp;seasonId=338&amp;useFullUrl=false"/>
    <hyperlink ref="D86" r:id="rId14" display="http://www.altomfotball.no/element.do?cmd=tournamentStatistics&amp;teamId=313&amp;tournamentId=1&amp;seasonId=338&amp;useFullUrl=false"/>
    <hyperlink ref="C128" r:id="rId15" display="http://www.altomfotball.no/element.do?cmd=player&amp;personId=243895&amp;tournamentId=1&amp;seasonId=338&amp;teamId=315&amp;seasonId=338&amp;useFullUrl=false"/>
    <hyperlink ref="D128" r:id="rId16" display="http://www.altomfotball.no/element.do?cmd=tournamentStatistics&amp;teamId=315&amp;tournamentId=1&amp;seasonId=338&amp;useFullUrl=false"/>
    <hyperlink ref="C93" r:id="rId17" display="http://www.altomfotball.no/element.do?cmd=player&amp;personId=206174&amp;tournamentId=1&amp;seasonId=338&amp;teamId=313&amp;seasonId=338&amp;useFullUrl=false"/>
    <hyperlink ref="D93" r:id="rId18" display="http://www.altomfotball.no/element.do?cmd=tournamentStatistics&amp;teamId=313&amp;tournamentId=1&amp;seasonId=338&amp;useFullUrl=false"/>
    <hyperlink ref="C97" r:id="rId19" display="http://www.altomfotball.no/element.do?cmd=player&amp;personId=207123&amp;tournamentId=1&amp;seasonId=338&amp;teamId=326&amp;seasonId=338&amp;useFullUrl=false"/>
    <hyperlink ref="D97" r:id="rId20" display="http://www.altomfotball.no/element.do?cmd=tournamentStatistics&amp;teamId=326&amp;tournamentId=1&amp;seasonId=338&amp;useFullUrl=false"/>
    <hyperlink ref="C44" r:id="rId21" display="http://www.altomfotball.no/element.do?cmd=player&amp;personId=95888&amp;tournamentId=1&amp;seasonId=338&amp;teamId=311&amp;seasonId=338&amp;useFullUrl=false"/>
    <hyperlink ref="D44" r:id="rId22" display="http://www.altomfotball.no/element.do?cmd=tournamentStatistics&amp;teamId=311&amp;tournamentId=1&amp;seasonId=338&amp;useFullUrl=false"/>
    <hyperlink ref="C124" r:id="rId23" display="http://www.altomfotball.no/element.do?cmd=player&amp;personId=269578&amp;tournamentId=1&amp;seasonId=338&amp;teamId=302&amp;seasonId=338&amp;useFullUrl=false"/>
    <hyperlink ref="D124" r:id="rId24" display="http://www.altomfotball.no/element.do?cmd=tournamentStatistics&amp;teamId=302&amp;tournamentId=1&amp;seasonId=338&amp;useFullUrl=false"/>
    <hyperlink ref="C88" r:id="rId25" display="http://www.altomfotball.no/element.do?cmd=player&amp;personId=83002&amp;tournamentId=1&amp;seasonId=338&amp;teamId=314&amp;seasonId=338&amp;useFullUrl=false"/>
    <hyperlink ref="D88" r:id="rId26" display="http://www.altomfotball.no/element.do?cmd=tournamentStatistics&amp;teamId=314&amp;tournamentId=1&amp;seasonId=338&amp;useFullUrl=false"/>
    <hyperlink ref="C28" r:id="rId27" display="http://www.altomfotball.no/element.do?cmd=player&amp;personId=267902&amp;tournamentId=1&amp;seasonId=338&amp;teamId=403&amp;seasonId=338&amp;useFullUrl=false"/>
    <hyperlink ref="D28" r:id="rId28" display="http://www.altomfotball.no/element.do?cmd=tournamentStatistics&amp;teamId=403&amp;tournamentId=1&amp;seasonId=338&amp;useFullUrl=false"/>
    <hyperlink ref="C37" r:id="rId29" display="http://www.altomfotball.no/element.do?cmd=player&amp;personId=251794&amp;tournamentId=1&amp;seasonId=338&amp;teamId=306&amp;seasonId=338&amp;useFullUrl=false"/>
    <hyperlink ref="D37" r:id="rId30" display="http://www.altomfotball.no/element.do?cmd=tournamentStatistics&amp;teamId=306&amp;tournamentId=1&amp;seasonId=338&amp;useFullUrl=false"/>
    <hyperlink ref="C110" r:id="rId31" display="http://www.altomfotball.no/element.do?cmd=player&amp;personId=274108&amp;tournamentId=1&amp;seasonId=338&amp;teamId=315&amp;seasonId=338&amp;useFullUrl=false"/>
    <hyperlink ref="D110" r:id="rId32" display="http://www.altomfotball.no/element.do?cmd=tournamentStatistics&amp;teamId=315&amp;tournamentId=1&amp;seasonId=338&amp;useFullUrl=false"/>
    <hyperlink ref="C105" r:id="rId33" display="http://www.altomfotball.no/element.do?cmd=player&amp;personId=289457&amp;tournamentId=1&amp;seasonId=338&amp;teamId=311&amp;seasonId=338&amp;useFullUrl=false"/>
    <hyperlink ref="D105" r:id="rId34" display="http://www.altomfotball.no/element.do?cmd=tournamentStatistics&amp;teamId=311&amp;tournamentId=1&amp;seasonId=338&amp;useFullUrl=false"/>
    <hyperlink ref="C55" r:id="rId35" display="http://www.altomfotball.no/element.do?cmd=player&amp;personId=238025&amp;tournamentId=1&amp;seasonId=338&amp;teamId=302&amp;seasonId=338&amp;useFullUrl=false"/>
    <hyperlink ref="D55" r:id="rId36" display="http://www.altomfotball.no/element.do?cmd=tournamentStatistics&amp;teamId=302&amp;tournamentId=1&amp;seasonId=338&amp;useFullUrl=false"/>
    <hyperlink ref="C80" r:id="rId37" display="http://www.altomfotball.no/element.do?cmd=player&amp;personId=290456&amp;tournamentId=1&amp;seasonId=338&amp;teamId=303&amp;seasonId=338&amp;useFullUrl=false"/>
    <hyperlink ref="D80" r:id="rId38" display="http://www.altomfotball.no/element.do?cmd=tournamentStatistics&amp;teamId=303&amp;tournamentId=1&amp;seasonId=338&amp;useFullUrl=false"/>
    <hyperlink ref="C15" r:id="rId39" display="http://www.altomfotball.no/element.do?cmd=player&amp;personId=1362&amp;tournamentId=1&amp;seasonId=338&amp;teamId=302&amp;seasonId=338&amp;useFullUrl=false"/>
    <hyperlink ref="D15" r:id="rId40" display="http://www.altomfotball.no/element.do?cmd=tournamentStatistics&amp;teamId=302&amp;tournamentId=1&amp;seasonId=338&amp;useFullUrl=false"/>
    <hyperlink ref="C45" r:id="rId41" display="http://www.altomfotball.no/element.do?cmd=player&amp;personId=211507&amp;tournamentId=1&amp;seasonId=338&amp;teamId=311&amp;seasonId=338&amp;useFullUrl=false"/>
    <hyperlink ref="D45" r:id="rId42" display="http://www.altomfotball.no/element.do?cmd=tournamentStatistics&amp;teamId=311&amp;tournamentId=1&amp;seasonId=338&amp;useFullUrl=false"/>
    <hyperlink ref="C70" r:id="rId43" display="http://www.altomfotball.no/element.do?cmd=player&amp;personId=254469&amp;tournamentId=1&amp;seasonId=338&amp;teamId=302&amp;seasonId=338&amp;useFullUrl=false"/>
    <hyperlink ref="D70" r:id="rId44" display="http://www.altomfotball.no/element.do?cmd=tournamentStatistics&amp;teamId=302&amp;tournamentId=1&amp;seasonId=338&amp;useFullUrl=false"/>
    <hyperlink ref="C100" r:id="rId45" display="http://www.altomfotball.no/element.do?cmd=player&amp;personId=206871&amp;tournamentId=1&amp;seasonId=338&amp;teamId=541&amp;seasonId=338&amp;useFullUrl=false"/>
    <hyperlink ref="D100" r:id="rId46" display="http://www.altomfotball.no/element.do?cmd=tournamentStatistics&amp;teamId=541&amp;tournamentId=1&amp;seasonId=338&amp;useFullUrl=false"/>
    <hyperlink ref="C35" r:id="rId47" display="http://www.altomfotball.no/element.do?cmd=player&amp;personId=143686&amp;tournamentId=1&amp;seasonId=338&amp;teamId=308&amp;seasonId=338&amp;useFullUrl=false"/>
    <hyperlink ref="D35" r:id="rId48" display="http://www.altomfotball.no/element.do?cmd=tournamentStatistics&amp;teamId=308&amp;tournamentId=1&amp;seasonId=338&amp;useFullUrl=false"/>
    <hyperlink ref="C42" r:id="rId49" display="http://www.altomfotball.no/element.do?cmd=player&amp;personId=206785&amp;tournamentId=1&amp;seasonId=338&amp;teamId=302&amp;seasonId=338&amp;useFullUrl=false"/>
    <hyperlink ref="D42" r:id="rId50" display="http://www.altomfotball.no/element.do?cmd=tournamentStatistics&amp;teamId=302&amp;tournamentId=1&amp;seasonId=338&amp;useFullUrl=false"/>
    <hyperlink ref="C79" r:id="rId51" display="http://www.altomfotball.no/element.do?cmd=player&amp;personId=261768&amp;tournamentId=1&amp;seasonId=338&amp;teamId=326&amp;seasonId=338&amp;useFullUrl=false"/>
    <hyperlink ref="D79" r:id="rId52" display="http://www.altomfotball.no/element.do?cmd=tournamentStatistics&amp;teamId=326&amp;tournamentId=1&amp;seasonId=338&amp;useFullUrl=false"/>
    <hyperlink ref="C7" r:id="rId53" display="http://www.altomfotball.no/element.do?cmd=player&amp;personId=222164&amp;tournamentId=1&amp;seasonId=338&amp;teamId=306&amp;seasonId=338&amp;useFullUrl=false"/>
    <hyperlink ref="D7" r:id="rId54" display="http://www.altomfotball.no/element.do?cmd=tournamentStatistics&amp;teamId=306&amp;tournamentId=1&amp;seasonId=338&amp;useFullUrl=false"/>
    <hyperlink ref="C101" r:id="rId55" display="http://www.altomfotball.no/element.do?cmd=player&amp;personId=312328&amp;tournamentId=1&amp;seasonId=338&amp;teamId=303&amp;seasonId=338&amp;useFullUrl=false"/>
    <hyperlink ref="D101" r:id="rId56" display="http://www.altomfotball.no/element.do?cmd=tournamentStatistics&amp;teamId=303&amp;tournamentId=1&amp;seasonId=338&amp;useFullUrl=false"/>
    <hyperlink ref="C36" r:id="rId57" display="http://www.altomfotball.no/element.do?cmd=player&amp;personId=81863&amp;tournamentId=1&amp;seasonId=338&amp;teamId=311&amp;seasonId=338&amp;useFullUrl=false"/>
    <hyperlink ref="D36" r:id="rId58" display="http://www.altomfotball.no/element.do?cmd=tournamentStatistics&amp;teamId=311&amp;tournamentId=1&amp;seasonId=338&amp;useFullUrl=false"/>
    <hyperlink ref="C73" r:id="rId59" display="http://www.altomfotball.no/element.do?cmd=player&amp;personId=207483&amp;tournamentId=1&amp;seasonId=338&amp;teamId=328&amp;seasonId=338&amp;useFullUrl=false"/>
    <hyperlink ref="D73" r:id="rId60" display="http://www.altomfotball.no/element.do?cmd=tournamentStatistics&amp;teamId=328&amp;tournamentId=1&amp;seasonId=338&amp;useFullUrl=false"/>
    <hyperlink ref="C81" r:id="rId61" display="http://www.altomfotball.no/element.do?cmd=player&amp;personId=117714&amp;tournamentId=1&amp;seasonId=338&amp;teamId=313&amp;seasonId=338&amp;useFullUrl=false"/>
    <hyperlink ref="D81" r:id="rId62" display="http://www.altomfotball.no/element.do?cmd=tournamentStatistics&amp;teamId=313&amp;tournamentId=1&amp;seasonId=338&amp;useFullUrl=false"/>
    <hyperlink ref="C19" r:id="rId63" display="http://www.altomfotball.no/element.do?cmd=player&amp;personId=218422&amp;tournamentId=1&amp;seasonId=338&amp;teamId=309&amp;seasonId=338&amp;useFullUrl=false"/>
    <hyperlink ref="D19" r:id="rId64" display="http://www.altomfotball.no/element.do?cmd=tournamentStatistics&amp;teamId=309&amp;tournamentId=1&amp;seasonId=338&amp;useFullUrl=false"/>
    <hyperlink ref="C63" r:id="rId65" display="http://www.altomfotball.no/element.do?cmd=player&amp;personId=241487&amp;tournamentId=1&amp;seasonId=338&amp;teamId=309&amp;seasonId=338&amp;useFullUrl=false"/>
    <hyperlink ref="D63" r:id="rId66" display="http://www.altomfotball.no/element.do?cmd=tournamentStatistics&amp;teamId=309&amp;tournamentId=1&amp;seasonId=338&amp;useFullUrl=false"/>
    <hyperlink ref="C104" r:id="rId67" display="http://www.altomfotball.no/element.do?cmd=player&amp;personId=146290&amp;tournamentId=1&amp;seasonId=338&amp;teamId=313&amp;seasonId=338&amp;useFullUrl=false"/>
    <hyperlink ref="D104" r:id="rId68" display="http://www.altomfotball.no/element.do?cmd=tournamentStatistics&amp;teamId=313&amp;tournamentId=1&amp;seasonId=338&amp;useFullUrl=false"/>
    <hyperlink ref="C133" r:id="rId69" display="http://www.altomfotball.no/element.do?cmd=player&amp;personId=120622&amp;tournamentId=1&amp;seasonId=338&amp;teamId=328&amp;seasonId=338&amp;useFullUrl=false"/>
    <hyperlink ref="D133" r:id="rId70" display="http://www.altomfotball.no/element.do?cmd=tournamentStatistics&amp;teamId=328&amp;tournamentId=1&amp;seasonId=338&amp;useFullUrl=false"/>
    <hyperlink ref="C75" r:id="rId71" display="http://www.altomfotball.no/element.do?cmd=player&amp;personId=274177&amp;tournamentId=1&amp;seasonId=338&amp;teamId=312&amp;seasonId=338&amp;useFullUrl=false"/>
    <hyperlink ref="D75" r:id="rId72" display="http://www.altomfotball.no/element.do?cmd=tournamentStatistics&amp;teamId=312&amp;tournamentId=1&amp;seasonId=338&amp;useFullUrl=false"/>
    <hyperlink ref="C143" r:id="rId73" display="http://www.altomfotball.no/element.do?cmd=player&amp;personId=1622&amp;tournamentId=1&amp;seasonId=338&amp;teamId=328&amp;seasonId=338&amp;useFullUrl=false"/>
    <hyperlink ref="D143" r:id="rId74" display="http://www.altomfotball.no/element.do?cmd=tournamentStatistics&amp;teamId=328&amp;tournamentId=1&amp;seasonId=338&amp;useFullUrl=false"/>
    <hyperlink ref="C112" r:id="rId75" display="http://www.altomfotball.no/element.do?cmd=player&amp;personId=276235&amp;tournamentId=1&amp;seasonId=338&amp;teamId=309&amp;seasonId=338&amp;useFullUrl=false"/>
    <hyperlink ref="D112" r:id="rId76" display="http://www.altomfotball.no/element.do?cmd=tournamentStatistics&amp;teamId=309&amp;tournamentId=1&amp;seasonId=338&amp;useFullUrl=false"/>
    <hyperlink ref="C123" r:id="rId77" display="http://www.altomfotball.no/element.do?cmd=player&amp;personId=54314&amp;tournamentId=1&amp;seasonId=338&amp;teamId=541&amp;seasonId=338&amp;useFullUrl=false"/>
    <hyperlink ref="D123" r:id="rId78" display="http://www.altomfotball.no/element.do?cmd=tournamentStatistics&amp;teamId=541&amp;tournamentId=1&amp;seasonId=338&amp;useFullUrl=false"/>
    <hyperlink ref="C9" r:id="rId79" display="http://www.altomfotball.no/element.do?cmd=player&amp;personId=140842&amp;tournamentId=1&amp;seasonId=338&amp;teamId=313&amp;seasonId=338&amp;useFullUrl=false"/>
    <hyperlink ref="D9" r:id="rId80" display="http://www.altomfotball.no/element.do?cmd=tournamentStatistics&amp;teamId=313&amp;tournamentId=1&amp;seasonId=338&amp;useFullUrl=false"/>
    <hyperlink ref="C16" r:id="rId81" display="http://www.altomfotball.no/element.do?cmd=player&amp;personId=281306&amp;tournamentId=1&amp;seasonId=338&amp;teamId=308&amp;seasonId=338&amp;useFullUrl=false"/>
    <hyperlink ref="D16" r:id="rId82" display="http://www.altomfotball.no/element.do?cmd=tournamentStatistics&amp;teamId=308&amp;tournamentId=1&amp;seasonId=338&amp;useFullUrl=false"/>
    <hyperlink ref="C33" r:id="rId83" display="http://www.altomfotball.no/element.do?cmd=player&amp;personId=120242&amp;tournamentId=1&amp;seasonId=338&amp;teamId=302&amp;seasonId=338&amp;useFullUrl=false"/>
    <hyperlink ref="D33" r:id="rId84" display="http://www.altomfotball.no/element.do?cmd=tournamentStatistics&amp;teamId=302&amp;tournamentId=1&amp;seasonId=338&amp;useFullUrl=false"/>
    <hyperlink ref="C51" r:id="rId85" display="http://www.altomfotball.no/element.do?cmd=player&amp;personId=314321&amp;tournamentId=1&amp;seasonId=338&amp;teamId=306&amp;seasonId=338&amp;useFullUrl=false"/>
    <hyperlink ref="D51" r:id="rId86" display="http://www.altomfotball.no/element.do?cmd=tournamentStatistics&amp;teamId=306&amp;tournamentId=1&amp;seasonId=338&amp;useFullUrl=false"/>
    <hyperlink ref="C117" r:id="rId87" display="http://www.altomfotball.no/element.do?cmd=player&amp;personId=256672&amp;tournamentId=1&amp;seasonId=338&amp;teamId=308&amp;seasonId=338&amp;useFullUrl=false"/>
    <hyperlink ref="D117" r:id="rId88" display="http://www.altomfotball.no/element.do?cmd=tournamentStatistics&amp;teamId=308&amp;tournamentId=1&amp;seasonId=338&amp;useFullUrl=false"/>
    <hyperlink ref="C103" r:id="rId89" display="http://www.altomfotball.no/element.do?cmd=player&amp;personId=283464&amp;tournamentId=1&amp;seasonId=338&amp;teamId=309&amp;seasonId=338&amp;useFullUrl=false"/>
    <hyperlink ref="D103" r:id="rId90" display="http://www.altomfotball.no/element.do?cmd=tournamentStatistics&amp;teamId=309&amp;tournamentId=1&amp;seasonId=338&amp;useFullUrl=false"/>
    <hyperlink ref="C17" r:id="rId91" display="http://www.altomfotball.no/element.do?cmd=player&amp;personId=292177&amp;tournamentId=1&amp;seasonId=338&amp;teamId=312&amp;seasonId=338&amp;useFullUrl=false"/>
    <hyperlink ref="D17" r:id="rId92" display="http://www.altomfotball.no/element.do?cmd=tournamentStatistics&amp;teamId=312&amp;tournamentId=1&amp;seasonId=338&amp;useFullUrl=false"/>
    <hyperlink ref="C43" r:id="rId93" display="http://www.altomfotball.no/element.do?cmd=player&amp;personId=219799&amp;tournamentId=1&amp;seasonId=338&amp;teamId=313&amp;seasonId=338&amp;useFullUrl=false"/>
    <hyperlink ref="D43" r:id="rId94" display="http://www.altomfotball.no/element.do?cmd=tournamentStatistics&amp;teamId=313&amp;tournamentId=1&amp;seasonId=338&amp;useFullUrl=false"/>
    <hyperlink ref="C96" r:id="rId95" display="http://www.altomfotball.no/element.do?cmd=player&amp;personId=253333&amp;tournamentId=1&amp;seasonId=338&amp;teamId=312&amp;seasonId=338&amp;useFullUrl=false"/>
    <hyperlink ref="D96" r:id="rId96" display="http://www.altomfotball.no/element.do?cmd=tournamentStatistics&amp;teamId=312&amp;tournamentId=1&amp;seasonId=338&amp;useFullUrl=false"/>
    <hyperlink ref="C92" r:id="rId97" display="http://www.altomfotball.no/element.do?cmd=player&amp;personId=272316&amp;tournamentId=1&amp;seasonId=338&amp;teamId=312&amp;seasonId=338&amp;useFullUrl=false"/>
    <hyperlink ref="D92" r:id="rId98" display="http://www.altomfotball.no/element.do?cmd=tournamentStatistics&amp;teamId=312&amp;tournamentId=1&amp;seasonId=338&amp;useFullUrl=false"/>
    <hyperlink ref="C31" r:id="rId99" display="http://www.altomfotball.no/element.do?cmd=player&amp;personId=222373&amp;tournamentId=1&amp;seasonId=338&amp;teamId=328&amp;seasonId=338&amp;useFullUrl=false"/>
    <hyperlink ref="D31" r:id="rId100" display="http://www.altomfotball.no/element.do?cmd=tournamentStatistics&amp;teamId=328&amp;tournamentId=1&amp;seasonId=338&amp;useFullUrl=false"/>
    <hyperlink ref="C38" r:id="rId101" display="http://www.altomfotball.no/element.do?cmd=player&amp;personId=207107&amp;tournamentId=1&amp;seasonId=338&amp;teamId=328&amp;seasonId=338&amp;useFullUrl=false"/>
    <hyperlink ref="D38" r:id="rId102" display="http://www.altomfotball.no/element.do?cmd=tournamentStatistics&amp;teamId=328&amp;tournamentId=1&amp;seasonId=338&amp;useFullUrl=false"/>
    <hyperlink ref="C131" r:id="rId103" display="http://www.altomfotball.no/element.do?cmd=player&amp;personId=257402&amp;tournamentId=1&amp;seasonId=338&amp;teamId=328&amp;seasonId=338&amp;useFullUrl=false"/>
    <hyperlink ref="D131" r:id="rId104" display="http://www.altomfotball.no/element.do?cmd=tournamentStatistics&amp;teamId=328&amp;tournamentId=1&amp;seasonId=338&amp;useFullUrl=false"/>
    <hyperlink ref="C64" r:id="rId105" display="http://www.altomfotball.no/element.do?cmd=player&amp;personId=278350&amp;tournamentId=1&amp;seasonId=338&amp;teamId=315&amp;seasonId=338&amp;useFullUrl=false"/>
    <hyperlink ref="D64" r:id="rId106" display="http://www.altomfotball.no/element.do?cmd=tournamentStatistics&amp;teamId=315&amp;tournamentId=1&amp;seasonId=338&amp;useFullUrl=false"/>
    <hyperlink ref="C116" r:id="rId107" display="http://www.altomfotball.no/element.do?cmd=player&amp;personId=269257&amp;tournamentId=1&amp;seasonId=338&amp;teamId=314&amp;seasonId=338&amp;useFullUrl=false"/>
    <hyperlink ref="D116" r:id="rId108" display="http://www.altomfotball.no/element.do?cmd=tournamentStatistics&amp;teamId=314&amp;tournamentId=1&amp;seasonId=338&amp;useFullUrl=false"/>
    <hyperlink ref="C32" r:id="rId109" display="http://www.altomfotball.no/element.do?cmd=player&amp;personId=241484&amp;tournamentId=1&amp;seasonId=338&amp;teamId=313&amp;seasonId=338&amp;useFullUrl=false"/>
    <hyperlink ref="D32" r:id="rId110" display="http://www.altomfotball.no/element.do?cmd=tournamentStatistics&amp;teamId=313&amp;tournamentId=1&amp;seasonId=338&amp;useFullUrl=false"/>
    <hyperlink ref="C58" r:id="rId111" display="http://www.altomfotball.no/element.do?cmd=player&amp;personId=250524&amp;tournamentId=1&amp;seasonId=338&amp;teamId=541&amp;seasonId=338&amp;useFullUrl=false"/>
    <hyperlink ref="D58" r:id="rId112" display="http://www.altomfotball.no/element.do?cmd=tournamentStatistics&amp;teamId=541&amp;tournamentId=1&amp;seasonId=338&amp;useFullUrl=false"/>
    <hyperlink ref="C29" r:id="rId113" display="http://www.altomfotball.no/element.do?cmd=player&amp;personId=261863&amp;tournamentId=1&amp;seasonId=338&amp;teamId=309&amp;seasonId=338&amp;useFullUrl=false"/>
    <hyperlink ref="D29" r:id="rId114" display="http://www.altomfotball.no/element.do?cmd=tournamentStatistics&amp;teamId=309&amp;tournamentId=1&amp;seasonId=338&amp;useFullUrl=false"/>
    <hyperlink ref="C39" r:id="rId115" display="http://www.altomfotball.no/element.do?cmd=player&amp;personId=267035&amp;tournamentId=1&amp;seasonId=338&amp;teamId=309&amp;seasonId=338&amp;useFullUrl=false"/>
    <hyperlink ref="D39" r:id="rId116" display="http://www.altomfotball.no/element.do?cmd=tournamentStatistics&amp;teamId=309&amp;tournamentId=1&amp;seasonId=338&amp;useFullUrl=false"/>
    <hyperlink ref="C85" r:id="rId117" display="http://www.altomfotball.no/element.do?cmd=player&amp;personId=263183&amp;tournamentId=1&amp;seasonId=338&amp;teamId=315&amp;seasonId=338&amp;useFullUrl=false"/>
    <hyperlink ref="D85" r:id="rId118" display="http://www.altomfotball.no/element.do?cmd=tournamentStatistics&amp;teamId=315&amp;tournamentId=1&amp;seasonId=338&amp;useFullUrl=false"/>
    <hyperlink ref="C13" r:id="rId119" display="http://www.altomfotball.no/element.do?cmd=player&amp;personId=312941&amp;tournamentId=1&amp;seasonId=338&amp;teamId=315&amp;seasonId=338&amp;useFullUrl=false"/>
    <hyperlink ref="D13" r:id="rId120" display="http://www.altomfotball.no/element.do?cmd=tournamentStatistics&amp;teamId=315&amp;tournamentId=1&amp;seasonId=338&amp;useFullUrl=false"/>
    <hyperlink ref="C141" r:id="rId121" display="http://www.altomfotball.no/element.do?cmd=player&amp;personId=146305&amp;tournamentId=1&amp;seasonId=338&amp;teamId=306&amp;seasonId=338&amp;useFullUrl=false"/>
    <hyperlink ref="D141" r:id="rId122" display="http://www.altomfotball.no/element.do?cmd=tournamentStatistics&amp;teamId=306&amp;tournamentId=1&amp;seasonId=338&amp;useFullUrl=false"/>
    <hyperlink ref="C106" r:id="rId123" display="http://www.altomfotball.no/element.do?cmd=player&amp;personId=286021&amp;tournamentId=1&amp;seasonId=338&amp;teamId=314&amp;seasonId=338&amp;useFullUrl=false"/>
    <hyperlink ref="D106" r:id="rId124" display="http://www.altomfotball.no/element.do?cmd=tournamentStatistics&amp;teamId=314&amp;tournamentId=1&amp;seasonId=338&amp;useFullUrl=false"/>
    <hyperlink ref="C48" r:id="rId125" display="http://www.altomfotball.no/element.do?cmd=player&amp;personId=281766&amp;tournamentId=1&amp;seasonId=338&amp;teamId=326&amp;seasonId=338&amp;useFullUrl=false"/>
    <hyperlink ref="D48" r:id="rId126" display="http://www.altomfotball.no/element.do?cmd=tournamentStatistics&amp;teamId=326&amp;tournamentId=1&amp;seasonId=338&amp;useFullUrl=false"/>
    <hyperlink ref="C119" r:id="rId127" display="http://www.altomfotball.no/element.do?cmd=player&amp;personId=220584&amp;tournamentId=1&amp;seasonId=338&amp;teamId=302&amp;seasonId=338&amp;useFullUrl=false"/>
    <hyperlink ref="D119" r:id="rId128" display="http://www.altomfotball.no/element.do?cmd=tournamentStatistics&amp;teamId=302&amp;tournamentId=1&amp;seasonId=338&amp;useFullUrl=false"/>
    <hyperlink ref="C111" r:id="rId129" display="http://www.altomfotball.no/element.do?cmd=player&amp;personId=298554&amp;tournamentId=1&amp;seasonId=338&amp;teamId=303&amp;seasonId=338&amp;useFullUrl=false"/>
    <hyperlink ref="D111" r:id="rId130" display="http://www.altomfotball.no/element.do?cmd=tournamentStatistics&amp;teamId=303&amp;tournamentId=1&amp;seasonId=338&amp;useFullUrl=false"/>
    <hyperlink ref="C14" r:id="rId131" display="http://www.altomfotball.no/element.do?cmd=player&amp;personId=298409&amp;tournamentId=1&amp;seasonId=338&amp;teamId=403&amp;seasonId=338&amp;useFullUrl=false"/>
    <hyperlink ref="D14" r:id="rId132" display="http://www.altomfotball.no/element.do?cmd=tournamentStatistics&amp;teamId=403&amp;tournamentId=1&amp;seasonId=338&amp;useFullUrl=false"/>
    <hyperlink ref="C74" r:id="rId133" display="http://www.altomfotball.no/element.do?cmd=player&amp;personId=236685&amp;tournamentId=1&amp;seasonId=338&amp;teamId=328&amp;seasonId=338&amp;useFullUrl=false"/>
    <hyperlink ref="D74" r:id="rId134" display="http://www.altomfotball.no/element.do?cmd=tournamentStatistics&amp;teamId=328&amp;tournamentId=1&amp;seasonId=338&amp;useFullUrl=false"/>
    <hyperlink ref="C24" r:id="rId135" display="http://www.altomfotball.no/element.do?cmd=player&amp;personId=256127&amp;tournamentId=1&amp;seasonId=338&amp;teamId=326&amp;seasonId=338&amp;useFullUrl=false"/>
    <hyperlink ref="D24" r:id="rId136" display="http://www.altomfotball.no/element.do?cmd=tournamentStatistics&amp;teamId=326&amp;tournamentId=1&amp;seasonId=338&amp;useFullUrl=false"/>
    <hyperlink ref="C52" r:id="rId137" display="http://www.altomfotball.no/element.do?cmd=player&amp;personId=128865&amp;tournamentId=1&amp;seasonId=338&amp;teamId=326&amp;seasonId=338&amp;useFullUrl=false"/>
    <hyperlink ref="D52" r:id="rId138" display="http://www.altomfotball.no/element.do?cmd=tournamentStatistics&amp;teamId=326&amp;tournamentId=1&amp;seasonId=338&amp;useFullUrl=false"/>
    <hyperlink ref="C34" r:id="rId139" display="http://www.altomfotball.no/element.do?cmd=player&amp;personId=290462&amp;tournamentId=1&amp;seasonId=338&amp;teamId=313&amp;seasonId=338&amp;useFullUrl=false"/>
    <hyperlink ref="D34" r:id="rId140" display="http://www.altomfotball.no/element.do?cmd=tournamentStatistics&amp;teamId=313&amp;tournamentId=1&amp;seasonId=338&amp;useFullUrl=false"/>
    <hyperlink ref="C54" r:id="rId141" display="http://www.altomfotball.no/element.do?cmd=player&amp;personId=312306&amp;tournamentId=1&amp;seasonId=338&amp;teamId=308&amp;seasonId=338&amp;useFullUrl=false"/>
    <hyperlink ref="D54" r:id="rId142" display="http://www.altomfotball.no/element.do?cmd=tournamentStatistics&amp;teamId=308&amp;tournamentId=1&amp;seasonId=338&amp;useFullUrl=false"/>
    <hyperlink ref="C40" r:id="rId143" display="http://www.altomfotball.no/element.do?cmd=player&amp;personId=207457&amp;tournamentId=1&amp;seasonId=338&amp;teamId=309&amp;seasonId=338&amp;useFullUrl=false"/>
    <hyperlink ref="D40" r:id="rId144" display="http://www.altomfotball.no/element.do?cmd=tournamentStatistics&amp;teamId=309&amp;tournamentId=1&amp;seasonId=338&amp;useFullUrl=false"/>
    <hyperlink ref="C59" r:id="rId145" display="http://www.altomfotball.no/element.do?cmd=player&amp;personId=194694&amp;tournamentId=1&amp;seasonId=338&amp;teamId=314&amp;seasonId=338&amp;useFullUrl=false"/>
    <hyperlink ref="D59" r:id="rId146" display="http://www.altomfotball.no/element.do?cmd=tournamentStatistics&amp;teamId=314&amp;tournamentId=1&amp;seasonId=338&amp;useFullUrl=false"/>
    <hyperlink ref="C132" r:id="rId147" display="http://www.altomfotball.no/element.do?cmd=player&amp;personId=284304&amp;tournamentId=1&amp;seasonId=338&amp;teamId=308&amp;seasonId=338&amp;useFullUrl=false"/>
    <hyperlink ref="D132" r:id="rId148" display="http://www.altomfotball.no/element.do?cmd=tournamentStatistics&amp;teamId=308&amp;tournamentId=1&amp;seasonId=338&amp;useFullUrl=false"/>
    <hyperlink ref="C120" r:id="rId149" display="http://www.altomfotball.no/element.do?cmd=player&amp;personId=288620&amp;tournamentId=1&amp;seasonId=338&amp;teamId=403&amp;seasonId=338&amp;useFullUrl=false"/>
    <hyperlink ref="D120" r:id="rId150" display="http://www.altomfotball.no/element.do?cmd=tournamentStatistics&amp;teamId=403&amp;tournamentId=1&amp;seasonId=338&amp;useFullUrl=false"/>
    <hyperlink ref="C142" r:id="rId151" display="http://www.altomfotball.no/element.do?cmd=player&amp;personId=252515&amp;tournamentId=1&amp;seasonId=338&amp;teamId=313&amp;seasonId=338&amp;useFullUrl=false"/>
    <hyperlink ref="D142" r:id="rId152" display="http://www.altomfotball.no/element.do?cmd=tournamentStatistics&amp;teamId=313&amp;tournamentId=1&amp;seasonId=338&amp;useFullUrl=false"/>
    <hyperlink ref="C53" r:id="rId153" display="http://www.altomfotball.no/element.do?cmd=player&amp;personId=313185&amp;tournamentId=1&amp;seasonId=338&amp;teamId=306&amp;seasonId=338&amp;useFullUrl=false"/>
    <hyperlink ref="D53" r:id="rId154" display="http://www.altomfotball.no/element.do?cmd=tournamentStatistics&amp;teamId=306&amp;tournamentId=1&amp;seasonId=338&amp;useFullUrl=false"/>
    <hyperlink ref="C27" r:id="rId155" display="http://www.altomfotball.no/element.do?cmd=player&amp;personId=301288&amp;tournamentId=1&amp;seasonId=338&amp;teamId=302&amp;seasonId=338&amp;useFullUrl=false"/>
    <hyperlink ref="D27" r:id="rId156" display="http://www.altomfotball.no/element.do?cmd=tournamentStatistics&amp;teamId=302&amp;tournamentId=1&amp;seasonId=338&amp;useFullUrl=false"/>
    <hyperlink ref="C137" r:id="rId157" display="http://www.altomfotball.no/element.do?cmd=player&amp;personId=88182&amp;tournamentId=1&amp;seasonId=338&amp;teamId=313&amp;seasonId=338&amp;useFullUrl=false"/>
    <hyperlink ref="D137" r:id="rId158" display="http://www.altomfotball.no/element.do?cmd=tournamentStatistics&amp;teamId=313&amp;tournamentId=1&amp;seasonId=338&amp;useFullUrl=false"/>
    <hyperlink ref="C18" r:id="rId159" display="http://www.altomfotball.no/element.do?cmd=player&amp;personId=278602&amp;tournamentId=1&amp;seasonId=338&amp;teamId=302&amp;seasonId=338&amp;useFullUrl=false"/>
    <hyperlink ref="D18" r:id="rId160" display="http://www.altomfotball.no/element.do?cmd=tournamentStatistics&amp;teamId=302&amp;tournamentId=1&amp;seasonId=338&amp;useFullUrl=false"/>
    <hyperlink ref="C102" r:id="rId161" display="http://www.altomfotball.no/element.do?cmd=player&amp;personId=116393&amp;tournamentId=1&amp;seasonId=338&amp;teamId=309&amp;seasonId=338&amp;useFullUrl=false"/>
    <hyperlink ref="D102" r:id="rId162" display="http://www.altomfotball.no/element.do?cmd=tournamentStatistics&amp;teamId=309&amp;tournamentId=1&amp;seasonId=338&amp;useFullUrl=false"/>
    <hyperlink ref="C126" r:id="rId163" display="http://www.altomfotball.no/element.do?cmd=player&amp;personId=312975&amp;tournamentId=1&amp;seasonId=338&amp;teamId=309&amp;seasonId=338&amp;useFullUrl=false"/>
    <hyperlink ref="D126" r:id="rId164" display="http://www.altomfotball.no/element.do?cmd=tournamentStatistics&amp;teamId=309&amp;tournamentId=1&amp;seasonId=338&amp;useFullUrl=false"/>
    <hyperlink ref="C115" r:id="rId165" display="http://www.altomfotball.no/element.do?cmd=player&amp;personId=269192&amp;tournamentId=1&amp;seasonId=338&amp;teamId=541&amp;seasonId=338&amp;useFullUrl=false"/>
    <hyperlink ref="D115" r:id="rId166" display="http://www.altomfotball.no/element.do?cmd=tournamentStatistics&amp;teamId=541&amp;tournamentId=1&amp;seasonId=338&amp;useFullUrl=false"/>
    <hyperlink ref="C121" r:id="rId167" display="http://www.altomfotball.no/element.do?cmd=player&amp;personId=267015&amp;tournamentId=1&amp;seasonId=338&amp;teamId=306&amp;seasonId=338&amp;useFullUrl=false"/>
    <hyperlink ref="D121" r:id="rId168" display="http://www.altomfotball.no/element.do?cmd=tournamentStatistics&amp;teamId=306&amp;tournamentId=1&amp;seasonId=338&amp;useFullUrl=false"/>
    <hyperlink ref="C20" r:id="rId169" display="http://www.altomfotball.no/element.do?cmd=player&amp;personId=34378&amp;tournamentId=1&amp;seasonId=338&amp;teamId=403&amp;seasonId=338&amp;useFullUrl=false"/>
    <hyperlink ref="D20" r:id="rId170" display="http://www.altomfotball.no/element.do?cmd=tournamentStatistics&amp;teamId=403&amp;tournamentId=1&amp;seasonId=338&amp;useFullUrl=false"/>
    <hyperlink ref="C71" r:id="rId171" display="http://www.altomfotball.no/element.do?cmd=player&amp;personId=246454&amp;tournamentId=1&amp;seasonId=338&amp;teamId=306&amp;seasonId=338&amp;useFullUrl=false"/>
    <hyperlink ref="D71" r:id="rId172" display="http://www.altomfotball.no/element.do?cmd=tournamentStatistics&amp;teamId=306&amp;tournamentId=1&amp;seasonId=338&amp;useFullUrl=false"/>
    <hyperlink ref="C4" r:id="rId173" display="http://www.altomfotball.no/element.do?cmd=player&amp;personId=194819&amp;tournamentId=1&amp;seasonId=338&amp;teamId=303&amp;seasonId=338&amp;useFullUrl=false"/>
    <hyperlink ref="D4" r:id="rId174" display="http://www.altomfotball.no/element.do?cmd=tournamentStatistics&amp;teamId=303&amp;tournamentId=1&amp;seasonId=338&amp;useFullUrl=false"/>
    <hyperlink ref="C118" r:id="rId175" display="http://www.altomfotball.no/element.do?cmd=player&amp;personId=206172&amp;tournamentId=1&amp;seasonId=338&amp;teamId=315&amp;seasonId=338&amp;useFullUrl=false"/>
    <hyperlink ref="D118" r:id="rId176" display="http://www.altomfotball.no/element.do?cmd=tournamentStatistics&amp;teamId=315&amp;tournamentId=1&amp;seasonId=338&amp;useFullUrl=false"/>
    <hyperlink ref="C60" r:id="rId177" display="http://www.altomfotball.no/element.do?cmd=player&amp;personId=128785&amp;tournamentId=1&amp;seasonId=338&amp;teamId=328&amp;seasonId=338&amp;useFullUrl=false"/>
    <hyperlink ref="D60" r:id="rId178" display="http://www.altomfotball.no/element.do?cmd=tournamentStatistics&amp;teamId=328&amp;tournamentId=1&amp;seasonId=338&amp;useFullUrl=false"/>
    <hyperlink ref="C82" r:id="rId179" display="http://www.altomfotball.no/element.do?cmd=player&amp;personId=145176&amp;tournamentId=1&amp;seasonId=338&amp;teamId=541&amp;seasonId=338&amp;useFullUrl=false"/>
    <hyperlink ref="D82" r:id="rId180" display="http://www.altomfotball.no/element.do?cmd=tournamentStatistics&amp;teamId=541&amp;tournamentId=1&amp;seasonId=338&amp;useFullUrl=false"/>
    <hyperlink ref="C76" r:id="rId181" display="http://www.altomfotball.no/element.do?cmd=player&amp;personId=6528&amp;tournamentId=1&amp;seasonId=338&amp;teamId=315&amp;seasonId=338&amp;useFullUrl=false"/>
    <hyperlink ref="D76" r:id="rId182" display="http://www.altomfotball.no/element.do?cmd=tournamentStatistics&amp;teamId=315&amp;tournamentId=1&amp;seasonId=338&amp;useFullUrl=false"/>
    <hyperlink ref="C49" r:id="rId183" display="http://www.altomfotball.no/element.do?cmd=player&amp;personId=199328&amp;tournamentId=1&amp;seasonId=338&amp;teamId=315&amp;seasonId=338&amp;useFullUrl=false"/>
    <hyperlink ref="D49" r:id="rId184" display="http://www.altomfotball.no/element.do?cmd=tournamentStatistics&amp;teamId=315&amp;tournamentId=1&amp;seasonId=338&amp;useFullUrl=false"/>
    <hyperlink ref="C87" r:id="rId185" display="http://www.altomfotball.no/element.do?cmd=player&amp;personId=233447&amp;tournamentId=1&amp;seasonId=338&amp;teamId=403&amp;seasonId=338&amp;useFullUrl=false"/>
    <hyperlink ref="D87" r:id="rId186" display="http://www.altomfotball.no/element.do?cmd=tournamentStatistics&amp;teamId=403&amp;tournamentId=1&amp;seasonId=338&amp;useFullUrl=false"/>
    <hyperlink ref="C11" r:id="rId187" display="http://www.altomfotball.no/element.do?cmd=player&amp;personId=12291&amp;tournamentId=1&amp;seasonId=338&amp;teamId=303&amp;seasonId=338&amp;useFullUrl=false"/>
    <hyperlink ref="D11" r:id="rId188" display="http://www.altomfotball.no/element.do?cmd=tournamentStatistics&amp;teamId=303&amp;tournamentId=1&amp;seasonId=338&amp;useFullUrl=false"/>
    <hyperlink ref="C77" r:id="rId189" display="http://www.altomfotball.no/element.do?cmd=player&amp;personId=298429&amp;tournamentId=1&amp;seasonId=338&amp;teamId=314&amp;seasonId=338&amp;useFullUrl=false"/>
    <hyperlink ref="D77" r:id="rId190" display="http://www.altomfotball.no/element.do?cmd=tournamentStatistics&amp;teamId=314&amp;tournamentId=1&amp;seasonId=338&amp;useFullUrl=false"/>
    <hyperlink ref="C114" r:id="rId191" display="http://www.altomfotball.no/element.do?cmd=player&amp;personId=286273&amp;tournamentId=1&amp;seasonId=338&amp;teamId=311&amp;seasonId=338&amp;useFullUrl=false"/>
    <hyperlink ref="D114" r:id="rId192" display="http://www.altomfotball.no/element.do?cmd=tournamentStatistics&amp;teamId=311&amp;tournamentId=1&amp;seasonId=338&amp;useFullUrl=false"/>
    <hyperlink ref="C129" r:id="rId193" display="http://www.altomfotball.no/element.do?cmd=player&amp;personId=298689&amp;tournamentId=1&amp;seasonId=338&amp;teamId=541&amp;seasonId=338&amp;useFullUrl=false"/>
    <hyperlink ref="D129" r:id="rId194" display="http://www.altomfotball.no/element.do?cmd=tournamentStatistics&amp;teamId=541&amp;tournamentId=1&amp;seasonId=338&amp;useFullUrl=false"/>
    <hyperlink ref="C130" r:id="rId195" display="http://www.altomfotball.no/element.do?cmd=player&amp;personId=298802&amp;tournamentId=1&amp;seasonId=338&amp;teamId=309&amp;seasonId=338&amp;useFullUrl=false"/>
    <hyperlink ref="D130" r:id="rId196" display="http://www.altomfotball.no/element.do?cmd=tournamentStatistics&amp;teamId=309&amp;tournamentId=1&amp;seasonId=338&amp;useFullUrl=false"/>
    <hyperlink ref="C113" r:id="rId197" display="http://www.altomfotball.no/element.do?cmd=player&amp;personId=300102&amp;tournamentId=1&amp;seasonId=338&amp;teamId=312&amp;seasonId=338&amp;useFullUrl=false"/>
    <hyperlink ref="D113" r:id="rId198" display="http://www.altomfotball.no/element.do?cmd=tournamentStatistics&amp;teamId=312&amp;tournamentId=1&amp;seasonId=338&amp;useFullUrl=false"/>
    <hyperlink ref="C89" r:id="rId199" display="http://www.altomfotball.no/element.do?cmd=player&amp;personId=193058&amp;tournamentId=1&amp;seasonId=338&amp;teamId=541&amp;seasonId=338&amp;useFullUrl=false"/>
    <hyperlink ref="D89" r:id="rId200" display="http://www.altomfotball.no/element.do?cmd=tournamentStatistics&amp;teamId=541&amp;tournamentId=1&amp;seasonId=338&amp;useFullUrl=false"/>
    <hyperlink ref="C134" r:id="rId201" display="http://www.altomfotball.no/element.do?cmd=player&amp;personId=11827&amp;tournamentId=1&amp;seasonId=338&amp;teamId=306&amp;seasonId=338&amp;useFullUrl=false"/>
    <hyperlink ref="D134" r:id="rId202" display="http://www.altomfotball.no/element.do?cmd=tournamentStatistics&amp;teamId=306&amp;tournamentId=1&amp;seasonId=338&amp;useFullUrl=false"/>
    <hyperlink ref="C122" r:id="rId203" display="http://www.altomfotball.no/element.do?cmd=player&amp;personId=268948&amp;tournamentId=1&amp;seasonId=338&amp;teamId=311&amp;seasonId=338&amp;useFullUrl=false"/>
    <hyperlink ref="D122" r:id="rId204" display="http://www.altomfotball.no/element.do?cmd=tournamentStatistics&amp;teamId=311&amp;tournamentId=1&amp;seasonId=338&amp;useFullUrl=false"/>
    <hyperlink ref="C139" r:id="rId205" display="http://www.altomfotball.no/element.do?cmd=player&amp;personId=278344&amp;tournamentId=1&amp;seasonId=338&amp;teamId=315&amp;seasonId=338&amp;useFullUrl=false"/>
    <hyperlink ref="D139" r:id="rId206" display="http://www.altomfotball.no/element.do?cmd=tournamentStatistics&amp;teamId=315&amp;tournamentId=1&amp;seasonId=338&amp;useFullUrl=false"/>
    <hyperlink ref="C12" r:id="rId207" display="http://www.altomfotball.no/element.do?cmd=player&amp;personId=298415&amp;tournamentId=1&amp;seasonId=338&amp;teamId=312&amp;seasonId=338&amp;useFullUrl=false"/>
    <hyperlink ref="D12" r:id="rId208" display="http://www.altomfotball.no/element.do?cmd=tournamentStatistics&amp;teamId=312&amp;tournamentId=1&amp;seasonId=338&amp;useFullUrl=false"/>
    <hyperlink ref="C61" r:id="rId209" display="http://www.altomfotball.no/element.do?cmd=player&amp;personId=62882&amp;tournamentId=1&amp;seasonId=338&amp;teamId=311&amp;seasonId=338&amp;useFullUrl=false"/>
    <hyperlink ref="D61" r:id="rId210" display="http://www.altomfotball.no/element.do?cmd=tournamentStatistics&amp;teamId=311&amp;tournamentId=1&amp;seasonId=338&amp;useFullUrl=false"/>
    <hyperlink ref="C135" r:id="rId211" display="http://www.altomfotball.no/element.do?cmd=player&amp;personId=195944&amp;tournamentId=1&amp;seasonId=338&amp;teamId=541&amp;seasonId=338&amp;useFullUrl=false"/>
    <hyperlink ref="D135" r:id="rId212" display="http://www.altomfotball.no/element.do?cmd=tournamentStatistics&amp;teamId=541&amp;tournamentId=1&amp;seasonId=338&amp;useFullUrl=false"/>
    <hyperlink ref="C30" r:id="rId213" display="http://www.altomfotball.no/element.do?cmd=player&amp;personId=195286&amp;tournamentId=1&amp;seasonId=338&amp;teamId=306&amp;seasonId=338&amp;useFullUrl=false"/>
    <hyperlink ref="D30" r:id="rId214" display="http://www.altomfotball.no/element.do?cmd=tournamentStatistics&amp;teamId=306&amp;tournamentId=1&amp;seasonId=338&amp;useFullUrl=false"/>
    <hyperlink ref="C65" r:id="rId215" display="http://www.altomfotball.no/element.do?cmd=player&amp;personId=290471&amp;tournamentId=1&amp;seasonId=338&amp;teamId=303&amp;seasonId=338&amp;useFullUrl=false"/>
    <hyperlink ref="D65" r:id="rId216" display="http://www.altomfotball.no/element.do?cmd=tournamentStatistics&amp;teamId=303&amp;tournamentId=1&amp;seasonId=338&amp;useFullUrl=false"/>
    <hyperlink ref="C46" r:id="rId217" display="http://www.altomfotball.no/element.do?cmd=player&amp;personId=9302&amp;tournamentId=1&amp;seasonId=338&amp;teamId=308&amp;seasonId=338&amp;useFullUrl=false"/>
    <hyperlink ref="D46" r:id="rId218" display="http://www.altomfotball.no/element.do?cmd=tournamentStatistics&amp;teamId=308&amp;tournamentId=1&amp;seasonId=338&amp;useFullUrl=false"/>
    <hyperlink ref="C83" r:id="rId219" display="http://www.altomfotball.no/element.do?cmd=player&amp;personId=94684&amp;tournamentId=1&amp;seasonId=338&amp;teamId=309&amp;seasonId=338&amp;useFullUrl=false"/>
    <hyperlink ref="D83" r:id="rId220" display="http://www.altomfotball.no/element.do?cmd=tournamentStatistics&amp;teamId=309&amp;tournamentId=1&amp;seasonId=338&amp;useFullUrl=false"/>
    <hyperlink ref="C21" r:id="rId221" display="http://www.altomfotball.no/element.do?cmd=player&amp;personId=269038&amp;tournamentId=1&amp;seasonId=338&amp;teamId=326&amp;seasonId=338&amp;useFullUrl=false"/>
    <hyperlink ref="D21" r:id="rId222" display="http://www.altomfotball.no/element.do?cmd=tournamentStatistics&amp;teamId=326&amp;tournamentId=1&amp;seasonId=338&amp;useFullUrl=false"/>
    <hyperlink ref="C26" r:id="rId223" display="http://www.altomfotball.no/element.do?cmd=player&amp;personId=46982&amp;tournamentId=1&amp;seasonId=338&amp;teamId=314&amp;seasonId=338&amp;useFullUrl=false"/>
    <hyperlink ref="D26" r:id="rId224" display="http://www.altomfotball.no/element.do?cmd=tournamentStatistics&amp;teamId=314&amp;tournamentId=1&amp;seasonId=338&amp;useFullUrl=false"/>
    <hyperlink ref="C10" r:id="rId225" display="http://www.altomfotball.no/element.do?cmd=player&amp;personId=256810&amp;tournamentId=1&amp;seasonId=338&amp;teamId=541&amp;seasonId=338&amp;useFullUrl=false"/>
    <hyperlink ref="D10" r:id="rId226" display="http://www.altomfotball.no/element.do?cmd=tournamentStatistics&amp;teamId=541&amp;tournamentId=1&amp;seasonId=338&amp;useFullUrl=false"/>
    <hyperlink ref="C6" r:id="rId227" display="http://www.altomfotball.no/element.do?cmd=player&amp;personId=207442&amp;tournamentId=1&amp;seasonId=338&amp;teamId=541&amp;seasonId=338&amp;useFullUrl=false"/>
    <hyperlink ref="D6" r:id="rId228" display="http://www.altomfotball.no/element.do?cmd=tournamentStatistics&amp;teamId=541&amp;tournamentId=1&amp;seasonId=338&amp;useFullUrl=false"/>
    <hyperlink ref="C56" r:id="rId229" display="http://www.altomfotball.no/element.do?cmd=player&amp;personId=200223&amp;tournamentId=1&amp;seasonId=338&amp;teamId=311&amp;seasonId=338&amp;useFullUrl=false"/>
    <hyperlink ref="D56" r:id="rId230" display="http://www.altomfotball.no/element.do?cmd=tournamentStatistics&amp;teamId=311&amp;tournamentId=1&amp;seasonId=338&amp;useFullUrl=false"/>
    <hyperlink ref="C41" r:id="rId231" display="http://www.altomfotball.no/element.do?cmd=player&amp;personId=111862&amp;tournamentId=1&amp;seasonId=338&amp;teamId=403&amp;seasonId=338&amp;useFullUrl=false"/>
    <hyperlink ref="D41" r:id="rId232" display="http://www.altomfotball.no/element.do?cmd=tournamentStatistics&amp;teamId=403&amp;tournamentId=1&amp;seasonId=338&amp;useFullUrl=false"/>
    <hyperlink ref="C84" r:id="rId233" display="http://www.altomfotball.no/element.do?cmd=player&amp;personId=222303&amp;tournamentId=1&amp;seasonId=338&amp;teamId=303&amp;seasonId=338&amp;useFullUrl=false"/>
    <hyperlink ref="D84" r:id="rId234" display="http://www.altomfotball.no/element.do?cmd=tournamentStatistics&amp;teamId=303&amp;tournamentId=1&amp;seasonId=338&amp;useFullUrl=false"/>
    <hyperlink ref="C68" r:id="rId235" display="http://www.altomfotball.no/element.do?cmd=player&amp;personId=267805&amp;tournamentId=1&amp;seasonId=338&amp;teamId=315&amp;seasonId=338&amp;useFullUrl=false"/>
    <hyperlink ref="D68" r:id="rId236" display="http://www.altomfotball.no/element.do?cmd=tournamentStatistics&amp;teamId=315&amp;tournamentId=1&amp;seasonId=338&amp;useFullUrl=false"/>
    <hyperlink ref="C140" r:id="rId237" display="http://www.altomfotball.no/element.do?cmd=player&amp;personId=267202&amp;tournamentId=1&amp;seasonId=338&amp;teamId=403&amp;seasonId=338&amp;useFullUrl=false"/>
    <hyperlink ref="D140" r:id="rId238" display="http://www.altomfotball.no/element.do?cmd=tournamentStatistics&amp;teamId=403&amp;tournamentId=1&amp;seasonId=338&amp;useFullUrl=false"/>
    <hyperlink ref="C95" r:id="rId239" display="http://www.altomfotball.no/element.do?cmd=player&amp;personId=94426&amp;tournamentId=1&amp;seasonId=338&amp;teamId=403&amp;seasonId=338&amp;useFullUrl=false"/>
    <hyperlink ref="D95" r:id="rId240" display="http://www.altomfotball.no/element.do?cmd=tournamentStatistics&amp;teamId=403&amp;tournamentId=1&amp;seasonId=338&amp;useFullUrl=false"/>
    <hyperlink ref="D11:D12" r:id="rId241" display="http://www.altomfotball.no/element.do?cmd=tournamentStatistics&amp;teamId=403&amp;tournamentId=1&amp;seasonId=338&amp;useFullUrl=false"/>
    <hyperlink ref="C109" r:id="rId242" display="http://www.altomfotball.no/element.do?cmd=player&amp;personId=238382&amp;tournamentId=1&amp;seasonId=338&amp;teamId=302&amp;seasonId=338&amp;useFullUrl=false"/>
    <hyperlink ref="D109" r:id="rId243" display="http://www.altomfotball.no/element.do?cmd=tournamentStatistics&amp;teamId=302&amp;tournamentId=1&amp;seasonId=338&amp;useFullUrl=false"/>
    <hyperlink ref="C8" r:id="rId244" display="http://www.altomfotball.no/element.do?cmd=player&amp;personId=130762&amp;tournamentId=1&amp;seasonId=338&amp;teamId=302&amp;seasonId=338&amp;useFullUrl=false"/>
    <hyperlink ref="D8" r:id="rId245" display="http://www.altomfotball.no/element.do?cmd=tournamentStatistics&amp;teamId=302&amp;tournamentId=1&amp;seasonId=338&amp;useFullUrl=false"/>
    <hyperlink ref="C25" r:id="rId246" display="http://www.altomfotball.no/element.do?cmd=player&amp;personId=1717&amp;tournamentId=1&amp;seasonId=338&amp;teamId=302&amp;seasonId=338&amp;useFullUrl=false"/>
    <hyperlink ref="D25" r:id="rId247" display="http://www.altomfotball.no/element.do?cmd=tournamentStatistics&amp;teamId=302&amp;tournamentId=1&amp;seasonId=338&amp;useFullUrl=false"/>
    <hyperlink ref="C138" r:id="rId248" display="http://www.altomfotball.no/element.do?cmd=player&amp;personId=223662&amp;tournamentId=1&amp;seasonId=338&amp;teamId=302&amp;seasonId=338&amp;useFullUrl=false"/>
    <hyperlink ref="D138" r:id="rId249" display="http://www.altomfotball.no/element.do?cmd=tournamentStatistics&amp;teamId=302&amp;tournamentId=1&amp;seasonId=338&amp;useFullUrl=false"/>
    <hyperlink ref="C57" r:id="rId250" display="http://www.altomfotball.no/element.do?cmd=player&amp;personId=246450&amp;tournamentId=1&amp;seasonId=338&amp;teamId=302&amp;seasonId=338&amp;useFullUrl=false"/>
    <hyperlink ref="D57" r:id="rId251" display="http://www.altomfotball.no/element.do?cmd=tournamentStatistics&amp;teamId=302&amp;tournamentId=1&amp;seasonId=338&amp;useFullUrl=false"/>
    <hyperlink ref="C67" r:id="rId252" display="http://www.altomfotball.no/element.do?cmd=player&amp;personId=266376&amp;tournamentId=1&amp;seasonId=338&amp;teamId=302&amp;seasonId=338&amp;useFullUrl=false"/>
    <hyperlink ref="D67" r:id="rId253" display="http://www.altomfotball.no/element.do?cmd=tournamentStatistics&amp;teamId=302&amp;tournamentId=1&amp;seasonId=338&amp;useFullUrl=false"/>
    <hyperlink ref="C69" r:id="rId254" display="http://www.altomfotball.no/element.do?cmd=player&amp;personId=93543&amp;tournamentId=1&amp;seasonId=338&amp;teamId=309&amp;seasonId=338&amp;useFullUrl=false"/>
    <hyperlink ref="D69" r:id="rId255" display="http://www.altomfotball.no/element.do?cmd=tournamentStatistics&amp;teamId=309&amp;tournamentId=1&amp;seasonId=338&amp;useFullUrl=false"/>
    <hyperlink ref="C127" r:id="rId256" display="http://www.altomfotball.no/element.do?cmd=player&amp;personId=268956&amp;tournamentId=1&amp;seasonId=338&amp;teamId=311&amp;seasonId=338&amp;useFullUrl=false"/>
    <hyperlink ref="D127" r:id="rId257" display="http://www.altomfotball.no/element.do?cmd=tournamentStatistics&amp;teamId=311&amp;tournamentId=1&amp;seasonId=338&amp;useFullUrl=false"/>
    <hyperlink ref="C107" r:id="rId258" display="http://www.altomfotball.no/element.do?cmd=player&amp;personId=205530&amp;tournamentId=1&amp;seasonId=338&amp;teamId=311&amp;seasonId=338&amp;useFullUrl=false"/>
    <hyperlink ref="D107" r:id="rId259" display="http://www.altomfotball.no/element.do?cmd=tournamentStatistics&amp;teamId=311&amp;tournamentId=1&amp;seasonId=338&amp;useFullUrl=false"/>
    <hyperlink ref="C5" r:id="rId260" display="http://www.altomfotball.no/element.do?cmd=player&amp;personId=312960&amp;tournamentId=1&amp;seasonId=338&amp;teamId=313&amp;seasonId=338&amp;useFullUrl=false"/>
    <hyperlink ref="D5" r:id="rId261" display="http://www.altomfotball.no/element.do?cmd=tournamentStatistics&amp;teamId=313&amp;tournamentId=1&amp;seasonId=338&amp;useFullUrl=false"/>
    <hyperlink ref="C62" r:id="rId262" display="http://www.altomfotball.no/element.do?cmd=player&amp;personId=229988&amp;tournamentId=1&amp;seasonId=338&amp;teamId=541&amp;seasonId=338&amp;useFullUrl=false"/>
    <hyperlink ref="D62" r:id="rId263" display="http://www.altomfotball.no/element.do?cmd=tournamentStatistics&amp;teamId=541&amp;tournamentId=1&amp;seasonId=338&amp;useFullUrl=false"/>
    <hyperlink ref="C125" r:id="rId264" display="http://www.altomfotball.no/element.do?cmd=player&amp;personId=117742&amp;tournamentId=1&amp;seasonId=338&amp;teamId=326&amp;seasonId=338&amp;useFullUrl=false"/>
    <hyperlink ref="D125" r:id="rId265" display="http://www.altomfotball.no/element.do?cmd=tournamentStatistics&amp;teamId=326&amp;tournamentId=1&amp;seasonId=338&amp;useFullUrl=false"/>
    <hyperlink ref="D91" r:id="rId266" display="http://www.altomfotball.no/element.do?cmd=tournamentStatistics&amp;teamId=328&amp;tournamentId=1&amp;seasonId=338&amp;useFullUrl=false"/>
    <hyperlink ref="C91" r:id="rId267" display="http://www.altomfotball.no/element.do?cmd=player&amp;personId=88750&amp;tournamentId=1&amp;seasonId=338&amp;teamId=328&amp;seasonId=338&amp;useFullUrl=false"/>
    <hyperlink ref="C50" r:id="rId268" display="http://www.altomfotball.no/element.do?cmd=player&amp;personId=207493&amp;tournamentId=1&amp;seasonId=338&amp;teamId=315&amp;seasonId=338&amp;useFullUrl=false"/>
    <hyperlink ref="D50" r:id="rId269" display="http://www.altomfotball.no/element.do?cmd=tournamentStatistics&amp;teamId=315&amp;tournamentId=1&amp;seasonId=338&amp;useFullUrl=false"/>
    <hyperlink ref="C72" r:id="rId270" display="http://www.altomfotball.no/element.do?cmd=player&amp;personId=256609&amp;tournamentId=1&amp;seasonId=338&amp;teamId=303&amp;seasonId=338&amp;useFullUrl=false"/>
    <hyperlink ref="D72" r:id="rId271" display="http://www.altomfotball.no/element.do?cmd=tournamentStatistics&amp;teamId=303&amp;tournamentId=1&amp;seasonId=338&amp;useFullUrl=false"/>
    <hyperlink ref="C66" r:id="rId272" display="http://www.altomfotball.no/element.do?cmd=player&amp;personId=286531&amp;tournamentId=1&amp;seasonId=338&amp;teamId=303&amp;seasonId=338&amp;useFullUrl=false"/>
    <hyperlink ref="D66" r:id="rId273" display="http://www.altomfotball.no/element.do?cmd=tournamentStatistics&amp;teamId=303&amp;tournamentId=1&amp;seasonId=338&amp;useFullUrl=false"/>
    <hyperlink ref="C108" r:id="rId274" display="http://www.altomfotball.no/element.do?cmd=player&amp;personId=222786&amp;tournamentId=1&amp;seasonId=338&amp;teamId=314&amp;seasonId=338&amp;useFullUrl=false"/>
    <hyperlink ref="D108" r:id="rId275" display="http://www.altomfotball.no/element.do?cmd=tournamentStatistics&amp;teamId=314&amp;tournamentId=1&amp;seasonId=338&amp;useFullUrl=false"/>
    <hyperlink ref="C22" r:id="rId276" display="http://www.altomfotball.no/element.do?cmd=player&amp;personId=23145&amp;tournamentId=1&amp;seasonId=338&amp;teamId=314&amp;seasonId=338&amp;useFullUrl=false"/>
    <hyperlink ref="D22" r:id="rId277" display="http://www.altomfotball.no/element.do?cmd=tournamentStatistics&amp;teamId=314&amp;tournamentId=1&amp;seasonId=338&amp;useFullUrl=false"/>
    <hyperlink ref="C94" r:id="rId278" display="http://www.altomfotball.no/element.do?cmd=player&amp;personId=278287&amp;tournamentId=1&amp;seasonId=338&amp;teamId=314&amp;seasonId=338&amp;useFullUrl=false"/>
    <hyperlink ref="D94" r:id="rId279" display="http://www.altomfotball.no/element.do?cmd=tournamentStatistics&amp;teamId=314&amp;tournamentId=1&amp;seasonId=338&amp;useFullUrl=false"/>
  </hyperlinks>
  <pageMargins left="0.7" right="0.7" top="0.75" bottom="0.75" header="0.3" footer="0.3"/>
  <pageSetup paperSize="9" orientation="portrait" r:id="rId2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Lyse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Vorland, Vidar</dc:creator>
  <cp:lastModifiedBy>Eivind Hageberg</cp:lastModifiedBy>
  <dcterms:created xsi:type="dcterms:W3CDTF">2017-03-23T07:09:28Z</dcterms:created>
  <dcterms:modified xsi:type="dcterms:W3CDTF">2017-03-28T12:57:15Z</dcterms:modified>
</cp:coreProperties>
</file>