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\Documents\University Projects\Fourth year\4B\MSCI 431\"/>
    </mc:Choice>
  </mc:AlternateContent>
  <xr:revisionPtr revIDLastSave="0" documentId="13_ncr:1_{62AD54B1-A22B-4EA8-B15A-716F1BB3AB06}" xr6:coauthVersionLast="45" xr6:coauthVersionMax="45" xr10:uidLastSave="{00000000-0000-0000-0000-000000000000}"/>
  <bookViews>
    <workbookView xWindow="28680" yWindow="-120" windowWidth="26760" windowHeight="14520" activeTab="1" xr2:uid="{8EADA2F5-0271-4665-99C4-E2B8BED9E611}"/>
  </bookViews>
  <sheets>
    <sheet name="Problem Statement" sheetId="1" r:id="rId1"/>
    <sheet name="Markov Chain" sheetId="2" r:id="rId2"/>
    <sheet name="Threshold prob redistribute" sheetId="4" r:id="rId3"/>
    <sheet name="Markov Chain python indexi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4" l="1"/>
  <c r="I6" i="4" s="1"/>
  <c r="H17" i="4"/>
  <c r="H16" i="4"/>
  <c r="H15" i="4"/>
  <c r="I15" i="4" s="1"/>
  <c r="H14" i="4"/>
  <c r="I14" i="4" s="1"/>
  <c r="H13" i="4"/>
  <c r="H12" i="4"/>
  <c r="I12" i="4" s="1"/>
  <c r="H11" i="4"/>
  <c r="I11" i="4" s="1"/>
  <c r="H10" i="4"/>
  <c r="I10" i="4" s="1"/>
  <c r="H9" i="4"/>
  <c r="H8" i="4"/>
  <c r="I8" i="4" s="1"/>
  <c r="H7" i="4"/>
  <c r="I7" i="4" s="1"/>
  <c r="G6" i="4"/>
  <c r="I17" i="4" l="1"/>
  <c r="I9" i="4"/>
  <c r="I16" i="4"/>
  <c r="I13" i="4"/>
  <c r="D1" i="3"/>
  <c r="E1" i="3"/>
  <c r="F1" i="3" s="1"/>
  <c r="G1" i="3" s="1"/>
  <c r="H1" i="3" s="1"/>
  <c r="I1" i="3" s="1"/>
  <c r="J1" i="3" s="1"/>
  <c r="K1" i="3" s="1"/>
  <c r="L1" i="3" s="1"/>
  <c r="M1" i="3" s="1"/>
  <c r="C1" i="3"/>
  <c r="A4" i="3"/>
  <c r="A5" i="3"/>
  <c r="A6" i="3" s="1"/>
  <c r="A7" i="3" s="1"/>
  <c r="A8" i="3" s="1"/>
  <c r="A9" i="3" s="1"/>
  <c r="A10" i="3" s="1"/>
  <c r="A11" i="3" s="1"/>
  <c r="A12" i="3" s="1"/>
  <c r="A13" i="3" s="1"/>
  <c r="A3" i="3"/>
  <c r="N13" i="3"/>
  <c r="M13" i="3" s="1"/>
  <c r="L13" i="3"/>
  <c r="N12" i="3"/>
  <c r="M12" i="3"/>
  <c r="L12" i="3" s="1"/>
  <c r="K12" i="3"/>
  <c r="N11" i="3"/>
  <c r="L11" i="3"/>
  <c r="K11" i="3" s="1"/>
  <c r="J11" i="3"/>
  <c r="N10" i="3"/>
  <c r="K10" i="3"/>
  <c r="J10" i="3" s="1"/>
  <c r="I10" i="3"/>
  <c r="N9" i="3"/>
  <c r="J9" i="3"/>
  <c r="I9" i="3" s="1"/>
  <c r="H9" i="3"/>
  <c r="N8" i="3"/>
  <c r="I8" i="3"/>
  <c r="H8" i="3" s="1"/>
  <c r="G8" i="3"/>
  <c r="N7" i="3"/>
  <c r="H7" i="3"/>
  <c r="G7" i="3" s="1"/>
  <c r="F7" i="3"/>
  <c r="N6" i="3"/>
  <c r="G6" i="3"/>
  <c r="F6" i="3" s="1"/>
  <c r="E6" i="3"/>
  <c r="N5" i="3"/>
  <c r="F5" i="3"/>
  <c r="E5" i="3" s="1"/>
  <c r="D5" i="3"/>
  <c r="N4" i="3"/>
  <c r="E4" i="3"/>
  <c r="D4" i="3" s="1"/>
  <c r="C4" i="3"/>
  <c r="N3" i="3"/>
  <c r="D3" i="3"/>
  <c r="C3" i="3"/>
  <c r="B3" i="3"/>
  <c r="N2" i="3"/>
  <c r="C2" i="3"/>
  <c r="B2" i="3" s="1"/>
  <c r="N13" i="2"/>
  <c r="M13" i="2" s="1"/>
  <c r="N12" i="2"/>
  <c r="N11" i="2"/>
  <c r="N10" i="2"/>
  <c r="N9" i="2"/>
  <c r="N8" i="2"/>
  <c r="N7" i="2"/>
  <c r="N6" i="2"/>
  <c r="N5" i="2"/>
  <c r="N4" i="2"/>
  <c r="N3" i="2"/>
  <c r="N2" i="2"/>
  <c r="L13" i="2"/>
  <c r="K12" i="2"/>
  <c r="J11" i="2"/>
  <c r="I10" i="2"/>
  <c r="H9" i="2"/>
  <c r="G8" i="2"/>
  <c r="F7" i="2"/>
  <c r="E6" i="2"/>
  <c r="D5" i="2"/>
  <c r="C4" i="2"/>
  <c r="B3" i="2"/>
  <c r="M12" i="2"/>
  <c r="L11" i="2"/>
  <c r="K10" i="2"/>
  <c r="J10" i="2" s="1"/>
  <c r="J9" i="2"/>
  <c r="I8" i="2"/>
  <c r="H7" i="2"/>
  <c r="G6" i="2"/>
  <c r="F5" i="2"/>
  <c r="E4" i="2"/>
  <c r="D3" i="2"/>
  <c r="C2" i="2"/>
  <c r="L12" i="2" l="1"/>
  <c r="B2" i="2"/>
  <c r="K11" i="2"/>
  <c r="I9" i="2"/>
  <c r="H8" i="2"/>
  <c r="G7" i="2"/>
  <c r="F6" i="2"/>
  <c r="E5" i="2"/>
  <c r="D4" i="2"/>
  <c r="C3" i="2"/>
</calcChain>
</file>

<file path=xl/sharedStrings.xml><?xml version="1.0" encoding="utf-8"?>
<sst xmlns="http://schemas.openxmlformats.org/spreadsheetml/2006/main" count="49" uniqueCount="31">
  <si>
    <t>6,7,8</t>
  </si>
  <si>
    <t>9,10,11</t>
  </si>
  <si>
    <t>12,13,14</t>
  </si>
  <si>
    <t>15,16,17</t>
  </si>
  <si>
    <t>18,19,20</t>
  </si>
  <si>
    <t>21,22,23</t>
  </si>
  <si>
    <t>24,25,26</t>
  </si>
  <si>
    <t>27,28,29</t>
  </si>
  <si>
    <t>30,31,32</t>
  </si>
  <si>
    <t>33,34,35</t>
  </si>
  <si>
    <t>36,37,38</t>
  </si>
  <si>
    <t>39,40,41</t>
  </si>
  <si>
    <t>State #</t>
  </si>
  <si>
    <t>MELD Score</t>
  </si>
  <si>
    <t>Improvement rate</t>
  </si>
  <si>
    <t>Deterioration rate</t>
  </si>
  <si>
    <t>Death Rate</t>
  </si>
  <si>
    <t>Post-trans Life Expectancy</t>
  </si>
  <si>
    <t>P(liver donation offer)</t>
  </si>
  <si>
    <t>death</t>
  </si>
  <si>
    <t>transplant</t>
  </si>
  <si>
    <t>Calculation:</t>
  </si>
  <si>
    <t>P(x&lt;=1)=</t>
  </si>
  <si>
    <t>1 - e^(-rate)</t>
  </si>
  <si>
    <t>As t=1 and a=1</t>
  </si>
  <si>
    <t>intial</t>
  </si>
  <si>
    <t>basic threshold</t>
  </si>
  <si>
    <t>Lost prob</t>
  </si>
  <si>
    <t>allocation factor</t>
  </si>
  <si>
    <t>reallocated</t>
  </si>
  <si>
    <t>^ This is normalized by =(threshold value)/(sum of threshold prob)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</si>
</sst>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/>
    <xf numFmtId="0" fontId="0" fillId="0" borderId="2" xfId="0" applyFont="1" applyBorder="1" applyAlignment="1">
      <alignment vertical="center"/>
    </xf>
    <xf numFmtId="0" fontId="0" fillId="0" borderId="1" xfId="0" applyBorder="1" applyAlignment="1">
      <alignment horizontal="right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NumberFormat="1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106E-85A4-4B20-BC32-49811A53C91E}">
  <dimension ref="C5:K29"/>
  <sheetViews>
    <sheetView topLeftCell="A4" zoomScale="130" zoomScaleNormal="130" workbookViewId="0">
      <selection activeCell="K6" sqref="K6:K17"/>
    </sheetView>
  </sheetViews>
  <sheetFormatPr defaultRowHeight="15" x14ac:dyDescent="0.25"/>
  <cols>
    <col min="6" max="6" width="10.42578125" bestFit="1" customWidth="1"/>
    <col min="7" max="9" width="11.5703125" bestFit="1" customWidth="1"/>
    <col min="10" max="10" width="10.28515625" bestFit="1" customWidth="1"/>
    <col min="11" max="11" width="11.42578125" bestFit="1" customWidth="1"/>
  </cols>
  <sheetData>
    <row r="5" spans="3:11" x14ac:dyDescent="0.25"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</row>
    <row r="6" spans="3:11" ht="16.5" x14ac:dyDescent="0.25">
      <c r="D6" s="1"/>
      <c r="E6" s="3">
        <v>1</v>
      </c>
      <c r="F6" s="3" t="s">
        <v>0</v>
      </c>
      <c r="G6" s="3">
        <v>0</v>
      </c>
      <c r="H6" s="3">
        <v>1.013E-3</v>
      </c>
      <c r="I6" s="3">
        <v>1.2300000000000001E-4</v>
      </c>
      <c r="J6" s="3">
        <v>3747</v>
      </c>
      <c r="K6" s="4">
        <v>1E-4</v>
      </c>
    </row>
    <row r="7" spans="3:11" ht="16.5" x14ac:dyDescent="0.25">
      <c r="C7" s="1"/>
      <c r="D7" s="1"/>
      <c r="E7" s="3">
        <v>2</v>
      </c>
      <c r="F7" s="3" t="s">
        <v>1</v>
      </c>
      <c r="G7" s="3">
        <v>3.2000000000000003E-4</v>
      </c>
      <c r="H7" s="3">
        <v>9.6100000000000005E-4</v>
      </c>
      <c r="I7" s="3">
        <v>1.7200000000000001E-4</v>
      </c>
      <c r="J7" s="3">
        <v>3623.25</v>
      </c>
      <c r="K7" s="4">
        <v>2.0000000000000001E-4</v>
      </c>
    </row>
    <row r="8" spans="3:11" ht="16.5" x14ac:dyDescent="0.25">
      <c r="C8" s="1"/>
      <c r="D8" s="1"/>
      <c r="E8" s="3">
        <v>3</v>
      </c>
      <c r="F8" s="3" t="s">
        <v>2</v>
      </c>
      <c r="G8" s="3">
        <v>1.134E-3</v>
      </c>
      <c r="H8" s="3">
        <v>1.4729999999999999E-3</v>
      </c>
      <c r="I8" s="3">
        <v>2.4499999999999999E-4</v>
      </c>
      <c r="J8" s="3">
        <v>3502.5</v>
      </c>
      <c r="K8" s="4">
        <v>2.0000000000000001E-4</v>
      </c>
    </row>
    <row r="9" spans="3:11" ht="16.5" x14ac:dyDescent="0.25">
      <c r="C9" s="1"/>
      <c r="D9" s="1"/>
      <c r="E9" s="3">
        <v>4</v>
      </c>
      <c r="F9" s="3" t="s">
        <v>3</v>
      </c>
      <c r="G9" s="3">
        <v>3.1099999999999999E-3</v>
      </c>
      <c r="H9" s="3">
        <v>3.199E-3</v>
      </c>
      <c r="I9" s="3">
        <v>3.19E-4</v>
      </c>
      <c r="J9" s="3">
        <v>3380</v>
      </c>
      <c r="K9" s="4">
        <v>2.9999999999999997E-4</v>
      </c>
    </row>
    <row r="10" spans="3:11" ht="16.5" x14ac:dyDescent="0.25">
      <c r="C10" s="1"/>
      <c r="D10" s="1"/>
      <c r="E10" s="3">
        <v>5</v>
      </c>
      <c r="F10" s="3" t="s">
        <v>4</v>
      </c>
      <c r="G10" s="3">
        <v>6.7210000000000004E-3</v>
      </c>
      <c r="H10" s="3">
        <v>5.5370000000000003E-3</v>
      </c>
      <c r="I10" s="3">
        <v>4.17E-4</v>
      </c>
      <c r="J10" s="3">
        <v>3259.25</v>
      </c>
      <c r="K10" s="4">
        <v>4.0000000000000002E-4</v>
      </c>
    </row>
    <row r="11" spans="3:11" ht="16.5" x14ac:dyDescent="0.25">
      <c r="C11" s="1"/>
      <c r="D11" s="1"/>
      <c r="E11" s="3">
        <v>6</v>
      </c>
      <c r="F11" s="3" t="s">
        <v>5</v>
      </c>
      <c r="G11" s="3">
        <v>1.0747E-2</v>
      </c>
      <c r="H11" s="3">
        <v>8.1349999999999999E-3</v>
      </c>
      <c r="I11" s="3">
        <v>5.6400000000000005E-4</v>
      </c>
      <c r="J11" s="3">
        <v>3137.5</v>
      </c>
      <c r="K11" s="4">
        <v>5.9999999999999995E-4</v>
      </c>
    </row>
    <row r="12" spans="3:11" ht="16.5" x14ac:dyDescent="0.25">
      <c r="C12" s="1"/>
      <c r="E12" s="3">
        <v>7</v>
      </c>
      <c r="F12" s="3" t="s">
        <v>6</v>
      </c>
      <c r="G12" s="3">
        <v>1.4862E-2</v>
      </c>
      <c r="H12" s="3">
        <v>1.0858E-2</v>
      </c>
      <c r="I12" s="3">
        <v>7.6000000000000004E-4</v>
      </c>
      <c r="J12" s="3">
        <v>3014</v>
      </c>
      <c r="K12" s="4">
        <v>8.0000000000000004E-4</v>
      </c>
    </row>
    <row r="13" spans="3:11" x14ac:dyDescent="0.25">
      <c r="E13" s="3">
        <v>8</v>
      </c>
      <c r="F13" s="3" t="s">
        <v>7</v>
      </c>
      <c r="G13" s="3">
        <v>2.4625000000000001E-2</v>
      </c>
      <c r="H13" s="3">
        <v>2.3869999999999999E-2</v>
      </c>
      <c r="I13" s="3">
        <v>1.029E-3</v>
      </c>
      <c r="J13" s="3">
        <v>2898.25</v>
      </c>
      <c r="K13" s="4">
        <v>1E-3</v>
      </c>
    </row>
    <row r="14" spans="3:11" x14ac:dyDescent="0.25">
      <c r="E14" s="3">
        <v>9</v>
      </c>
      <c r="F14" s="3" t="s">
        <v>8</v>
      </c>
      <c r="G14" s="3">
        <v>3.3570999999999997E-2</v>
      </c>
      <c r="H14" s="3">
        <v>3.1300000000000001E-2</v>
      </c>
      <c r="I14" s="3">
        <v>1.372E-3</v>
      </c>
      <c r="J14" s="3">
        <v>2776.5</v>
      </c>
      <c r="K14" s="4">
        <v>1.4E-3</v>
      </c>
    </row>
    <row r="15" spans="3:11" x14ac:dyDescent="0.25">
      <c r="E15" s="3">
        <v>10</v>
      </c>
      <c r="F15" s="3" t="s">
        <v>9</v>
      </c>
      <c r="G15" s="3">
        <v>4.0201000000000001E-2</v>
      </c>
      <c r="H15" s="3">
        <v>3.7877000000000001E-2</v>
      </c>
      <c r="I15" s="3">
        <v>1.8619999999999999E-3</v>
      </c>
      <c r="J15" s="3">
        <v>2661.25</v>
      </c>
      <c r="K15" s="4">
        <v>1.9E-3</v>
      </c>
    </row>
    <row r="16" spans="3:11" ht="16.5" x14ac:dyDescent="0.25">
      <c r="C16" s="1"/>
      <c r="E16" s="3">
        <v>11</v>
      </c>
      <c r="F16" s="3" t="s">
        <v>10</v>
      </c>
      <c r="G16" s="3">
        <v>3.0800999999999999E-2</v>
      </c>
      <c r="H16" s="3">
        <v>3.1977999999999999E-2</v>
      </c>
      <c r="I16" s="3">
        <v>2.4499999999999999E-3</v>
      </c>
      <c r="J16" s="3">
        <v>2537</v>
      </c>
      <c r="K16" s="4">
        <v>2.3999999999999998E-3</v>
      </c>
    </row>
    <row r="17" spans="3:11" ht="16.5" x14ac:dyDescent="0.25">
      <c r="C17" s="1"/>
      <c r="E17" s="3">
        <v>12</v>
      </c>
      <c r="F17" s="3" t="s">
        <v>11</v>
      </c>
      <c r="G17" s="3">
        <v>3.2328000000000003E-2</v>
      </c>
      <c r="H17" s="3">
        <v>0</v>
      </c>
      <c r="I17" s="3">
        <v>3.5530000000000002E-3</v>
      </c>
      <c r="J17" s="3">
        <v>2417.25</v>
      </c>
      <c r="K17" s="4">
        <v>3.5000000000000001E-3</v>
      </c>
    </row>
    <row r="18" spans="3:11" ht="16.5" x14ac:dyDescent="0.25">
      <c r="C18" s="1"/>
      <c r="E18" s="1"/>
    </row>
    <row r="19" spans="3:11" ht="16.5" x14ac:dyDescent="0.25">
      <c r="C19" s="1"/>
    </row>
    <row r="20" spans="3:11" ht="16.5" x14ac:dyDescent="0.25">
      <c r="C20" s="1"/>
    </row>
    <row r="21" spans="3:11" ht="16.5" x14ac:dyDescent="0.25">
      <c r="C21" s="1"/>
    </row>
    <row r="28" spans="3:11" ht="16.5" x14ac:dyDescent="0.25">
      <c r="D28" s="1"/>
      <c r="E28" s="1"/>
      <c r="F28" s="1"/>
      <c r="G28" s="1"/>
      <c r="H28" s="1"/>
      <c r="I28" s="1"/>
    </row>
    <row r="29" spans="3:11" ht="16.5" x14ac:dyDescent="0.25">
      <c r="D29" s="1"/>
      <c r="E29" s="1"/>
      <c r="F29" s="1"/>
      <c r="G29" s="1"/>
      <c r="H29" s="1"/>
      <c r="I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A8C9-B196-48D7-B523-99517E0BEA3E}">
  <dimension ref="A1:S30"/>
  <sheetViews>
    <sheetView tabSelected="1" zoomScale="140" zoomScaleNormal="140" workbookViewId="0">
      <selection activeCell="E33" sqref="E33"/>
    </sheetView>
  </sheetViews>
  <sheetFormatPr defaultRowHeight="15" x14ac:dyDescent="0.25"/>
  <cols>
    <col min="5" max="5" width="11.42578125" bestFit="1" customWidth="1"/>
  </cols>
  <sheetData>
    <row r="1" spans="1:19" x14ac:dyDescent="0.25">
      <c r="A1" s="6" t="s">
        <v>12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10" t="s">
        <v>19</v>
      </c>
      <c r="O1" s="10" t="s">
        <v>20</v>
      </c>
      <c r="Q1" s="2" t="s">
        <v>14</v>
      </c>
      <c r="R1" s="2" t="s">
        <v>15</v>
      </c>
      <c r="S1" s="2" t="s">
        <v>16</v>
      </c>
    </row>
    <row r="2" spans="1:19" x14ac:dyDescent="0.25">
      <c r="A2" s="5">
        <v>1</v>
      </c>
      <c r="B2">
        <f>1-SUM(C2:O2)</f>
        <v>0.99876452047548214</v>
      </c>
      <c r="C2">
        <f>1-EXP(-$R2)</f>
        <v>1.0124870887077142E-3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1-EXP(-$S2)</f>
        <v>1.2299243581015418E-4</v>
      </c>
      <c r="O2" s="4">
        <v>1E-4</v>
      </c>
      <c r="Q2" s="3">
        <v>0</v>
      </c>
      <c r="R2" s="3">
        <v>1.013E-3</v>
      </c>
      <c r="S2" s="3">
        <v>1.2300000000000001E-4</v>
      </c>
    </row>
    <row r="3" spans="1:19" x14ac:dyDescent="0.25">
      <c r="A3" s="5">
        <v>2</v>
      </c>
      <c r="B3">
        <f>1-EXP(-$Q3)</f>
        <v>3.1994880546093452E-4</v>
      </c>
      <c r="C3">
        <f>1-SUM(D3:$O3,B3)</f>
        <v>0.99834752759830925</v>
      </c>
      <c r="D3">
        <f>1-EXP(-$R3)</f>
        <v>9.6053838738174857E-4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13" si="0">1-EXP(-$S3)</f>
        <v>1.719852088480911E-4</v>
      </c>
      <c r="O3" s="4">
        <v>2.0000000000000001E-4</v>
      </c>
      <c r="Q3" s="3">
        <v>3.2000000000000003E-4</v>
      </c>
      <c r="R3" s="3">
        <v>9.6100000000000005E-4</v>
      </c>
      <c r="S3" s="3">
        <v>1.7200000000000001E-4</v>
      </c>
    </row>
    <row r="4" spans="1:19" x14ac:dyDescent="0.25">
      <c r="A4" s="5">
        <v>3</v>
      </c>
      <c r="B4" s="9">
        <v>0</v>
      </c>
      <c r="C4">
        <f>1-EXP(-$Q4)</f>
        <v>1.1333572649767643E-3</v>
      </c>
      <c r="D4">
        <f>1-SUM(E4:$O4,C4)</f>
        <v>0.9969497570771001</v>
      </c>
      <c r="E4">
        <f>1-EXP(-$R4)</f>
        <v>1.4719156679723344E-3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2.449699899508273E-4</v>
      </c>
      <c r="O4" s="4">
        <v>2.0000000000000001E-4</v>
      </c>
      <c r="Q4" s="3">
        <v>1.134E-3</v>
      </c>
      <c r="R4" s="3">
        <v>1.4729999999999999E-3</v>
      </c>
      <c r="S4" s="3">
        <v>2.4499999999999999E-4</v>
      </c>
    </row>
    <row r="5" spans="1:19" x14ac:dyDescent="0.25">
      <c r="A5" s="5">
        <v>4</v>
      </c>
      <c r="B5" s="9">
        <v>0</v>
      </c>
      <c r="C5" s="9">
        <v>0</v>
      </c>
      <c r="D5">
        <f>1-EXP(-$Q5)</f>
        <v>3.1051689594763232E-3</v>
      </c>
      <c r="E5">
        <f>1-SUM(F5:$O5,D5)</f>
        <v>0.99308199326425972</v>
      </c>
      <c r="F5">
        <f>1-EXP(-$R5)</f>
        <v>3.1938886513541709E-3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3.1894912490981753E-4</v>
      </c>
      <c r="O5" s="4">
        <v>2.9999999999999997E-4</v>
      </c>
      <c r="Q5" s="3">
        <v>3.1099999999999999E-3</v>
      </c>
      <c r="R5" s="3">
        <v>3.199E-3</v>
      </c>
      <c r="S5" s="3">
        <v>3.19E-4</v>
      </c>
    </row>
    <row r="6" spans="1:19" x14ac:dyDescent="0.25">
      <c r="A6" s="5">
        <v>5</v>
      </c>
      <c r="B6" s="9">
        <v>0</v>
      </c>
      <c r="C6" s="9">
        <v>0</v>
      </c>
      <c r="D6">
        <v>0</v>
      </c>
      <c r="E6">
        <f>1-EXP(-$Q6)</f>
        <v>6.6984645945841192E-3</v>
      </c>
      <c r="F6">
        <f>1-SUM(G6:$O6,E6)</f>
        <v>0.98696292326888768</v>
      </c>
      <c r="G6">
        <f>1-EXP(-$R6)</f>
        <v>5.5216990689441747E-3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4.1691306758406821E-4</v>
      </c>
      <c r="O6" s="4">
        <v>4.0000000000000002E-4</v>
      </c>
      <c r="Q6" s="3">
        <v>6.7210000000000004E-3</v>
      </c>
      <c r="R6" s="3">
        <v>5.5370000000000003E-3</v>
      </c>
      <c r="S6" s="3">
        <v>4.17E-4</v>
      </c>
    </row>
    <row r="7" spans="1:19" x14ac:dyDescent="0.25">
      <c r="A7" s="5">
        <v>6</v>
      </c>
      <c r="B7" s="9">
        <v>0</v>
      </c>
      <c r="C7" s="9">
        <v>0</v>
      </c>
      <c r="D7">
        <v>0</v>
      </c>
      <c r="E7">
        <v>0</v>
      </c>
      <c r="F7">
        <f>1-EXP(-$Q7)</f>
        <v>1.0689457317051732E-2</v>
      </c>
      <c r="G7">
        <f>1-SUM(H7:$O7,F7)</f>
        <v>0.98004470126909315</v>
      </c>
      <c r="H7">
        <f>1-EXP(-$R7)</f>
        <v>8.1020004319583006E-3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5.6384098189676823E-4</v>
      </c>
      <c r="O7" s="4">
        <v>5.9999999999999995E-4</v>
      </c>
      <c r="Q7" s="3">
        <v>1.0747E-2</v>
      </c>
      <c r="R7" s="3">
        <v>8.1349999999999999E-3</v>
      </c>
      <c r="S7" s="3">
        <v>5.6400000000000005E-4</v>
      </c>
    </row>
    <row r="8" spans="1:19" x14ac:dyDescent="0.25">
      <c r="A8" s="5">
        <v>7</v>
      </c>
      <c r="B8" s="9">
        <v>0</v>
      </c>
      <c r="C8" s="9">
        <v>0</v>
      </c>
      <c r="D8">
        <v>0</v>
      </c>
      <c r="E8">
        <v>0</v>
      </c>
      <c r="F8">
        <v>0</v>
      </c>
      <c r="G8">
        <f>1-EXP(-$Q8)</f>
        <v>1.4752105568604734E-2</v>
      </c>
      <c r="H8">
        <f>1-SUM(I8:$O8,G8)</f>
        <v>0.97288891846537906</v>
      </c>
      <c r="I8">
        <f>1-EXP(-$R8)</f>
        <v>1.0799264692867405E-2</v>
      </c>
      <c r="J8">
        <v>0</v>
      </c>
      <c r="K8">
        <v>0</v>
      </c>
      <c r="L8">
        <v>0</v>
      </c>
      <c r="M8">
        <v>0</v>
      </c>
      <c r="N8">
        <f t="shared" si="0"/>
        <v>7.5971127314877762E-4</v>
      </c>
      <c r="O8" s="4">
        <v>8.0000000000000004E-4</v>
      </c>
      <c r="Q8" s="3">
        <v>1.4862E-2</v>
      </c>
      <c r="R8" s="3">
        <v>1.0858E-2</v>
      </c>
      <c r="S8" s="3">
        <v>7.6000000000000004E-4</v>
      </c>
    </row>
    <row r="9" spans="1:19" x14ac:dyDescent="0.25">
      <c r="A9" s="5">
        <v>8</v>
      </c>
      <c r="B9" s="9">
        <v>0</v>
      </c>
      <c r="C9" s="9">
        <v>0</v>
      </c>
      <c r="D9">
        <v>0</v>
      </c>
      <c r="E9">
        <v>0</v>
      </c>
      <c r="F9">
        <v>0</v>
      </c>
      <c r="G9">
        <v>0</v>
      </c>
      <c r="H9">
        <f>1-EXP(-$Q9)</f>
        <v>2.4324278169605695E-2</v>
      </c>
      <c r="I9">
        <f>1-SUM(J9:$O9,H9)</f>
        <v>0.95005988621949933</v>
      </c>
      <c r="J9">
        <f>1-EXP(-$R9)</f>
        <v>2.3587364849850467E-2</v>
      </c>
      <c r="K9">
        <v>0</v>
      </c>
      <c r="L9">
        <v>0</v>
      </c>
      <c r="M9">
        <v>0</v>
      </c>
      <c r="N9">
        <f t="shared" si="0"/>
        <v>1.0284707610445087E-3</v>
      </c>
      <c r="O9" s="4">
        <v>1E-3</v>
      </c>
      <c r="Q9" s="3">
        <v>2.4625000000000001E-2</v>
      </c>
      <c r="R9" s="3">
        <v>2.3869999999999999E-2</v>
      </c>
      <c r="S9" s="3">
        <v>1.029E-3</v>
      </c>
    </row>
    <row r="10" spans="1:19" x14ac:dyDescent="0.25">
      <c r="A10" s="5">
        <v>9</v>
      </c>
      <c r="B10" s="9">
        <v>0</v>
      </c>
      <c r="C10" s="9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1-EXP(-$Q10)</f>
        <v>3.3013747229890256E-2</v>
      </c>
      <c r="J10">
        <f>1-SUM(K10:$O10,I10)</f>
        <v>0.93339996755796051</v>
      </c>
      <c r="K10">
        <f>1-EXP(-$R10)</f>
        <v>3.081522597385844E-2</v>
      </c>
      <c r="L10">
        <v>0</v>
      </c>
      <c r="M10">
        <v>0</v>
      </c>
      <c r="N10">
        <f t="shared" si="0"/>
        <v>1.3710592382908393E-3</v>
      </c>
      <c r="O10" s="4">
        <v>1.4E-3</v>
      </c>
      <c r="Q10" s="3">
        <v>3.3570999999999997E-2</v>
      </c>
      <c r="R10" s="3">
        <v>3.1300000000000001E-2</v>
      </c>
      <c r="S10" s="3">
        <v>1.372E-3</v>
      </c>
    </row>
    <row r="11" spans="1:19" x14ac:dyDescent="0.25">
      <c r="A11" s="5">
        <v>10</v>
      </c>
      <c r="B11" s="9">
        <v>0</v>
      </c>
      <c r="C11" s="9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>1-EXP(-$Q11)</f>
        <v>3.9403660117819594E-2</v>
      </c>
      <c r="K11">
        <f>1-SUM(L11:$O11,J11)</f>
        <v>0.91966743419441144</v>
      </c>
      <c r="L11">
        <f>1-EXP(-$R11)</f>
        <v>3.7168638134330245E-2</v>
      </c>
      <c r="M11">
        <v>0</v>
      </c>
      <c r="N11">
        <f t="shared" si="0"/>
        <v>1.8602675534387103E-3</v>
      </c>
      <c r="O11" s="4">
        <v>1.9E-3</v>
      </c>
      <c r="Q11" s="3">
        <v>4.0201000000000001E-2</v>
      </c>
      <c r="R11" s="3">
        <v>3.7877000000000001E-2</v>
      </c>
      <c r="S11" s="3">
        <v>1.8619999999999999E-3</v>
      </c>
    </row>
    <row r="12" spans="1:19" x14ac:dyDescent="0.25">
      <c r="A12" s="5">
        <v>11</v>
      </c>
      <c r="B12" s="9">
        <v>0</v>
      </c>
      <c r="C12" s="9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>1-EXP(-$Q12)</f>
        <v>3.0331482087557426E-2</v>
      </c>
      <c r="L12">
        <f>1-SUM(M12:$O12,K12)</f>
        <v>0.93334940617130591</v>
      </c>
      <c r="M12">
        <f>1-EXP(-$R12)</f>
        <v>3.147211054161636E-2</v>
      </c>
      <c r="N12">
        <f t="shared" si="0"/>
        <v>2.4470011995203489E-3</v>
      </c>
      <c r="O12" s="4">
        <v>2.3999999999999998E-3</v>
      </c>
      <c r="Q12" s="3">
        <v>3.0800999999999999E-2</v>
      </c>
      <c r="R12" s="3">
        <v>3.1977999999999999E-2</v>
      </c>
      <c r="S12" s="3">
        <v>2.4499999999999999E-3</v>
      </c>
    </row>
    <row r="13" spans="1:19" x14ac:dyDescent="0.25">
      <c r="A13" s="5">
        <v>12</v>
      </c>
      <c r="B13" s="9">
        <v>0</v>
      </c>
      <c r="C13" s="9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1-EXP(-$Q13)</f>
        <v>3.1811035987513891E-2</v>
      </c>
      <c r="M13">
        <f>1-SUM(N13:$O13,L13)</f>
        <v>0.96114226844822248</v>
      </c>
      <c r="N13">
        <f t="shared" si="0"/>
        <v>3.5466955642635689E-3</v>
      </c>
      <c r="O13" s="4">
        <v>3.5000000000000001E-3</v>
      </c>
      <c r="Q13" s="3">
        <v>3.2328000000000003E-2</v>
      </c>
      <c r="R13" s="3">
        <v>0</v>
      </c>
      <c r="S13" s="3">
        <v>3.5530000000000002E-3</v>
      </c>
    </row>
    <row r="14" spans="1:19" x14ac:dyDescent="0.25">
      <c r="A14" s="8" t="s">
        <v>19</v>
      </c>
      <c r="B14" s="9">
        <v>0</v>
      </c>
      <c r="C14" s="9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 s="11">
        <v>0</v>
      </c>
    </row>
    <row r="15" spans="1:19" x14ac:dyDescent="0.25">
      <c r="A15" s="8" t="s">
        <v>20</v>
      </c>
      <c r="B15" s="9">
        <v>0</v>
      </c>
      <c r="C15" s="9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1">
        <v>1</v>
      </c>
    </row>
    <row r="19" spans="5:13" x14ac:dyDescent="0.25">
      <c r="E19" t="s">
        <v>21</v>
      </c>
      <c r="F19" t="s">
        <v>22</v>
      </c>
      <c r="G19" t="s">
        <v>23</v>
      </c>
    </row>
    <row r="20" spans="5:13" x14ac:dyDescent="0.25">
      <c r="G20" t="s">
        <v>24</v>
      </c>
      <c r="L20" s="12"/>
    </row>
    <row r="30" spans="5:13" x14ac:dyDescent="0.25">
      <c r="M3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DA00-DC1C-47B1-84BD-A261F542B5E1}">
  <dimension ref="E5:I25"/>
  <sheetViews>
    <sheetView topLeftCell="A3" zoomScale="145" zoomScaleNormal="145" workbookViewId="0">
      <selection activeCell="I10" sqref="I10"/>
    </sheetView>
  </sheetViews>
  <sheetFormatPr defaultRowHeight="15" x14ac:dyDescent="0.25"/>
  <cols>
    <col min="6" max="6" width="14.5703125" bestFit="1" customWidth="1"/>
    <col min="8" max="8" width="15.42578125" bestFit="1" customWidth="1"/>
    <col min="9" max="9" width="12" bestFit="1" customWidth="1"/>
  </cols>
  <sheetData>
    <row r="5" spans="5:9" x14ac:dyDescent="0.25">
      <c r="E5" t="s">
        <v>25</v>
      </c>
      <c r="F5" t="s">
        <v>26</v>
      </c>
      <c r="G5" t="s">
        <v>27</v>
      </c>
      <c r="H5" t="s">
        <v>28</v>
      </c>
      <c r="I5" t="s">
        <v>29</v>
      </c>
    </row>
    <row r="6" spans="5:9" x14ac:dyDescent="0.25">
      <c r="E6" s="4">
        <v>1E-4</v>
      </c>
      <c r="F6" s="4">
        <v>0</v>
      </c>
      <c r="G6" s="12">
        <f>SUM(E6:E17)-SUM(F6:F17)</f>
        <v>8.0000000000000036E-4</v>
      </c>
      <c r="H6" s="4">
        <f>F6/SUM($F$6:$F$17)</f>
        <v>0</v>
      </c>
      <c r="I6">
        <f>F6+H6*$G$6</f>
        <v>0</v>
      </c>
    </row>
    <row r="7" spans="5:9" x14ac:dyDescent="0.25">
      <c r="E7" s="4">
        <v>2.0000000000000001E-4</v>
      </c>
      <c r="F7" s="4">
        <v>0</v>
      </c>
      <c r="H7" s="4">
        <f>F7/SUM($F$6:$F$17)</f>
        <v>0</v>
      </c>
      <c r="I7">
        <f>F7+H7*$G$6</f>
        <v>0</v>
      </c>
    </row>
    <row r="8" spans="5:9" x14ac:dyDescent="0.25">
      <c r="E8" s="4">
        <v>2.0000000000000001E-4</v>
      </c>
      <c r="F8" s="4">
        <v>0</v>
      </c>
      <c r="H8" s="4">
        <f>F8/SUM($F$6:$F$17)</f>
        <v>0</v>
      </c>
      <c r="I8">
        <f>F8+H8*$G$6</f>
        <v>0</v>
      </c>
    </row>
    <row r="9" spans="5:9" x14ac:dyDescent="0.25">
      <c r="E9" s="4">
        <v>2.9999999999999997E-4</v>
      </c>
      <c r="F9" s="4">
        <v>0</v>
      </c>
      <c r="H9" s="4">
        <f>F9/SUM($F$6:$F$17)</f>
        <v>0</v>
      </c>
      <c r="I9">
        <f>F9+H9*$G$6</f>
        <v>0</v>
      </c>
    </row>
    <row r="10" spans="5:9" x14ac:dyDescent="0.25">
      <c r="E10" s="4">
        <v>4.0000000000000002E-4</v>
      </c>
      <c r="F10" s="4">
        <v>4.0000000000000002E-4</v>
      </c>
      <c r="H10" s="4">
        <f>F10/SUM($F$6:$F$17)</f>
        <v>3.333333333333334E-2</v>
      </c>
      <c r="I10">
        <f>F10+H10*$G$6</f>
        <v>4.2666666666666672E-4</v>
      </c>
    </row>
    <row r="11" spans="5:9" x14ac:dyDescent="0.25">
      <c r="E11" s="4">
        <v>5.9999999999999995E-4</v>
      </c>
      <c r="F11" s="4">
        <v>5.9999999999999995E-4</v>
      </c>
      <c r="H11" s="4">
        <f>F11/SUM($F$6:$F$17)</f>
        <v>0.05</v>
      </c>
      <c r="I11">
        <f>F11+H11*$G$6</f>
        <v>6.3999999999999994E-4</v>
      </c>
    </row>
    <row r="12" spans="5:9" x14ac:dyDescent="0.25">
      <c r="E12" s="4">
        <v>8.0000000000000004E-4</v>
      </c>
      <c r="F12" s="4">
        <v>8.0000000000000004E-4</v>
      </c>
      <c r="H12" s="4">
        <f>F12/SUM($F$6:$F$17)</f>
        <v>6.666666666666668E-2</v>
      </c>
      <c r="I12">
        <f>F12+H12*$G$6</f>
        <v>8.5333333333333344E-4</v>
      </c>
    </row>
    <row r="13" spans="5:9" x14ac:dyDescent="0.25">
      <c r="E13" s="4">
        <v>1E-3</v>
      </c>
      <c r="F13" s="4">
        <v>1E-3</v>
      </c>
      <c r="H13" s="4">
        <f>F13/SUM($F$6:$F$17)</f>
        <v>8.3333333333333343E-2</v>
      </c>
      <c r="I13">
        <f>F13+H13*$G$6</f>
        <v>1.0666666666666667E-3</v>
      </c>
    </row>
    <row r="14" spans="5:9" x14ac:dyDescent="0.25">
      <c r="E14" s="4">
        <v>1.4E-3</v>
      </c>
      <c r="F14" s="4">
        <v>1.4E-3</v>
      </c>
      <c r="H14" s="4">
        <f>F14/SUM($F$6:$F$17)</f>
        <v>0.11666666666666668</v>
      </c>
      <c r="I14">
        <f>F14+H14*$G$6</f>
        <v>1.4933333333333333E-3</v>
      </c>
    </row>
    <row r="15" spans="5:9" x14ac:dyDescent="0.25">
      <c r="E15" s="4">
        <v>1.9E-3</v>
      </c>
      <c r="F15" s="4">
        <v>1.9E-3</v>
      </c>
      <c r="H15" s="4">
        <f>F15/SUM($F$6:$F$17)</f>
        <v>0.15833333333333335</v>
      </c>
      <c r="I15">
        <f>F15+H15*$G$6</f>
        <v>2.0266666666666666E-3</v>
      </c>
    </row>
    <row r="16" spans="5:9" x14ac:dyDescent="0.25">
      <c r="E16" s="4">
        <v>2.3999999999999998E-3</v>
      </c>
      <c r="F16" s="4">
        <v>2.3999999999999998E-3</v>
      </c>
      <c r="H16" s="4">
        <f>F16/SUM($F$6:$F$17)</f>
        <v>0.2</v>
      </c>
      <c r="I16">
        <f>F16+H16*$G$6</f>
        <v>2.5599999999999998E-3</v>
      </c>
    </row>
    <row r="17" spans="5:9" x14ac:dyDescent="0.25">
      <c r="E17" s="4">
        <v>3.5000000000000001E-3</v>
      </c>
      <c r="F17" s="4">
        <v>3.5000000000000001E-3</v>
      </c>
      <c r="H17" s="4">
        <f>F17/SUM($F$6:$F$17)</f>
        <v>0.29166666666666669</v>
      </c>
      <c r="I17">
        <f>F17+H17*$G$6</f>
        <v>3.7333333333333337E-3</v>
      </c>
    </row>
    <row r="19" spans="5:9" x14ac:dyDescent="0.25">
      <c r="H19" t="s">
        <v>30</v>
      </c>
    </row>
    <row r="25" spans="5:9" x14ac:dyDescent="0.25">
      <c r="F2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3D64-7AB4-4351-925B-71D6EF93F52E}">
  <dimension ref="A1:S20"/>
  <sheetViews>
    <sheetView zoomScale="140" zoomScaleNormal="140" workbookViewId="0">
      <selection activeCell="H20" sqref="H20"/>
    </sheetView>
  </sheetViews>
  <sheetFormatPr defaultRowHeight="15" x14ac:dyDescent="0.25"/>
  <cols>
    <col min="5" max="5" width="11.42578125" bestFit="1" customWidth="1"/>
  </cols>
  <sheetData>
    <row r="1" spans="1:19" x14ac:dyDescent="0.25">
      <c r="A1" s="6" t="s">
        <v>12</v>
      </c>
      <c r="B1" s="7">
        <v>0</v>
      </c>
      <c r="C1" s="7">
        <f>B1+1</f>
        <v>1</v>
      </c>
      <c r="D1" s="7">
        <f t="shared" ref="D1:M1" si="0">C1+1</f>
        <v>2</v>
      </c>
      <c r="E1" s="7">
        <f t="shared" si="0"/>
        <v>3</v>
      </c>
      <c r="F1" s="7">
        <f t="shared" si="0"/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10" t="s">
        <v>19</v>
      </c>
      <c r="O1" s="10" t="s">
        <v>20</v>
      </c>
      <c r="Q1" s="2" t="s">
        <v>14</v>
      </c>
      <c r="R1" s="2" t="s">
        <v>15</v>
      </c>
      <c r="S1" s="2" t="s">
        <v>16</v>
      </c>
    </row>
    <row r="2" spans="1:19" x14ac:dyDescent="0.25">
      <c r="A2" s="5">
        <v>0</v>
      </c>
      <c r="B2">
        <f>1-SUM(C2:O2)</f>
        <v>0.99876452047548214</v>
      </c>
      <c r="C2">
        <f>1-EXP(-$R2)</f>
        <v>1.0124870887077142E-3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1-EXP(-$S2)</f>
        <v>1.2299243581015418E-4</v>
      </c>
      <c r="O2" s="4">
        <v>1E-4</v>
      </c>
      <c r="Q2" s="3">
        <v>0</v>
      </c>
      <c r="R2" s="3">
        <v>1.013E-3</v>
      </c>
      <c r="S2" s="3">
        <v>1.2300000000000001E-4</v>
      </c>
    </row>
    <row r="3" spans="1:19" x14ac:dyDescent="0.25">
      <c r="A3" s="5">
        <f>A2+1</f>
        <v>1</v>
      </c>
      <c r="B3">
        <f>1-EXP(-$Q3)</f>
        <v>3.1994880546093452E-4</v>
      </c>
      <c r="C3">
        <f>1-SUM(D3:$O3,B3)</f>
        <v>0.99834752759830925</v>
      </c>
      <c r="D3">
        <f>1-EXP(-$R3)</f>
        <v>9.6053838738174857E-4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13" si="1">1-EXP(-$S3)</f>
        <v>1.719852088480911E-4</v>
      </c>
      <c r="O3" s="4">
        <v>2.0000000000000001E-4</v>
      </c>
      <c r="Q3" s="3">
        <v>3.2000000000000003E-4</v>
      </c>
      <c r="R3" s="3">
        <v>9.6100000000000005E-4</v>
      </c>
      <c r="S3" s="3">
        <v>1.7200000000000001E-4</v>
      </c>
    </row>
    <row r="4" spans="1:19" x14ac:dyDescent="0.25">
      <c r="A4" s="5">
        <f t="shared" ref="A4:A13" si="2">A3+1</f>
        <v>2</v>
      </c>
      <c r="B4" s="9">
        <v>0</v>
      </c>
      <c r="C4">
        <f>1-EXP(-$Q4)</f>
        <v>1.1333572649767643E-3</v>
      </c>
      <c r="D4">
        <f>1-SUM(E4:$O4,C4)</f>
        <v>0.9969497570771001</v>
      </c>
      <c r="E4">
        <f>1-EXP(-$R4)</f>
        <v>1.4719156679723344E-3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1"/>
        <v>2.449699899508273E-4</v>
      </c>
      <c r="O4" s="4">
        <v>2.0000000000000001E-4</v>
      </c>
      <c r="Q4" s="3">
        <v>1.134E-3</v>
      </c>
      <c r="R4" s="3">
        <v>1.4729999999999999E-3</v>
      </c>
      <c r="S4" s="3">
        <v>2.4499999999999999E-4</v>
      </c>
    </row>
    <row r="5" spans="1:19" x14ac:dyDescent="0.25">
      <c r="A5" s="5">
        <f t="shared" si="2"/>
        <v>3</v>
      </c>
      <c r="B5" s="9">
        <v>0</v>
      </c>
      <c r="C5" s="9">
        <v>0</v>
      </c>
      <c r="D5">
        <f>1-EXP(-$Q5)</f>
        <v>3.1051689594763232E-3</v>
      </c>
      <c r="E5">
        <f>1-SUM(F5:$O5,D5)</f>
        <v>0.99308199326425972</v>
      </c>
      <c r="F5">
        <f>1-EXP(-$R5)</f>
        <v>3.1938886513541709E-3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1"/>
        <v>3.1894912490981753E-4</v>
      </c>
      <c r="O5" s="4">
        <v>2.9999999999999997E-4</v>
      </c>
      <c r="Q5" s="3">
        <v>3.1099999999999999E-3</v>
      </c>
      <c r="R5" s="3">
        <v>3.199E-3</v>
      </c>
      <c r="S5" s="3">
        <v>3.19E-4</v>
      </c>
    </row>
    <row r="6" spans="1:19" x14ac:dyDescent="0.25">
      <c r="A6" s="5">
        <f t="shared" si="2"/>
        <v>4</v>
      </c>
      <c r="B6" s="9">
        <v>0</v>
      </c>
      <c r="C6" s="9">
        <v>0</v>
      </c>
      <c r="D6">
        <v>0</v>
      </c>
      <c r="E6">
        <f>1-EXP(-$Q6)</f>
        <v>6.6984645945841192E-3</v>
      </c>
      <c r="F6">
        <f>1-SUM(G6:$O6,E6)</f>
        <v>0.98696292326888768</v>
      </c>
      <c r="G6">
        <f>1-EXP(-$R6)</f>
        <v>5.5216990689441747E-3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1"/>
        <v>4.1691306758406821E-4</v>
      </c>
      <c r="O6" s="4">
        <v>4.0000000000000002E-4</v>
      </c>
      <c r="Q6" s="3">
        <v>6.7210000000000004E-3</v>
      </c>
      <c r="R6" s="3">
        <v>5.5370000000000003E-3</v>
      </c>
      <c r="S6" s="3">
        <v>4.17E-4</v>
      </c>
    </row>
    <row r="7" spans="1:19" x14ac:dyDescent="0.25">
      <c r="A7" s="5">
        <f t="shared" si="2"/>
        <v>5</v>
      </c>
      <c r="B7" s="9">
        <v>0</v>
      </c>
      <c r="C7" s="9">
        <v>0</v>
      </c>
      <c r="D7">
        <v>0</v>
      </c>
      <c r="E7">
        <v>0</v>
      </c>
      <c r="F7">
        <f>1-EXP(-$Q7)</f>
        <v>1.0689457317051732E-2</v>
      </c>
      <c r="G7">
        <f>1-SUM(H7:$O7,F7)</f>
        <v>0.98004470126909315</v>
      </c>
      <c r="H7">
        <f>1-EXP(-$R7)</f>
        <v>8.1020004319583006E-3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1"/>
        <v>5.6384098189676823E-4</v>
      </c>
      <c r="O7" s="4">
        <v>5.9999999999999995E-4</v>
      </c>
      <c r="Q7" s="3">
        <v>1.0747E-2</v>
      </c>
      <c r="R7" s="3">
        <v>8.1349999999999999E-3</v>
      </c>
      <c r="S7" s="3">
        <v>5.6400000000000005E-4</v>
      </c>
    </row>
    <row r="8" spans="1:19" x14ac:dyDescent="0.25">
      <c r="A8" s="5">
        <f t="shared" si="2"/>
        <v>6</v>
      </c>
      <c r="B8" s="9">
        <v>0</v>
      </c>
      <c r="C8" s="9">
        <v>0</v>
      </c>
      <c r="D8">
        <v>0</v>
      </c>
      <c r="E8">
        <v>0</v>
      </c>
      <c r="F8">
        <v>0</v>
      </c>
      <c r="G8">
        <f>1-EXP(-$Q8)</f>
        <v>1.4752105568604734E-2</v>
      </c>
      <c r="H8">
        <f>1-SUM(I8:$O8,G8)</f>
        <v>0.97288891846537906</v>
      </c>
      <c r="I8">
        <f>1-EXP(-$R8)</f>
        <v>1.0799264692867405E-2</v>
      </c>
      <c r="J8">
        <v>0</v>
      </c>
      <c r="K8">
        <v>0</v>
      </c>
      <c r="L8">
        <v>0</v>
      </c>
      <c r="M8">
        <v>0</v>
      </c>
      <c r="N8">
        <f t="shared" si="1"/>
        <v>7.5971127314877762E-4</v>
      </c>
      <c r="O8" s="4">
        <v>8.0000000000000004E-4</v>
      </c>
      <c r="Q8" s="3">
        <v>1.4862E-2</v>
      </c>
      <c r="R8" s="3">
        <v>1.0858E-2</v>
      </c>
      <c r="S8" s="3">
        <v>7.6000000000000004E-4</v>
      </c>
    </row>
    <row r="9" spans="1:19" x14ac:dyDescent="0.25">
      <c r="A9" s="5">
        <f t="shared" si="2"/>
        <v>7</v>
      </c>
      <c r="B9" s="9">
        <v>0</v>
      </c>
      <c r="C9" s="9">
        <v>0</v>
      </c>
      <c r="D9">
        <v>0</v>
      </c>
      <c r="E9">
        <v>0</v>
      </c>
      <c r="F9">
        <v>0</v>
      </c>
      <c r="G9">
        <v>0</v>
      </c>
      <c r="H9">
        <f>1-EXP(-$Q9)</f>
        <v>2.4324278169605695E-2</v>
      </c>
      <c r="I9">
        <f>1-SUM(J9:$O9,H9)</f>
        <v>0.95005988621949933</v>
      </c>
      <c r="J9">
        <f>1-EXP(-$R9)</f>
        <v>2.3587364849850467E-2</v>
      </c>
      <c r="K9">
        <v>0</v>
      </c>
      <c r="L9">
        <v>0</v>
      </c>
      <c r="M9">
        <v>0</v>
      </c>
      <c r="N9">
        <f t="shared" si="1"/>
        <v>1.0284707610445087E-3</v>
      </c>
      <c r="O9" s="4">
        <v>1E-3</v>
      </c>
      <c r="Q9" s="3">
        <v>2.4625000000000001E-2</v>
      </c>
      <c r="R9" s="3">
        <v>2.3869999999999999E-2</v>
      </c>
      <c r="S9" s="3">
        <v>1.029E-3</v>
      </c>
    </row>
    <row r="10" spans="1:19" x14ac:dyDescent="0.25">
      <c r="A10" s="5">
        <f t="shared" si="2"/>
        <v>8</v>
      </c>
      <c r="B10" s="9">
        <v>0</v>
      </c>
      <c r="C10" s="9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1-EXP(-$Q10)</f>
        <v>3.3013747229890256E-2</v>
      </c>
      <c r="J10">
        <f>1-SUM(K10:$O10,I10)</f>
        <v>0.93339996755796051</v>
      </c>
      <c r="K10">
        <f>1-EXP(-$R10)</f>
        <v>3.081522597385844E-2</v>
      </c>
      <c r="L10">
        <v>0</v>
      </c>
      <c r="M10">
        <v>0</v>
      </c>
      <c r="N10">
        <f t="shared" si="1"/>
        <v>1.3710592382908393E-3</v>
      </c>
      <c r="O10" s="4">
        <v>1.4E-3</v>
      </c>
      <c r="Q10" s="3">
        <v>3.3570999999999997E-2</v>
      </c>
      <c r="R10" s="3">
        <v>3.1300000000000001E-2</v>
      </c>
      <c r="S10" s="3">
        <v>1.372E-3</v>
      </c>
    </row>
    <row r="11" spans="1:19" x14ac:dyDescent="0.25">
      <c r="A11" s="5">
        <f t="shared" si="2"/>
        <v>9</v>
      </c>
      <c r="B11" s="9">
        <v>0</v>
      </c>
      <c r="C11" s="9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>1-EXP(-$Q11)</f>
        <v>3.9403660117819594E-2</v>
      </c>
      <c r="K11">
        <f>1-SUM(L11:$O11,J11)</f>
        <v>0.91966743419441144</v>
      </c>
      <c r="L11">
        <f>1-EXP(-$R11)</f>
        <v>3.7168638134330245E-2</v>
      </c>
      <c r="M11">
        <v>0</v>
      </c>
      <c r="N11">
        <f t="shared" si="1"/>
        <v>1.8602675534387103E-3</v>
      </c>
      <c r="O11" s="4">
        <v>1.9E-3</v>
      </c>
      <c r="Q11" s="3">
        <v>4.0201000000000001E-2</v>
      </c>
      <c r="R11" s="3">
        <v>3.7877000000000001E-2</v>
      </c>
      <c r="S11" s="3">
        <v>1.8619999999999999E-3</v>
      </c>
    </row>
    <row r="12" spans="1:19" x14ac:dyDescent="0.25">
      <c r="A12" s="5">
        <f t="shared" si="2"/>
        <v>10</v>
      </c>
      <c r="B12" s="9">
        <v>0</v>
      </c>
      <c r="C12" s="9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>1-EXP(-$Q12)</f>
        <v>3.0331482087557426E-2</v>
      </c>
      <c r="L12">
        <f>1-SUM(M12:$O12,K12)</f>
        <v>0.93334940617130591</v>
      </c>
      <c r="M12">
        <f>1-EXP(-$R12)</f>
        <v>3.147211054161636E-2</v>
      </c>
      <c r="N12">
        <f t="shared" si="1"/>
        <v>2.4470011995203489E-3</v>
      </c>
      <c r="O12" s="4">
        <v>2.3999999999999998E-3</v>
      </c>
      <c r="Q12" s="3">
        <v>3.0800999999999999E-2</v>
      </c>
      <c r="R12" s="3">
        <v>3.1977999999999999E-2</v>
      </c>
      <c r="S12" s="3">
        <v>2.4499999999999999E-3</v>
      </c>
    </row>
    <row r="13" spans="1:19" x14ac:dyDescent="0.25">
      <c r="A13" s="5">
        <f t="shared" si="2"/>
        <v>11</v>
      </c>
      <c r="B13" s="9">
        <v>0</v>
      </c>
      <c r="C13" s="9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>1-EXP(-$Q13)</f>
        <v>3.1811035987513891E-2</v>
      </c>
      <c r="M13">
        <f>1-SUM(N13:$O13,L13)</f>
        <v>0.96114226844822248</v>
      </c>
      <c r="N13">
        <f t="shared" si="1"/>
        <v>3.5466955642635689E-3</v>
      </c>
      <c r="O13" s="4">
        <v>3.5000000000000001E-3</v>
      </c>
      <c r="Q13" s="3">
        <v>3.2328000000000003E-2</v>
      </c>
      <c r="R13" s="3">
        <v>0</v>
      </c>
      <c r="S13" s="3">
        <v>3.5530000000000002E-3</v>
      </c>
    </row>
    <row r="14" spans="1:19" x14ac:dyDescent="0.25">
      <c r="A14" s="8" t="s">
        <v>19</v>
      </c>
      <c r="B14" s="9">
        <v>0</v>
      </c>
      <c r="C14" s="9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 s="11">
        <v>0</v>
      </c>
    </row>
    <row r="15" spans="1:19" x14ac:dyDescent="0.25">
      <c r="A15" s="8" t="s">
        <v>20</v>
      </c>
      <c r="B15" s="9">
        <v>0</v>
      </c>
      <c r="C15" s="9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1">
        <v>1</v>
      </c>
    </row>
    <row r="19" spans="5:12" x14ac:dyDescent="0.25">
      <c r="E19" t="s">
        <v>21</v>
      </c>
      <c r="F19" t="s">
        <v>22</v>
      </c>
      <c r="G19" t="s">
        <v>23</v>
      </c>
    </row>
    <row r="20" spans="5:12" x14ac:dyDescent="0.25">
      <c r="G20" t="s">
        <v>24</v>
      </c>
      <c r="L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Statement</vt:lpstr>
      <vt:lpstr>Markov Chain</vt:lpstr>
      <vt:lpstr>Threshold prob redistribute</vt:lpstr>
      <vt:lpstr>Markov Chain python indexing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Neuber</dc:creator>
  <cp:lastModifiedBy>Owen Neuber</cp:lastModifiedBy>
  <dcterms:created xsi:type="dcterms:W3CDTF">2020-03-22T19:47:55Z</dcterms:created>
  <dcterms:modified xsi:type="dcterms:W3CDTF">2020-03-24T00:00:26Z</dcterms:modified>
</cp:coreProperties>
</file>