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Python272018\owenpython2018\mypython\optionstrading\"/>
    </mc:Choice>
  </mc:AlternateContent>
  <xr:revisionPtr revIDLastSave="0" documentId="13_ncr:1_{618BD9C8-7B0C-482C-B6A3-4F4D6F8DB3BD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May" sheetId="1" r:id="rId1"/>
    <sheet name="Jun" sheetId="2" r:id="rId2"/>
  </sheets>
  <definedNames>
    <definedName name="_xlnm._FilterDatabase" localSheetId="1" hidden="1">Jun!$D$1:$D$27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2" l="1"/>
  <c r="H18" i="2"/>
  <c r="I18" i="2"/>
  <c r="H17" i="2"/>
  <c r="I17" i="2"/>
  <c r="J17" i="2" s="1"/>
  <c r="H16" i="2" l="1"/>
  <c r="I16" i="2"/>
  <c r="J16" i="2" s="1"/>
  <c r="H15" i="2"/>
  <c r="I15" i="2"/>
  <c r="H14" i="2"/>
  <c r="I14" i="2"/>
  <c r="H13" i="2"/>
  <c r="I13" i="2"/>
  <c r="J14" i="2" l="1"/>
  <c r="J15" i="2"/>
  <c r="J13" i="2"/>
  <c r="I12" i="2"/>
  <c r="H12" i="2"/>
  <c r="I11" i="2"/>
  <c r="H11" i="2"/>
  <c r="J11" i="2" l="1"/>
  <c r="J12" i="2"/>
  <c r="I10" i="2"/>
  <c r="H10" i="2"/>
  <c r="J10" i="2" l="1"/>
  <c r="I9" i="2"/>
  <c r="H9" i="2"/>
  <c r="I8" i="2"/>
  <c r="H8" i="2"/>
  <c r="J8" i="2" l="1"/>
  <c r="J9" i="2"/>
  <c r="I6" i="2"/>
  <c r="I7" i="2"/>
  <c r="H7" i="2"/>
  <c r="J7" i="2" l="1"/>
  <c r="H6" i="2"/>
  <c r="J6" i="2" s="1"/>
  <c r="I5" i="2" l="1"/>
  <c r="H5" i="2"/>
  <c r="I4" i="2"/>
  <c r="H4" i="2"/>
  <c r="I3" i="2"/>
  <c r="H3" i="2"/>
  <c r="I2" i="2"/>
  <c r="H2" i="2"/>
  <c r="I27" i="2" l="1"/>
  <c r="J5" i="2"/>
  <c r="J4" i="2"/>
  <c r="J2" i="2"/>
  <c r="J3" i="2"/>
  <c r="D21" i="1"/>
  <c r="D22" i="1"/>
  <c r="D20" i="1"/>
  <c r="I22" i="1"/>
  <c r="H22" i="1"/>
  <c r="J27" i="2" l="1"/>
  <c r="K27" i="2" s="1"/>
  <c r="J22" i="1"/>
  <c r="I21" i="1"/>
  <c r="I20" i="1"/>
  <c r="H21" i="1"/>
  <c r="H20" i="1"/>
  <c r="H19" i="1"/>
  <c r="I19" i="1"/>
  <c r="J19" i="1" s="1"/>
  <c r="D19" i="1"/>
  <c r="J18" i="1"/>
  <c r="H18" i="1"/>
  <c r="I18" i="1"/>
  <c r="D18" i="1"/>
  <c r="J21" i="1" l="1"/>
  <c r="J20" i="1"/>
  <c r="H17" i="1"/>
  <c r="J17" i="1" s="1"/>
  <c r="I17" i="1"/>
  <c r="D17" i="1"/>
  <c r="H16" i="1"/>
  <c r="J16" i="1" s="1"/>
  <c r="I16" i="1"/>
  <c r="D16" i="1"/>
  <c r="H15" i="1"/>
  <c r="J15" i="1" s="1"/>
  <c r="I15" i="1"/>
  <c r="D15" i="1"/>
  <c r="H14" i="1" l="1"/>
  <c r="J14" i="1" s="1"/>
  <c r="I14" i="1"/>
  <c r="D14" i="1"/>
  <c r="I12" i="1" l="1"/>
  <c r="I13" i="1"/>
  <c r="H11" i="1"/>
  <c r="J11" i="1" s="1"/>
  <c r="H12" i="1"/>
  <c r="J12" i="1" s="1"/>
  <c r="H13" i="1"/>
  <c r="J13" i="1" s="1"/>
  <c r="D13" i="1"/>
  <c r="D12" i="1"/>
  <c r="J5" i="1" l="1"/>
  <c r="J9" i="1"/>
  <c r="I11" i="1"/>
  <c r="D11" i="1"/>
  <c r="H10" i="1" l="1"/>
  <c r="J10" i="1" s="1"/>
  <c r="I10" i="1"/>
  <c r="D4" i="1"/>
  <c r="D5" i="1"/>
  <c r="D6" i="1"/>
  <c r="D7" i="1"/>
  <c r="D8" i="1"/>
  <c r="D9" i="1"/>
  <c r="D10" i="1"/>
  <c r="D3" i="1"/>
  <c r="H9" i="1"/>
  <c r="I9" i="1"/>
  <c r="I2" i="1" l="1"/>
  <c r="I3" i="1"/>
  <c r="I4" i="1"/>
  <c r="I5" i="1"/>
  <c r="I6" i="1"/>
  <c r="I7" i="1"/>
  <c r="I8" i="1"/>
  <c r="H8" i="1"/>
  <c r="J8" i="1" s="1"/>
  <c r="I36" i="1" l="1"/>
  <c r="J2" i="1"/>
  <c r="H7" i="1" l="1"/>
  <c r="J7" i="1" s="1"/>
  <c r="H3" i="1" l="1"/>
  <c r="J3" i="1" s="1"/>
  <c r="H4" i="1"/>
  <c r="J4" i="1" s="1"/>
  <c r="J36" i="1" s="1"/>
  <c r="H5" i="1"/>
  <c r="H6" i="1"/>
  <c r="J6" i="1" s="1"/>
  <c r="H2" i="1"/>
  <c r="K36" i="1" l="1"/>
</calcChain>
</file>

<file path=xl/sharedStrings.xml><?xml version="1.0" encoding="utf-8"?>
<sst xmlns="http://schemas.openxmlformats.org/spreadsheetml/2006/main" count="97" uniqueCount="51">
  <si>
    <t>Stock name</t>
  </si>
  <si>
    <t xml:space="preserve">type </t>
  </si>
  <si>
    <t>buy date</t>
  </si>
  <si>
    <t>Portfolios</t>
  </si>
  <si>
    <t>optionput</t>
  </si>
  <si>
    <t>LOW</t>
  </si>
  <si>
    <t>stock</t>
  </si>
  <si>
    <t>price in</t>
  </si>
  <si>
    <t>price out</t>
  </si>
  <si>
    <t>GOOG</t>
  </si>
  <si>
    <t>NOW</t>
  </si>
  <si>
    <t>SWKS</t>
  </si>
  <si>
    <t>NVDA</t>
  </si>
  <si>
    <t>IRM</t>
  </si>
  <si>
    <t>Paid</t>
  </si>
  <si>
    <t>Total Gain</t>
  </si>
  <si>
    <t>GIS</t>
  </si>
  <si>
    <t>shares</t>
  </si>
  <si>
    <t>NWSA</t>
  </si>
  <si>
    <t>NEM</t>
  </si>
  <si>
    <t>INTU</t>
  </si>
  <si>
    <t>DIS</t>
  </si>
  <si>
    <t>UBER</t>
  </si>
  <si>
    <t>TTWO</t>
  </si>
  <si>
    <t>optioncall</t>
  </si>
  <si>
    <t>HPQ</t>
  </si>
  <si>
    <t>MPC</t>
  </si>
  <si>
    <t>CARR</t>
  </si>
  <si>
    <t>XLE</t>
  </si>
  <si>
    <t>HAL</t>
  </si>
  <si>
    <t>COTY</t>
  </si>
  <si>
    <t>GPS</t>
  </si>
  <si>
    <t>LNC</t>
  </si>
  <si>
    <t>AMT</t>
  </si>
  <si>
    <t>CDNS</t>
  </si>
  <si>
    <t>VRSK</t>
  </si>
  <si>
    <t>DFS</t>
  </si>
  <si>
    <t>WM</t>
  </si>
  <si>
    <t>IPGP</t>
  </si>
  <si>
    <t xml:space="preserve">sell date </t>
  </si>
  <si>
    <t>sell date</t>
  </si>
  <si>
    <t>ABMD</t>
  </si>
  <si>
    <t>FANG</t>
  </si>
  <si>
    <t>PAYC</t>
  </si>
  <si>
    <t>SYY</t>
  </si>
  <si>
    <t>OKE</t>
  </si>
  <si>
    <t>SYF</t>
  </si>
  <si>
    <t>PEAK</t>
  </si>
  <si>
    <t>ADBE</t>
  </si>
  <si>
    <t>Curr K</t>
  </si>
  <si>
    <t>NCLH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</si>
</sst>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14" fontId="2" fillId="0" borderId="0" xfId="0" applyNumberFormat="1" applyFont="1"/>
    <xf numFmtId="10" fontId="2" fillId="0" borderId="0" xfId="0" applyNumberFormat="1" applyFont="1"/>
    <xf numFmtId="14" fontId="0" fillId="0" borderId="0" xfId="0" applyNumberFormat="1"/>
    <xf numFmtId="166" fontId="0" fillId="0" borderId="0" xfId="0" applyNumberForma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opLeftCell="A22" workbookViewId="0">
      <selection activeCell="B41" sqref="B41"/>
    </sheetView>
  </sheetViews>
  <sheetFormatPr defaultRowHeight="15" x14ac:dyDescent="0.25"/>
  <cols>
    <col min="1" max="1" width="11.140625" bestFit="1" customWidth="1"/>
    <col min="2" max="2" width="9.85546875" bestFit="1" customWidth="1"/>
    <col min="3" max="3" width="9.7109375" bestFit="1" customWidth="1"/>
    <col min="4" max="4" width="17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40</v>
      </c>
      <c r="E1" t="s">
        <v>7</v>
      </c>
      <c r="F1" t="s">
        <v>8</v>
      </c>
      <c r="G1" t="s">
        <v>17</v>
      </c>
      <c r="H1" t="s">
        <v>3</v>
      </c>
      <c r="I1" t="s">
        <v>14</v>
      </c>
      <c r="J1" t="s">
        <v>15</v>
      </c>
    </row>
    <row r="2" spans="1:10" x14ac:dyDescent="0.25">
      <c r="A2" s="2" t="s">
        <v>13</v>
      </c>
      <c r="B2" s="2" t="s">
        <v>4</v>
      </c>
      <c r="C2" s="3">
        <v>43959</v>
      </c>
      <c r="D2" s="3">
        <v>43963</v>
      </c>
      <c r="E2" s="2">
        <v>0.2</v>
      </c>
      <c r="F2" s="2">
        <v>0.35</v>
      </c>
      <c r="G2" s="2">
        <v>2500</v>
      </c>
      <c r="H2" s="4">
        <f>F2/E2-1</f>
        <v>0.74999999999999978</v>
      </c>
      <c r="I2" s="2">
        <f t="shared" ref="I2:I7" si="0">E2*G2</f>
        <v>500</v>
      </c>
      <c r="J2" s="2">
        <f>I2*H2</f>
        <v>374.99999999999989</v>
      </c>
    </row>
    <row r="3" spans="1:10" x14ac:dyDescent="0.25">
      <c r="A3" s="2" t="s">
        <v>5</v>
      </c>
      <c r="B3" s="2" t="s">
        <v>6</v>
      </c>
      <c r="C3" s="3">
        <v>43962</v>
      </c>
      <c r="D3" s="3">
        <f>C3+14</f>
        <v>43976</v>
      </c>
      <c r="E3" s="2">
        <v>114.3</v>
      </c>
      <c r="F3" s="2">
        <v>118</v>
      </c>
      <c r="G3" s="2">
        <v>10</v>
      </c>
      <c r="H3" s="4">
        <f t="shared" ref="H3:H18" si="1">F3/E3-1</f>
        <v>3.2370953630796118E-2</v>
      </c>
      <c r="I3" s="2">
        <f t="shared" si="0"/>
        <v>1143</v>
      </c>
      <c r="J3" s="2">
        <f t="shared" ref="J3:J18" si="2">I3*H3</f>
        <v>36.999999999999964</v>
      </c>
    </row>
    <row r="4" spans="1:10" x14ac:dyDescent="0.25">
      <c r="A4" s="2" t="s">
        <v>9</v>
      </c>
      <c r="B4" s="2" t="s">
        <v>6</v>
      </c>
      <c r="C4" s="3">
        <v>43962</v>
      </c>
      <c r="D4" s="3">
        <f t="shared" ref="D4:D18" si="3">C4+14</f>
        <v>43976</v>
      </c>
      <c r="E4" s="2">
        <v>1397.9</v>
      </c>
      <c r="F4" s="2">
        <v>1420</v>
      </c>
      <c r="G4" s="2">
        <v>1</v>
      </c>
      <c r="H4" s="4">
        <f t="shared" si="1"/>
        <v>1.5809428428356753E-2</v>
      </c>
      <c r="I4" s="2">
        <f t="shared" si="0"/>
        <v>1397.9</v>
      </c>
      <c r="J4" s="2">
        <f t="shared" si="2"/>
        <v>22.099999999999905</v>
      </c>
    </row>
    <row r="5" spans="1:10" x14ac:dyDescent="0.25">
      <c r="A5" s="2" t="s">
        <v>10</v>
      </c>
      <c r="B5" s="2" t="s">
        <v>6</v>
      </c>
      <c r="C5" s="3">
        <v>43962</v>
      </c>
      <c r="D5" s="3">
        <f t="shared" si="3"/>
        <v>43976</v>
      </c>
      <c r="E5" s="2">
        <v>383.2</v>
      </c>
      <c r="F5" s="2">
        <v>357.67</v>
      </c>
      <c r="G5" s="2">
        <v>3</v>
      </c>
      <c r="H5" s="4">
        <f t="shared" si="1"/>
        <v>-6.6623173277661762E-2</v>
      </c>
      <c r="I5" s="2">
        <f t="shared" si="0"/>
        <v>1149.5999999999999</v>
      </c>
      <c r="J5" s="2">
        <f t="shared" si="2"/>
        <v>-76.589999999999961</v>
      </c>
    </row>
    <row r="6" spans="1:10" x14ac:dyDescent="0.25">
      <c r="A6" s="2" t="s">
        <v>11</v>
      </c>
      <c r="B6" s="2" t="s">
        <v>6</v>
      </c>
      <c r="C6" s="3">
        <v>43962</v>
      </c>
      <c r="D6" s="3">
        <f t="shared" si="3"/>
        <v>43976</v>
      </c>
      <c r="E6" s="2">
        <v>108.88</v>
      </c>
      <c r="F6" s="2">
        <v>110.5</v>
      </c>
      <c r="G6" s="2">
        <v>20</v>
      </c>
      <c r="H6" s="4">
        <f t="shared" si="1"/>
        <v>1.4878765613519418E-2</v>
      </c>
      <c r="I6" s="2">
        <f t="shared" si="0"/>
        <v>2177.6</v>
      </c>
      <c r="J6" s="2">
        <f t="shared" si="2"/>
        <v>32.399999999999885</v>
      </c>
    </row>
    <row r="7" spans="1:10" x14ac:dyDescent="0.25">
      <c r="A7" s="2" t="s">
        <v>12</v>
      </c>
      <c r="B7" s="2" t="s">
        <v>6</v>
      </c>
      <c r="C7" s="3">
        <v>43963</v>
      </c>
      <c r="D7" s="3">
        <f t="shared" si="3"/>
        <v>43977</v>
      </c>
      <c r="E7" s="2">
        <v>319.89</v>
      </c>
      <c r="F7" s="2">
        <v>352.5</v>
      </c>
      <c r="G7" s="2">
        <v>9</v>
      </c>
      <c r="H7" s="4">
        <f t="shared" si="1"/>
        <v>0.10194129231923488</v>
      </c>
      <c r="I7" s="2">
        <f t="shared" si="0"/>
        <v>2879.0099999999998</v>
      </c>
      <c r="J7" s="2">
        <f t="shared" si="2"/>
        <v>293.49000000000041</v>
      </c>
    </row>
    <row r="8" spans="1:10" x14ac:dyDescent="0.25">
      <c r="A8" s="2" t="s">
        <v>16</v>
      </c>
      <c r="B8" s="2" t="s">
        <v>6</v>
      </c>
      <c r="C8" s="3">
        <v>43965</v>
      </c>
      <c r="D8" s="3">
        <f t="shared" si="3"/>
        <v>43979</v>
      </c>
      <c r="E8" s="2">
        <v>64.16</v>
      </c>
      <c r="F8" s="2">
        <v>60.82</v>
      </c>
      <c r="G8" s="2">
        <v>46</v>
      </c>
      <c r="H8" s="4">
        <f t="shared" si="1"/>
        <v>-5.2057356608478766E-2</v>
      </c>
      <c r="I8" s="2">
        <f>E8*G8</f>
        <v>2951.3599999999997</v>
      </c>
      <c r="J8" s="2">
        <f t="shared" si="2"/>
        <v>-153.63999999999987</v>
      </c>
    </row>
    <row r="9" spans="1:10" x14ac:dyDescent="0.25">
      <c r="A9" s="2" t="s">
        <v>18</v>
      </c>
      <c r="B9" s="2" t="s">
        <v>6</v>
      </c>
      <c r="C9" s="3">
        <v>43966</v>
      </c>
      <c r="D9" s="3">
        <f t="shared" si="3"/>
        <v>43980</v>
      </c>
      <c r="E9" s="2">
        <v>10.775</v>
      </c>
      <c r="F9" s="2">
        <v>11.35</v>
      </c>
      <c r="G9" s="2">
        <v>185</v>
      </c>
      <c r="H9" s="4">
        <f t="shared" si="1"/>
        <v>5.3364269141531251E-2</v>
      </c>
      <c r="I9" s="2">
        <f>E9*G9</f>
        <v>1993.375</v>
      </c>
      <c r="J9" s="2">
        <f t="shared" si="2"/>
        <v>106.37499999999986</v>
      </c>
    </row>
    <row r="10" spans="1:10" x14ac:dyDescent="0.25">
      <c r="A10" s="2" t="s">
        <v>19</v>
      </c>
      <c r="B10" s="2" t="s">
        <v>6</v>
      </c>
      <c r="C10" s="3">
        <v>43966</v>
      </c>
      <c r="D10" s="3">
        <f t="shared" si="3"/>
        <v>43980</v>
      </c>
      <c r="E10" s="2">
        <v>67.745000000000005</v>
      </c>
      <c r="F10" s="2">
        <v>64.099999999999994</v>
      </c>
      <c r="G10" s="2">
        <v>15</v>
      </c>
      <c r="H10" s="4">
        <f t="shared" si="1"/>
        <v>-5.3804708834600534E-2</v>
      </c>
      <c r="I10" s="2">
        <f>E10*G10</f>
        <v>1016.1750000000001</v>
      </c>
      <c r="J10" s="2">
        <f t="shared" si="2"/>
        <v>-54.675000000000203</v>
      </c>
    </row>
    <row r="11" spans="1:10" x14ac:dyDescent="0.25">
      <c r="A11" s="2" t="s">
        <v>20</v>
      </c>
      <c r="B11" s="2" t="s">
        <v>6</v>
      </c>
      <c r="C11" s="3">
        <v>43969</v>
      </c>
      <c r="D11" s="3">
        <f t="shared" si="3"/>
        <v>43983</v>
      </c>
      <c r="E11" s="2">
        <v>290.87</v>
      </c>
      <c r="F11" s="2">
        <v>277</v>
      </c>
      <c r="G11" s="2">
        <v>7</v>
      </c>
      <c r="H11" s="4">
        <f t="shared" si="1"/>
        <v>-4.7684532609069352E-2</v>
      </c>
      <c r="I11" s="2">
        <f>E11*G11</f>
        <v>2036.0900000000001</v>
      </c>
      <c r="J11" s="2">
        <f t="shared" si="2"/>
        <v>-97.090000000000018</v>
      </c>
    </row>
    <row r="12" spans="1:10" s="2" customFormat="1" x14ac:dyDescent="0.25">
      <c r="A12" s="2" t="s">
        <v>21</v>
      </c>
      <c r="B12" s="2" t="s">
        <v>6</v>
      </c>
      <c r="C12" s="3">
        <v>43970</v>
      </c>
      <c r="D12" s="3">
        <f t="shared" si="3"/>
        <v>43984</v>
      </c>
      <c r="E12" s="2">
        <v>114.5</v>
      </c>
      <c r="F12" s="2">
        <v>120</v>
      </c>
      <c r="G12" s="2">
        <v>9</v>
      </c>
      <c r="H12" s="4">
        <f t="shared" si="1"/>
        <v>4.8034934497816595E-2</v>
      </c>
      <c r="I12" s="2">
        <f t="shared" ref="I12:I18" si="4">E12*G12</f>
        <v>1030.5</v>
      </c>
      <c r="J12" s="2">
        <f t="shared" si="2"/>
        <v>49.5</v>
      </c>
    </row>
    <row r="13" spans="1:10" s="2" customFormat="1" x14ac:dyDescent="0.25">
      <c r="A13" s="2" t="s">
        <v>22</v>
      </c>
      <c r="B13" s="2" t="s">
        <v>6</v>
      </c>
      <c r="C13" s="3">
        <v>43970</v>
      </c>
      <c r="D13" s="3">
        <f t="shared" si="3"/>
        <v>43984</v>
      </c>
      <c r="E13" s="2">
        <v>33.61</v>
      </c>
      <c r="F13" s="2">
        <v>34.799999999999997</v>
      </c>
      <c r="G13" s="2">
        <v>240</v>
      </c>
      <c r="H13" s="4">
        <f t="shared" si="1"/>
        <v>3.5406129128235486E-2</v>
      </c>
      <c r="I13" s="2">
        <f t="shared" si="4"/>
        <v>8066.4</v>
      </c>
      <c r="J13" s="2">
        <f t="shared" si="2"/>
        <v>285.59999999999872</v>
      </c>
    </row>
    <row r="14" spans="1:10" s="2" customFormat="1" x14ac:dyDescent="0.25">
      <c r="A14" s="2" t="s">
        <v>23</v>
      </c>
      <c r="B14" s="2" t="s">
        <v>24</v>
      </c>
      <c r="C14" s="3">
        <v>43970</v>
      </c>
      <c r="D14" s="3">
        <f t="shared" si="3"/>
        <v>43984</v>
      </c>
      <c r="E14" s="2">
        <v>5.2750000000000004</v>
      </c>
      <c r="F14" s="2">
        <v>7.6</v>
      </c>
      <c r="G14" s="2">
        <v>200</v>
      </c>
      <c r="H14" s="4">
        <f t="shared" si="1"/>
        <v>0.44075829383886234</v>
      </c>
      <c r="I14" s="2">
        <f t="shared" si="4"/>
        <v>1055</v>
      </c>
      <c r="J14" s="2">
        <f t="shared" si="2"/>
        <v>464.99999999999977</v>
      </c>
    </row>
    <row r="15" spans="1:10" s="2" customFormat="1" x14ac:dyDescent="0.25">
      <c r="A15" s="2" t="s">
        <v>25</v>
      </c>
      <c r="B15" s="2" t="s">
        <v>6</v>
      </c>
      <c r="C15" s="3">
        <v>43972</v>
      </c>
      <c r="D15" s="3">
        <f t="shared" si="3"/>
        <v>43986</v>
      </c>
      <c r="E15" s="2">
        <v>16.97</v>
      </c>
      <c r="F15" s="2">
        <v>15.56</v>
      </c>
      <c r="G15" s="2">
        <v>118</v>
      </c>
      <c r="H15" s="4">
        <f t="shared" si="1"/>
        <v>-8.3087802003535605E-2</v>
      </c>
      <c r="I15" s="2">
        <f t="shared" si="4"/>
        <v>2002.4599999999998</v>
      </c>
      <c r="J15" s="2">
        <f t="shared" si="2"/>
        <v>-166.37999999999988</v>
      </c>
    </row>
    <row r="16" spans="1:10" s="2" customFormat="1" x14ac:dyDescent="0.25">
      <c r="A16" s="2" t="s">
        <v>26</v>
      </c>
      <c r="B16" s="2" t="s">
        <v>6</v>
      </c>
      <c r="C16" s="3">
        <v>43972</v>
      </c>
      <c r="D16" s="3">
        <f t="shared" si="3"/>
        <v>43986</v>
      </c>
      <c r="E16" s="2">
        <v>35.965000000000003</v>
      </c>
      <c r="F16" s="2">
        <v>34.369999999999997</v>
      </c>
      <c r="G16" s="2">
        <v>55</v>
      </c>
      <c r="H16" s="4">
        <f t="shared" si="1"/>
        <v>-4.4348672320311588E-2</v>
      </c>
      <c r="I16" s="2">
        <f t="shared" si="4"/>
        <v>1978.0750000000003</v>
      </c>
      <c r="J16" s="2">
        <f t="shared" si="2"/>
        <v>-87.725000000000364</v>
      </c>
    </row>
    <row r="17" spans="1:10" s="2" customFormat="1" x14ac:dyDescent="0.25">
      <c r="A17" s="2" t="s">
        <v>27</v>
      </c>
      <c r="B17" s="2" t="s">
        <v>6</v>
      </c>
      <c r="C17" s="3">
        <v>43972</v>
      </c>
      <c r="D17" s="3">
        <f t="shared" si="3"/>
        <v>43986</v>
      </c>
      <c r="E17" s="2">
        <v>19.28</v>
      </c>
      <c r="F17" s="2">
        <v>20</v>
      </c>
      <c r="G17" s="2">
        <v>155</v>
      </c>
      <c r="H17" s="4">
        <f t="shared" si="1"/>
        <v>3.734439834024883E-2</v>
      </c>
      <c r="I17" s="2">
        <f t="shared" si="4"/>
        <v>2988.4</v>
      </c>
      <c r="J17" s="2">
        <f t="shared" si="2"/>
        <v>111.59999999999961</v>
      </c>
    </row>
    <row r="18" spans="1:10" s="2" customFormat="1" x14ac:dyDescent="0.25">
      <c r="A18" s="2" t="s">
        <v>28</v>
      </c>
      <c r="B18" s="2" t="s">
        <v>24</v>
      </c>
      <c r="C18" s="3">
        <v>43972</v>
      </c>
      <c r="D18" s="3">
        <f t="shared" si="3"/>
        <v>43986</v>
      </c>
      <c r="E18" s="2">
        <v>2.86</v>
      </c>
      <c r="F18" s="2">
        <v>3.49</v>
      </c>
      <c r="G18" s="2">
        <v>1000</v>
      </c>
      <c r="H18" s="4">
        <f t="shared" si="1"/>
        <v>0.22027972027972043</v>
      </c>
      <c r="I18" s="2">
        <f t="shared" si="4"/>
        <v>2860</v>
      </c>
      <c r="J18" s="2">
        <f t="shared" si="2"/>
        <v>630.00000000000045</v>
      </c>
    </row>
    <row r="19" spans="1:10" s="2" customFormat="1" x14ac:dyDescent="0.25">
      <c r="A19" s="2" t="s">
        <v>29</v>
      </c>
      <c r="B19" s="2" t="s">
        <v>6</v>
      </c>
      <c r="C19" s="3">
        <v>43977</v>
      </c>
      <c r="D19" s="3">
        <f>C21+14</f>
        <v>43992</v>
      </c>
      <c r="E19" s="2">
        <v>12.006</v>
      </c>
      <c r="F19" s="2">
        <v>11.87</v>
      </c>
      <c r="G19" s="2">
        <v>250</v>
      </c>
      <c r="H19" s="4">
        <f t="shared" ref="H19:H21" si="5">F19/E19-1</f>
        <v>-1.1327669498584103E-2</v>
      </c>
      <c r="I19" s="2">
        <f t="shared" ref="I19:I21" si="6">E19*G19</f>
        <v>3001.5</v>
      </c>
      <c r="J19" s="2">
        <f t="shared" ref="J19:J21" si="7">I19*H19</f>
        <v>-34.000000000000185</v>
      </c>
    </row>
    <row r="20" spans="1:10" s="2" customFormat="1" x14ac:dyDescent="0.25">
      <c r="A20" s="2" t="s">
        <v>30</v>
      </c>
      <c r="B20" s="2" t="s">
        <v>6</v>
      </c>
      <c r="C20" s="3">
        <v>43973</v>
      </c>
      <c r="D20" s="3">
        <f>C20+14</f>
        <v>43987</v>
      </c>
      <c r="E20" s="2">
        <v>3.6</v>
      </c>
      <c r="F20" s="2">
        <v>4.32</v>
      </c>
      <c r="G20" s="2">
        <v>500</v>
      </c>
      <c r="H20" s="4">
        <f t="shared" si="5"/>
        <v>0.19999999999999996</v>
      </c>
      <c r="I20" s="2">
        <f t="shared" si="6"/>
        <v>1800</v>
      </c>
      <c r="J20" s="2">
        <f t="shared" si="7"/>
        <v>359.99999999999994</v>
      </c>
    </row>
    <row r="21" spans="1:10" s="2" customFormat="1" x14ac:dyDescent="0.25">
      <c r="A21" s="2" t="s">
        <v>31</v>
      </c>
      <c r="B21" s="2" t="s">
        <v>6</v>
      </c>
      <c r="C21" s="3">
        <v>43978</v>
      </c>
      <c r="D21" s="3">
        <f t="shared" ref="D21:D22" si="8">C21+14</f>
        <v>43992</v>
      </c>
      <c r="E21" s="2">
        <v>9.49</v>
      </c>
      <c r="F21" s="2">
        <v>10.28</v>
      </c>
      <c r="G21" s="2">
        <v>105</v>
      </c>
      <c r="H21" s="4">
        <f t="shared" si="5"/>
        <v>8.3245521601685857E-2</v>
      </c>
      <c r="I21" s="2">
        <f t="shared" si="6"/>
        <v>996.45</v>
      </c>
      <c r="J21" s="2">
        <f t="shared" si="7"/>
        <v>82.949999999999875</v>
      </c>
    </row>
    <row r="22" spans="1:10" s="2" customFormat="1" x14ac:dyDescent="0.25">
      <c r="A22" s="2" t="s">
        <v>32</v>
      </c>
      <c r="B22" s="2" t="s">
        <v>6</v>
      </c>
      <c r="C22" s="3">
        <v>43978</v>
      </c>
      <c r="D22" s="3">
        <f t="shared" si="8"/>
        <v>43992</v>
      </c>
      <c r="E22" s="2">
        <v>40.65</v>
      </c>
      <c r="F22" s="2">
        <v>38.1</v>
      </c>
      <c r="G22" s="2">
        <v>75</v>
      </c>
      <c r="H22" s="4">
        <f t="shared" ref="H22" si="9">F22/E22-1</f>
        <v>-6.273062730627299E-2</v>
      </c>
      <c r="I22" s="2">
        <f t="shared" ref="I22" si="10">E22*G22</f>
        <v>3048.75</v>
      </c>
      <c r="J22" s="2">
        <f t="shared" ref="J22" si="11">I22*H22</f>
        <v>-191.24999999999977</v>
      </c>
    </row>
    <row r="36" spans="9:11" x14ac:dyDescent="0.25">
      <c r="I36">
        <f>SUM(I2:I35)</f>
        <v>46071.644999999997</v>
      </c>
      <c r="J36">
        <f>SUM(J2:J35)</f>
        <v>1989.6649999999979</v>
      </c>
      <c r="K36" s="1">
        <f>J36/I36</f>
        <v>4.3186324256492208E-2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804E-B392-49C9-A360-B2615FD9F68C}">
  <dimension ref="A1:K27"/>
  <sheetViews>
    <sheetView tabSelected="1" workbookViewId="0">
      <selection activeCell="J17" sqref="J17:J18"/>
    </sheetView>
  </sheetViews>
  <sheetFormatPr defaultRowHeight="15" x14ac:dyDescent="0.25"/>
  <cols>
    <col min="3" max="3" width="9.7109375" bestFit="1" customWidth="1"/>
    <col min="4" max="4" width="9" bestFit="1" customWidth="1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39</v>
      </c>
      <c r="E1" s="5" t="s">
        <v>7</v>
      </c>
      <c r="F1" s="5" t="s">
        <v>8</v>
      </c>
      <c r="G1" s="5" t="s">
        <v>17</v>
      </c>
      <c r="H1" s="5" t="s">
        <v>3</v>
      </c>
      <c r="I1" s="5" t="s">
        <v>14</v>
      </c>
      <c r="J1" s="5" t="s">
        <v>15</v>
      </c>
      <c r="K1" s="9" t="s">
        <v>49</v>
      </c>
    </row>
    <row r="2" spans="1:11" s="2" customFormat="1" x14ac:dyDescent="0.25">
      <c r="A2" s="5" t="s">
        <v>22</v>
      </c>
      <c r="B2" s="5" t="s">
        <v>6</v>
      </c>
      <c r="C2" s="6">
        <v>43983</v>
      </c>
      <c r="D2" s="6"/>
      <c r="E2" s="5">
        <v>34.799999999999997</v>
      </c>
      <c r="F2" s="5">
        <v>36.82</v>
      </c>
      <c r="G2" s="5">
        <v>240</v>
      </c>
      <c r="H2" s="7">
        <f t="shared" ref="H2:H18" si="0">F2/E2-1</f>
        <v>5.8045977011494276E-2</v>
      </c>
      <c r="I2" s="5">
        <f t="shared" ref="I2:I18" si="1">E2*G2</f>
        <v>8352</v>
      </c>
      <c r="J2" s="5">
        <f>I2*H2</f>
        <v>484.80000000000018</v>
      </c>
      <c r="K2" s="9">
        <v>0.36696700330661303</v>
      </c>
    </row>
    <row r="3" spans="1:11" x14ac:dyDescent="0.25">
      <c r="A3" t="s">
        <v>33</v>
      </c>
      <c r="B3" s="5" t="s">
        <v>6</v>
      </c>
      <c r="C3" s="6">
        <v>43983</v>
      </c>
      <c r="D3" s="6"/>
      <c r="E3">
        <v>257.60000000000002</v>
      </c>
      <c r="F3">
        <v>267.77</v>
      </c>
      <c r="G3">
        <v>15</v>
      </c>
      <c r="H3" s="7">
        <f t="shared" si="0"/>
        <v>3.9479813664596186E-2</v>
      </c>
      <c r="I3" s="5">
        <f t="shared" si="1"/>
        <v>3864.0000000000005</v>
      </c>
      <c r="J3" s="5">
        <f>I3*H3</f>
        <v>152.54999999999967</v>
      </c>
      <c r="K3" s="9">
        <v>0.19891274030210199</v>
      </c>
    </row>
    <row r="4" spans="1:11" s="2" customFormat="1" x14ac:dyDescent="0.25">
      <c r="A4" s="2" t="s">
        <v>34</v>
      </c>
      <c r="B4" s="2" t="s">
        <v>6</v>
      </c>
      <c r="C4" s="3">
        <v>43983</v>
      </c>
      <c r="D4" s="3">
        <v>43986</v>
      </c>
      <c r="E4" s="2">
        <v>88.4</v>
      </c>
      <c r="F4" s="2">
        <v>92.05</v>
      </c>
      <c r="G4" s="2">
        <v>28</v>
      </c>
      <c r="H4" s="4">
        <f t="shared" si="0"/>
        <v>4.1289592760180849E-2</v>
      </c>
      <c r="I4" s="2">
        <f t="shared" si="1"/>
        <v>2475.2000000000003</v>
      </c>
      <c r="J4" s="2">
        <f>I4*H4</f>
        <v>102.19999999999965</v>
      </c>
      <c r="K4" s="9"/>
    </row>
    <row r="5" spans="1:11" x14ac:dyDescent="0.25">
      <c r="A5" t="s">
        <v>35</v>
      </c>
      <c r="B5" s="5" t="s">
        <v>6</v>
      </c>
      <c r="C5" s="6">
        <v>43983</v>
      </c>
      <c r="D5" s="6"/>
      <c r="E5">
        <v>169.97</v>
      </c>
      <c r="F5">
        <v>170.65</v>
      </c>
      <c r="G5">
        <v>25</v>
      </c>
      <c r="H5" s="7">
        <f t="shared" si="0"/>
        <v>4.0007060069424671E-3</v>
      </c>
      <c r="I5" s="5">
        <f t="shared" si="1"/>
        <v>4249.25</v>
      </c>
      <c r="J5" s="5">
        <f>I5*H5</f>
        <v>17.000000000000277</v>
      </c>
      <c r="K5" s="9">
        <v>0.169933070473095</v>
      </c>
    </row>
    <row r="6" spans="1:11" s="2" customFormat="1" x14ac:dyDescent="0.25">
      <c r="A6" s="2" t="s">
        <v>36</v>
      </c>
      <c r="B6" s="2" t="s">
        <v>6</v>
      </c>
      <c r="C6" s="3">
        <v>43983</v>
      </c>
      <c r="D6" s="3">
        <v>43986</v>
      </c>
      <c r="E6" s="2">
        <v>48.7</v>
      </c>
      <c r="F6" s="2">
        <v>56.2</v>
      </c>
      <c r="G6" s="2">
        <v>70</v>
      </c>
      <c r="H6" s="4">
        <f t="shared" si="0"/>
        <v>0.15400410677618059</v>
      </c>
      <c r="I6" s="2">
        <f t="shared" si="1"/>
        <v>3409</v>
      </c>
      <c r="J6" s="2">
        <f t="shared" ref="J6:J18" si="2">I6*H6</f>
        <v>524.99999999999966</v>
      </c>
      <c r="K6" s="9"/>
    </row>
    <row r="7" spans="1:11" x14ac:dyDescent="0.25">
      <c r="A7" t="s">
        <v>37</v>
      </c>
      <c r="B7" s="5" t="s">
        <v>6</v>
      </c>
      <c r="C7" s="6">
        <v>43983</v>
      </c>
      <c r="D7" s="6"/>
      <c r="E7">
        <v>106.64</v>
      </c>
      <c r="F7">
        <v>108.9</v>
      </c>
      <c r="G7">
        <v>30</v>
      </c>
      <c r="H7" s="7">
        <f t="shared" si="0"/>
        <v>2.1192798199549889E-2</v>
      </c>
      <c r="I7" s="5">
        <f t="shared" si="1"/>
        <v>3199.2</v>
      </c>
      <c r="J7" s="5">
        <f t="shared" si="2"/>
        <v>67.8</v>
      </c>
      <c r="K7" s="9">
        <v>0.6</v>
      </c>
    </row>
    <row r="8" spans="1:11" s="2" customFormat="1" x14ac:dyDescent="0.25">
      <c r="A8" s="2" t="s">
        <v>38</v>
      </c>
      <c r="B8" s="2" t="s">
        <v>6</v>
      </c>
      <c r="C8" s="3">
        <v>43984</v>
      </c>
      <c r="D8" s="3">
        <v>43986</v>
      </c>
      <c r="E8" s="2">
        <v>162.69999999999999</v>
      </c>
      <c r="F8" s="2">
        <v>160.4</v>
      </c>
      <c r="G8" s="2">
        <v>9</v>
      </c>
      <c r="H8" s="4">
        <f t="shared" si="0"/>
        <v>-1.4136447449293099E-2</v>
      </c>
      <c r="I8" s="2">
        <f t="shared" si="1"/>
        <v>1464.3</v>
      </c>
      <c r="J8" s="2">
        <f t="shared" si="2"/>
        <v>-20.699999999999886</v>
      </c>
      <c r="K8" s="9"/>
    </row>
    <row r="9" spans="1:11" x14ac:dyDescent="0.25">
      <c r="A9" t="s">
        <v>11</v>
      </c>
      <c r="B9" s="5" t="s">
        <v>6</v>
      </c>
      <c r="C9" s="8">
        <v>43984</v>
      </c>
      <c r="E9">
        <v>120.73</v>
      </c>
      <c r="F9">
        <v>127.69</v>
      </c>
      <c r="G9">
        <v>13</v>
      </c>
      <c r="H9" s="7">
        <f t="shared" si="0"/>
        <v>5.7649300091112243E-2</v>
      </c>
      <c r="I9" s="5">
        <f t="shared" si="1"/>
        <v>1569.49</v>
      </c>
      <c r="J9" s="5">
        <f t="shared" si="2"/>
        <v>90.479999999999748</v>
      </c>
      <c r="K9" s="9">
        <v>0.71087546324381601</v>
      </c>
    </row>
    <row r="10" spans="1:11" s="2" customFormat="1" x14ac:dyDescent="0.25">
      <c r="A10" s="2" t="s">
        <v>41</v>
      </c>
      <c r="B10" s="2" t="s">
        <v>6</v>
      </c>
      <c r="C10" s="3">
        <v>43984</v>
      </c>
      <c r="D10" s="3">
        <v>43986</v>
      </c>
      <c r="E10" s="2">
        <v>229.27</v>
      </c>
      <c r="F10" s="2">
        <v>234</v>
      </c>
      <c r="G10" s="2">
        <v>9</v>
      </c>
      <c r="H10" s="4">
        <f t="shared" si="0"/>
        <v>2.0630697430976452E-2</v>
      </c>
      <c r="I10" s="2">
        <f t="shared" si="1"/>
        <v>2063.4300000000003</v>
      </c>
      <c r="J10" s="2">
        <f t="shared" si="2"/>
        <v>42.569999999999744</v>
      </c>
      <c r="K10" s="10"/>
    </row>
    <row r="11" spans="1:11" x14ac:dyDescent="0.25">
      <c r="A11" t="s">
        <v>42</v>
      </c>
      <c r="B11" s="5" t="s">
        <v>6</v>
      </c>
      <c r="C11" s="8">
        <v>43985</v>
      </c>
      <c r="E11">
        <v>46.11</v>
      </c>
      <c r="F11">
        <v>47.82</v>
      </c>
      <c r="G11">
        <v>65</v>
      </c>
      <c r="H11" s="7">
        <f t="shared" si="0"/>
        <v>3.7085230969420957E-2</v>
      </c>
      <c r="I11" s="5">
        <f t="shared" si="1"/>
        <v>2997.15</v>
      </c>
      <c r="J11" s="5">
        <f t="shared" si="2"/>
        <v>111.15000000000002</v>
      </c>
      <c r="K11" s="9">
        <v>0.78323743729126005</v>
      </c>
    </row>
    <row r="12" spans="1:11" s="2" customFormat="1" x14ac:dyDescent="0.25">
      <c r="A12" s="2" t="s">
        <v>43</v>
      </c>
      <c r="B12" s="2" t="s">
        <v>6</v>
      </c>
      <c r="C12" s="3">
        <v>43985</v>
      </c>
      <c r="D12" s="3">
        <v>43986</v>
      </c>
      <c r="E12" s="2">
        <v>307.08</v>
      </c>
      <c r="F12" s="2">
        <v>299.10000000000002</v>
      </c>
      <c r="G12" s="2">
        <v>10</v>
      </c>
      <c r="H12" s="4">
        <f t="shared" si="0"/>
        <v>-2.5986713559984276E-2</v>
      </c>
      <c r="I12" s="2">
        <f t="shared" si="1"/>
        <v>3070.7999999999997</v>
      </c>
      <c r="J12" s="2">
        <f t="shared" si="2"/>
        <v>-79.799999999999713</v>
      </c>
      <c r="K12" s="10"/>
    </row>
    <row r="13" spans="1:11" x14ac:dyDescent="0.25">
      <c r="A13" t="s">
        <v>44</v>
      </c>
      <c r="B13" s="5" t="s">
        <v>6</v>
      </c>
      <c r="C13" s="8">
        <v>43986</v>
      </c>
      <c r="E13">
        <v>57.847000000000001</v>
      </c>
      <c r="F13">
        <v>58.35</v>
      </c>
      <c r="G13">
        <v>69</v>
      </c>
      <c r="H13" s="7">
        <f t="shared" si="0"/>
        <v>8.6953515307621743E-3</v>
      </c>
      <c r="I13" s="5">
        <f t="shared" si="1"/>
        <v>3991.4430000000002</v>
      </c>
      <c r="J13" s="5">
        <f t="shared" si="2"/>
        <v>34.706999999999965</v>
      </c>
      <c r="K13" s="9">
        <v>0.73391047114524899</v>
      </c>
    </row>
    <row r="14" spans="1:11" x14ac:dyDescent="0.25">
      <c r="A14" t="s">
        <v>45</v>
      </c>
      <c r="B14" s="5" t="s">
        <v>6</v>
      </c>
      <c r="C14" s="8">
        <v>43986</v>
      </c>
      <c r="E14">
        <v>40.26</v>
      </c>
      <c r="F14">
        <v>40.26</v>
      </c>
      <c r="G14">
        <v>125</v>
      </c>
      <c r="H14" s="7">
        <f t="shared" si="0"/>
        <v>0</v>
      </c>
      <c r="I14" s="5">
        <f t="shared" si="1"/>
        <v>5032.5</v>
      </c>
      <c r="J14" s="5">
        <f t="shared" si="2"/>
        <v>0</v>
      </c>
      <c r="K14" s="9">
        <v>0.78245904834329505</v>
      </c>
    </row>
    <row r="15" spans="1:11" x14ac:dyDescent="0.25">
      <c r="A15" t="s">
        <v>46</v>
      </c>
      <c r="B15" s="5" t="s">
        <v>6</v>
      </c>
      <c r="C15" s="8">
        <v>43986</v>
      </c>
      <c r="E15">
        <v>23.93</v>
      </c>
      <c r="F15">
        <v>24.04</v>
      </c>
      <c r="G15">
        <v>80</v>
      </c>
      <c r="H15" s="7">
        <f t="shared" si="0"/>
        <v>4.5967404931048783E-3</v>
      </c>
      <c r="I15" s="5">
        <f t="shared" si="1"/>
        <v>1914.4</v>
      </c>
      <c r="J15" s="5">
        <f t="shared" si="2"/>
        <v>8.7999999999999794</v>
      </c>
      <c r="K15" s="9">
        <v>0.75360364093471499</v>
      </c>
    </row>
    <row r="16" spans="1:11" x14ac:dyDescent="0.25">
      <c r="A16" t="s">
        <v>47</v>
      </c>
      <c r="B16" s="5" t="s">
        <v>6</v>
      </c>
      <c r="C16" s="8">
        <v>43986</v>
      </c>
      <c r="E16">
        <v>27.67</v>
      </c>
      <c r="F16">
        <v>27.67</v>
      </c>
      <c r="G16">
        <v>138</v>
      </c>
      <c r="H16" s="7">
        <f t="shared" si="0"/>
        <v>0</v>
      </c>
      <c r="I16" s="5">
        <f t="shared" si="1"/>
        <v>3818.46</v>
      </c>
      <c r="J16" s="5">
        <f t="shared" si="2"/>
        <v>0</v>
      </c>
      <c r="K16" s="9">
        <v>0.70526740092075701</v>
      </c>
    </row>
    <row r="17" spans="1:11" x14ac:dyDescent="0.25">
      <c r="A17" t="s">
        <v>48</v>
      </c>
      <c r="B17" s="5" t="s">
        <v>24</v>
      </c>
      <c r="C17" s="8">
        <v>43986</v>
      </c>
      <c r="E17">
        <v>10.3</v>
      </c>
      <c r="F17">
        <v>10.3</v>
      </c>
      <c r="G17">
        <v>300</v>
      </c>
      <c r="H17" s="7">
        <f t="shared" si="0"/>
        <v>0</v>
      </c>
      <c r="I17" s="5">
        <f t="shared" si="1"/>
        <v>3090</v>
      </c>
      <c r="J17" s="5">
        <f t="shared" si="2"/>
        <v>0</v>
      </c>
      <c r="K17" s="9">
        <v>0.84961032389507796</v>
      </c>
    </row>
    <row r="18" spans="1:11" x14ac:dyDescent="0.25">
      <c r="A18" t="s">
        <v>50</v>
      </c>
      <c r="B18" s="5" t="s">
        <v>6</v>
      </c>
      <c r="C18" s="8">
        <v>43987</v>
      </c>
      <c r="E18">
        <v>19.335000000000001</v>
      </c>
      <c r="F18">
        <v>19.335000000000001</v>
      </c>
      <c r="G18">
        <v>155</v>
      </c>
      <c r="H18" s="7">
        <f t="shared" si="0"/>
        <v>0</v>
      </c>
      <c r="I18" s="5">
        <f t="shared" si="1"/>
        <v>2996.9250000000002</v>
      </c>
      <c r="J18" s="5">
        <f t="shared" si="2"/>
        <v>0</v>
      </c>
      <c r="K18">
        <v>0.81827502857311596</v>
      </c>
    </row>
    <row r="27" spans="1:11" x14ac:dyDescent="0.25">
      <c r="I27">
        <f>SUM(I2:I26)</f>
        <v>57557.54800000001</v>
      </c>
      <c r="J27">
        <f>SUM(J2:J26)</f>
        <v>1536.5569999999991</v>
      </c>
      <c r="K27" s="1">
        <f>J27/I27</f>
        <v>2.6696012137278655E-2</v>
      </c>
    </row>
  </sheetData>
  <autoFilter ref="D1:D27" xr:uid="{C1CC63B3-E6BD-4094-A33F-BF4AC7E2D1F3}"/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</vt:lpstr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Yang</dc:creator>
  <cp:lastModifiedBy>Windows User</cp:lastModifiedBy>
  <dcterms:created xsi:type="dcterms:W3CDTF">2015-06-05T18:17:20Z</dcterms:created>
  <dcterms:modified xsi:type="dcterms:W3CDTF">2020-06-04T19:53:53Z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etDate">
    <vt:lpwstr>2020-05-11T14:45:20Z</vt:lpwstr>
  </property>
  <property fmtid="{D5CDD505-2E9C-101B-9397-08002B2CF9AE}" pid="4" name="MSIP_Label_0633b888-ae0d-4341-a75f-06e04137d755_Method">
    <vt:lpwstr>Standard</vt:lpwstr>
  </property>
  <property fmtid="{D5CDD505-2E9C-101B-9397-08002B2CF9AE}" pid="5" name="MSIP_Label_0633b888-ae0d-4341-a75f-06e04137d755_Name">
    <vt:lpwstr>0633b888-ae0d-4341-a75f-06e04137d755</vt:lpwstr>
  </property>
  <property fmtid="{D5CDD505-2E9C-101B-9397-08002B2CF9AE}" pid="6" name="MSIP_Label_0633b888-ae0d-4341-a75f-06e04137d755_SiteId">
    <vt:lpwstr>bea78b3c-4cdb-4130-854a-1d193232e5f4</vt:lpwstr>
  </property>
  <property fmtid="{D5CDD505-2E9C-101B-9397-08002B2CF9AE}" pid="7" name="MSIP_Label_0633b888-ae0d-4341-a75f-06e04137d755_ActionId">
    <vt:lpwstr>71cf83f5-9bb7-4b88-b107-f4671fe0fe79</vt:lpwstr>
  </property>
  <property fmtid="{D5CDD505-2E9C-101B-9397-08002B2CF9AE}" pid="8" name="MSIP_Label_0633b888-ae0d-4341-a75f-06e04137d755_ContentBits">
    <vt:lpwstr>2</vt:lpwstr>
  </property>
</Properties>
</file>