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8_{FBB1D206-301B-4289-86F0-76E2B1D363D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May" sheetId="1" r:id="rId1"/>
    <sheet name="Jun" sheetId="2" r:id="rId2"/>
    <sheet name="Jul" sheetId="3" r:id="rId3"/>
    <sheet name="Aug" sheetId="4" r:id="rId4"/>
    <sheet name="Sep" sheetId="5" r:id="rId5"/>
  </sheets>
  <definedNames>
    <definedName name="_xlnm._FilterDatabase" localSheetId="1" hidden="1">Jun!$D$1:$D$27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" l="1"/>
  <c r="H3" i="5"/>
  <c r="I2" i="5"/>
  <c r="H2" i="5"/>
  <c r="H18" i="4"/>
  <c r="J18" i="4" s="1"/>
  <c r="I18" i="4"/>
  <c r="J93" i="5" l="1"/>
  <c r="J3" i="5"/>
  <c r="J2" i="5"/>
  <c r="I17" i="4"/>
  <c r="H17" i="4"/>
  <c r="I16" i="4"/>
  <c r="H16" i="4"/>
  <c r="I15" i="4"/>
  <c r="H15" i="4"/>
  <c r="I14" i="4"/>
  <c r="H14" i="4"/>
  <c r="I13" i="4"/>
  <c r="H13" i="4"/>
  <c r="J13" i="4" s="1"/>
  <c r="I12" i="4"/>
  <c r="H12" i="4"/>
  <c r="I11" i="4"/>
  <c r="H11" i="4"/>
  <c r="I10" i="4"/>
  <c r="H10" i="4"/>
  <c r="I9" i="4"/>
  <c r="H9" i="4"/>
  <c r="I8" i="4"/>
  <c r="H8" i="4"/>
  <c r="H7" i="4"/>
  <c r="I7" i="4"/>
  <c r="I6" i="4"/>
  <c r="H6" i="4"/>
  <c r="I5" i="4"/>
  <c r="H5" i="4"/>
  <c r="I4" i="4"/>
  <c r="H4" i="4"/>
  <c r="J4" i="4" s="1"/>
  <c r="I3" i="4"/>
  <c r="H3" i="4"/>
  <c r="J3" i="4" s="1"/>
  <c r="I2" i="4"/>
  <c r="H2" i="4"/>
  <c r="K93" i="5" l="1"/>
  <c r="L93" i="5" s="1"/>
  <c r="J17" i="4"/>
  <c r="J16" i="4"/>
  <c r="J15" i="4"/>
  <c r="J14" i="4"/>
  <c r="J12" i="4"/>
  <c r="J11" i="4"/>
  <c r="J10" i="4"/>
  <c r="J93" i="4"/>
  <c r="J9" i="4"/>
  <c r="J8" i="4"/>
  <c r="J7" i="4"/>
  <c r="J6" i="4"/>
  <c r="J2" i="4"/>
  <c r="J5" i="4"/>
  <c r="I21" i="3"/>
  <c r="H21" i="3"/>
  <c r="H20" i="3"/>
  <c r="I20" i="3"/>
  <c r="I19" i="3"/>
  <c r="H19" i="3"/>
  <c r="K93" i="4" l="1"/>
  <c r="L93" i="4" s="1"/>
  <c r="J20" i="3"/>
  <c r="J19" i="3"/>
  <c r="J21" i="3"/>
  <c r="I18" i="3"/>
  <c r="H18" i="3"/>
  <c r="I17" i="3"/>
  <c r="H17" i="3"/>
  <c r="I16" i="3"/>
  <c r="H16" i="3"/>
  <c r="I15" i="3"/>
  <c r="H15" i="3"/>
  <c r="I14" i="3"/>
  <c r="H14" i="3"/>
  <c r="J18" i="3" l="1"/>
  <c r="J17" i="3"/>
  <c r="J16" i="3"/>
  <c r="J15" i="3"/>
  <c r="J14" i="3"/>
  <c r="I13" i="3"/>
  <c r="H13" i="3"/>
  <c r="I12" i="3"/>
  <c r="H12" i="3"/>
  <c r="I11" i="3"/>
  <c r="H11" i="3"/>
  <c r="I10" i="3"/>
  <c r="H10" i="3"/>
  <c r="I9" i="3"/>
  <c r="H9" i="3"/>
  <c r="I8" i="3"/>
  <c r="H8" i="3"/>
  <c r="J13" i="3" l="1"/>
  <c r="J12" i="3"/>
  <c r="J11" i="3"/>
  <c r="J10" i="3"/>
  <c r="J9" i="3"/>
  <c r="J8" i="3"/>
  <c r="I7" i="3"/>
  <c r="H7" i="3"/>
  <c r="I6" i="3"/>
  <c r="H6" i="3"/>
  <c r="I5" i="3"/>
  <c r="H5" i="3"/>
  <c r="J7" i="3" l="1"/>
  <c r="J6" i="3"/>
  <c r="J5" i="3"/>
  <c r="I4" i="3"/>
  <c r="H4" i="3"/>
  <c r="I3" i="3"/>
  <c r="H3" i="3"/>
  <c r="I2" i="3"/>
  <c r="H2" i="3"/>
  <c r="I60" i="3" l="1"/>
  <c r="J3" i="3"/>
  <c r="J60" i="3" s="1"/>
  <c r="J4" i="3"/>
  <c r="J2" i="3"/>
  <c r="I35" i="2"/>
  <c r="H35" i="2"/>
  <c r="I34" i="2"/>
  <c r="H34" i="2"/>
  <c r="J34" i="2" s="1"/>
  <c r="I33" i="2"/>
  <c r="H33" i="2"/>
  <c r="K60" i="3" l="1"/>
  <c r="J35" i="2"/>
  <c r="J33" i="2"/>
  <c r="H31" i="2"/>
  <c r="H32" i="2"/>
  <c r="I32" i="2"/>
  <c r="I40" i="2" s="1"/>
  <c r="I31" i="2"/>
  <c r="I30" i="2"/>
  <c r="H30" i="2"/>
  <c r="J30" i="2" s="1"/>
  <c r="H29" i="2"/>
  <c r="I29" i="2"/>
  <c r="H28" i="2"/>
  <c r="J28" i="2" s="1"/>
  <c r="I28" i="2"/>
  <c r="I23" i="2"/>
  <c r="J32" i="2" l="1"/>
  <c r="J31" i="2"/>
  <c r="J29" i="2"/>
  <c r="I27" i="2"/>
  <c r="H27" i="2"/>
  <c r="J40" i="2" l="1"/>
  <c r="J27" i="2"/>
  <c r="I25" i="2"/>
  <c r="I26" i="2"/>
  <c r="H25" i="2"/>
  <c r="H26" i="2"/>
  <c r="J26" i="2" l="1"/>
  <c r="J25" i="2"/>
  <c r="L40" i="2" s="1"/>
  <c r="I24" i="2"/>
  <c r="H24" i="2"/>
  <c r="H23" i="2"/>
  <c r="H22" i="2"/>
  <c r="I22" i="2"/>
  <c r="J22" i="2" l="1"/>
  <c r="J24" i="2"/>
  <c r="J23" i="2"/>
  <c r="H21" i="2"/>
  <c r="I21" i="2"/>
  <c r="J21" i="2" l="1"/>
  <c r="H20" i="2"/>
  <c r="I20" i="2"/>
  <c r="I19" i="2"/>
  <c r="H19" i="2"/>
  <c r="J20" i="2" l="1"/>
  <c r="J19" i="2"/>
  <c r="H18" i="2"/>
  <c r="I18" i="2"/>
  <c r="H17" i="2"/>
  <c r="I17" i="2"/>
  <c r="J18" i="2" l="1"/>
  <c r="J17" i="2"/>
  <c r="H16" i="2"/>
  <c r="I16" i="2"/>
  <c r="H15" i="2"/>
  <c r="I15" i="2"/>
  <c r="H14" i="2"/>
  <c r="I14" i="2"/>
  <c r="H13" i="2"/>
  <c r="I13" i="2"/>
  <c r="J16" i="2" l="1"/>
  <c r="J14" i="2"/>
  <c r="J15" i="2"/>
  <c r="J13" i="2"/>
  <c r="I12" i="2"/>
  <c r="H12" i="2"/>
  <c r="I11" i="2"/>
  <c r="H11" i="2"/>
  <c r="J11" i="2" l="1"/>
  <c r="J12" i="2"/>
  <c r="I10" i="2"/>
  <c r="H10" i="2"/>
  <c r="J10" i="2" l="1"/>
  <c r="I9" i="2"/>
  <c r="H9" i="2"/>
  <c r="I8" i="2"/>
  <c r="H8" i="2"/>
  <c r="J8" i="2" l="1"/>
  <c r="J9" i="2"/>
  <c r="I6" i="2"/>
  <c r="I7" i="2"/>
  <c r="H7" i="2"/>
  <c r="J7" i="2" l="1"/>
  <c r="H6" i="2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H18" i="1"/>
  <c r="I18" i="1"/>
  <c r="J18" i="1" s="1"/>
  <c r="D18" i="1"/>
  <c r="J21" i="1" l="1"/>
  <c r="J20" i="1"/>
  <c r="H17" i="1"/>
  <c r="I17" i="1"/>
  <c r="D17" i="1"/>
  <c r="H16" i="1"/>
  <c r="I16" i="1"/>
  <c r="D16" i="1"/>
  <c r="H15" i="1"/>
  <c r="I15" i="1"/>
  <c r="D15" i="1"/>
  <c r="J17" i="1" l="1"/>
  <c r="J16" i="1"/>
  <c r="J15" i="1"/>
  <c r="H14" i="1"/>
  <c r="J14" i="1" s="1"/>
  <c r="I14" i="1"/>
  <c r="D14" i="1"/>
  <c r="I12" i="1" l="1"/>
  <c r="I13" i="1"/>
  <c r="H11" i="1"/>
  <c r="H12" i="1"/>
  <c r="J12" i="1" s="1"/>
  <c r="H13" i="1"/>
  <c r="D13" i="1"/>
  <c r="D12" i="1"/>
  <c r="J13" i="1" l="1"/>
  <c r="I11" i="1"/>
  <c r="J11" i="1" s="1"/>
  <c r="D11" i="1"/>
  <c r="H10" i="1" l="1"/>
  <c r="I10" i="1"/>
  <c r="D4" i="1"/>
  <c r="D5" i="1"/>
  <c r="D6" i="1"/>
  <c r="D7" i="1"/>
  <c r="D8" i="1"/>
  <c r="D9" i="1"/>
  <c r="D10" i="1"/>
  <c r="D3" i="1"/>
  <c r="H9" i="1"/>
  <c r="I9" i="1"/>
  <c r="J9" i="1" s="1"/>
  <c r="J10" i="1" l="1"/>
  <c r="I2" i="1"/>
  <c r="I3" i="1"/>
  <c r="I4" i="1"/>
  <c r="I5" i="1"/>
  <c r="I6" i="1"/>
  <c r="I7" i="1"/>
  <c r="I8" i="1"/>
  <c r="H8" i="1"/>
  <c r="J8" i="1" l="1"/>
  <c r="I36" i="1"/>
  <c r="H7" i="1" l="1"/>
  <c r="J7" i="1" s="1"/>
  <c r="H3" i="1" l="1"/>
  <c r="J3" i="1" s="1"/>
  <c r="H4" i="1"/>
  <c r="J4" i="1" s="1"/>
  <c r="H5" i="1"/>
  <c r="J5" i="1" s="1"/>
  <c r="H6" i="1"/>
  <c r="J6" i="1" s="1"/>
  <c r="H2" i="1"/>
  <c r="J2" i="1" s="1"/>
  <c r="J36" i="1" l="1"/>
  <c r="K36" i="1"/>
  <c r="K40" i="2"/>
</calcChain>
</file>

<file path=xl/sharedStrings.xml><?xml version="1.0" encoding="utf-8"?>
<sst xmlns="http://schemas.openxmlformats.org/spreadsheetml/2006/main" count="240" uniqueCount="96">
  <si>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</si>
  <si>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</si>
  <si>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</si>
  <si>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</si>
  <si>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</si>
  <si>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</si>
  <si>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</si>
  <si>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</si>
  <si>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</si>
  <si>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</si>
  <si>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</si>
  <si>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</si>
  <si>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</si>
  <si>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</si>
  <si>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</si>
  <si>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</si>
  <si>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</si>
  <si>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</si>
  <si>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</si>
  <si>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</si>
  <si>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</si>
  <si>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</si>
  <si>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</si>
  <si>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</si>
  <si>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</si>
  <si>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</si>
  <si>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</si>
  <si>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</si>
  <si>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</si>
  <si>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</si>
  <si>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</si>
  <si>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</si>
  <si>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</si>
  <si>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</si>
  <si>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</si>
  <si>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</si>
  <si>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</si>
  <si>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</si>
  <si>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</si>
  <si>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</si>
  <si>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</si>
  <si>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</si>
  <si>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</si>
  <si>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</si>
  <si>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SYY</t>
  </si>
  <si>
    <t>OKE</t>
  </si>
  <si>
    <t>SYF</t>
  </si>
  <si>
    <t>PEAK</t>
  </si>
  <si>
    <t>ADBE</t>
  </si>
  <si>
    <t>NCLH</t>
  </si>
  <si>
    <t>APA</t>
  </si>
  <si>
    <t>BAC</t>
  </si>
  <si>
    <t>DXC</t>
  </si>
  <si>
    <t>SO</t>
  </si>
  <si>
    <t>ERX</t>
  </si>
  <si>
    <t>MSFT</t>
  </si>
  <si>
    <t>EA</t>
  </si>
  <si>
    <t>Curr P</t>
  </si>
  <si>
    <t>PAYX</t>
  </si>
  <si>
    <t>ADSK</t>
  </si>
  <si>
    <t>PYPL</t>
  </si>
  <si>
    <t>RMD</t>
  </si>
  <si>
    <t>VRTX</t>
  </si>
  <si>
    <t>AES</t>
  </si>
  <si>
    <t>EBAY</t>
  </si>
  <si>
    <t>WKHS</t>
  </si>
  <si>
    <t>UPS</t>
  </si>
  <si>
    <t>FDX</t>
  </si>
  <si>
    <t>AKAM</t>
  </si>
  <si>
    <t>LRCX</t>
  </si>
  <si>
    <t>Stock ID</t>
  </si>
  <si>
    <t>SQ</t>
  </si>
  <si>
    <t>DOCU</t>
  </si>
  <si>
    <t>SE</t>
  </si>
  <si>
    <t>DDOG</t>
  </si>
  <si>
    <t>MXIM</t>
  </si>
  <si>
    <t>ZS</t>
  </si>
  <si>
    <t>XLNX</t>
  </si>
  <si>
    <t>BNTX</t>
  </si>
  <si>
    <t>TSM</t>
  </si>
  <si>
    <t>TWLO</t>
  </si>
  <si>
    <t>WST</t>
  </si>
  <si>
    <t>BGNE</t>
  </si>
  <si>
    <t>OTIS</t>
  </si>
  <si>
    <t>PTON</t>
  </si>
  <si>
    <t>ATVI</t>
  </si>
  <si>
    <t>HOLX</t>
  </si>
  <si>
    <t>QRVO</t>
  </si>
  <si>
    <t>AAL</t>
  </si>
  <si>
    <t>MAR</t>
  </si>
  <si>
    <t>MPWR</t>
  </si>
  <si>
    <t>KLAC</t>
  </si>
  <si>
    <t>TRMB</t>
  </si>
  <si>
    <t>HUBS</t>
  </si>
  <si>
    <t>BBY</t>
  </si>
  <si>
    <t>CVNA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</si>
</sst>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9" fontId="1" fillId="0" borderId="0" xfId="0" applyNumberFormat="1" applyFont="1"/>
    <xf numFmtId="1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7" workbookViewId="0">
      <selection activeCell="K36" sqref="K36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>F19/E19-1</f>
        <v>-1.1327669498584103E-2</v>
      </c>
      <c r="I19" s="2">
        <f>E19*G19</f>
        <v>3001.5</v>
      </c>
      <c r="J19" s="2">
        <f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>F20/E20-1</f>
        <v>0.19999999999999996</v>
      </c>
      <c r="I20" s="2">
        <f>E20*G20</f>
        <v>1800</v>
      </c>
      <c r="J20" s="2">
        <f>I20*H20</f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>C21+14</f>
        <v>43992</v>
      </c>
      <c r="E21" s="2">
        <v>9.49</v>
      </c>
      <c r="F21" s="2">
        <v>10.28</v>
      </c>
      <c r="G21" s="2">
        <v>105</v>
      </c>
      <c r="H21" s="4">
        <f>F21/E21-1</f>
        <v>8.3245521601685857E-2</v>
      </c>
      <c r="I21" s="2">
        <f>E21*G21</f>
        <v>996.45</v>
      </c>
      <c r="J21" s="2">
        <f>I21*H21</f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>C22+14</f>
        <v>43992</v>
      </c>
      <c r="E22" s="2">
        <v>40.65</v>
      </c>
      <c r="F22" s="2">
        <v>38.1</v>
      </c>
      <c r="G22" s="2">
        <v>75</v>
      </c>
      <c r="H22" s="4">
        <f>F22/E22-1</f>
        <v>-6.273062730627299E-2</v>
      </c>
      <c r="I22" s="2">
        <f>E22*G22</f>
        <v>3048.75</v>
      </c>
      <c r="J22" s="2">
        <f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L40"/>
  <sheetViews>
    <sheetView topLeftCell="A34" workbookViewId="0">
      <selection activeCell="F11" sqref="F11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 t="s">
        <v>57</v>
      </c>
    </row>
    <row r="2" spans="1:11" s="2" customFormat="1" x14ac:dyDescent="0.25">
      <c r="A2" s="2" t="s">
        <v>22</v>
      </c>
      <c r="B2" s="2" t="s">
        <v>6</v>
      </c>
      <c r="C2" s="3">
        <v>43983</v>
      </c>
      <c r="D2" s="3">
        <v>43990</v>
      </c>
      <c r="E2" s="2">
        <v>34.799999999999997</v>
      </c>
      <c r="F2" s="2">
        <v>36.799999999999997</v>
      </c>
      <c r="G2" s="2">
        <v>240</v>
      </c>
      <c r="H2" s="4">
        <f t="shared" ref="H2:H22" si="0">F2/E2-1</f>
        <v>5.7471264367816133E-2</v>
      </c>
      <c r="I2" s="2">
        <f t="shared" ref="I2:I22" si="1">E2*G2</f>
        <v>8352</v>
      </c>
      <c r="J2" s="2">
        <f>I2*H2</f>
        <v>480.00000000000034</v>
      </c>
      <c r="K2" s="7">
        <v>0.36696700330661303</v>
      </c>
    </row>
    <row r="3" spans="1:11" s="2" customFormat="1" x14ac:dyDescent="0.25">
      <c r="A3" s="2" t="s">
        <v>33</v>
      </c>
      <c r="B3" s="2" t="s">
        <v>6</v>
      </c>
      <c r="C3" s="3">
        <v>43983</v>
      </c>
      <c r="D3" s="3">
        <v>43987</v>
      </c>
      <c r="E3" s="2">
        <v>257.60000000000002</v>
      </c>
      <c r="F3" s="2">
        <v>263.10000000000002</v>
      </c>
      <c r="G3" s="2">
        <v>15</v>
      </c>
      <c r="H3" s="4">
        <f t="shared" si="0"/>
        <v>2.1350931677018625E-2</v>
      </c>
      <c r="I3" s="2">
        <f t="shared" si="1"/>
        <v>3864.0000000000005</v>
      </c>
      <c r="J3" s="2">
        <f>I3*H3</f>
        <v>82.499999999999972</v>
      </c>
      <c r="K3" s="7">
        <v>0.19891274030210199</v>
      </c>
    </row>
    <row r="4" spans="1:11" s="2" customFormat="1" x14ac:dyDescent="0.25">
      <c r="A4" s="2" t="s">
        <v>34</v>
      </c>
      <c r="B4" s="2" t="s">
        <v>6</v>
      </c>
      <c r="C4" s="3">
        <v>43983</v>
      </c>
      <c r="D4" s="3">
        <v>43986</v>
      </c>
      <c r="E4" s="2">
        <v>88.4</v>
      </c>
      <c r="F4" s="2">
        <v>92.05</v>
      </c>
      <c r="G4" s="2">
        <v>28</v>
      </c>
      <c r="H4" s="4">
        <f t="shared" si="0"/>
        <v>4.1289592760180849E-2</v>
      </c>
      <c r="I4" s="2">
        <f t="shared" si="1"/>
        <v>2475.2000000000003</v>
      </c>
      <c r="J4" s="2">
        <f>I4*H4</f>
        <v>102.19999999999965</v>
      </c>
      <c r="K4" s="6"/>
    </row>
    <row r="5" spans="1:11" s="2" customFormat="1" x14ac:dyDescent="0.25">
      <c r="A5" s="2" t="s">
        <v>35</v>
      </c>
      <c r="B5" s="2" t="s">
        <v>6</v>
      </c>
      <c r="C5" s="3">
        <v>43983</v>
      </c>
      <c r="D5" s="3">
        <v>43987</v>
      </c>
      <c r="E5" s="2">
        <v>169.97</v>
      </c>
      <c r="F5" s="2">
        <v>166</v>
      </c>
      <c r="G5" s="2">
        <v>25</v>
      </c>
      <c r="H5" s="4">
        <f t="shared" si="0"/>
        <v>-2.3357063011119616E-2</v>
      </c>
      <c r="I5" s="2">
        <f t="shared" si="1"/>
        <v>4249.25</v>
      </c>
      <c r="J5" s="8">
        <f>I5*H5</f>
        <v>-99.250000000000028</v>
      </c>
      <c r="K5" s="7">
        <v>0.169933070473095</v>
      </c>
    </row>
    <row r="6" spans="1:11" s="2" customFormat="1" x14ac:dyDescent="0.25">
      <c r="A6" s="2" t="s">
        <v>36</v>
      </c>
      <c r="B6" s="2" t="s">
        <v>6</v>
      </c>
      <c r="C6" s="3">
        <v>43983</v>
      </c>
      <c r="D6" s="3">
        <v>43986</v>
      </c>
      <c r="E6" s="2">
        <v>48.7</v>
      </c>
      <c r="F6" s="2">
        <v>56.2</v>
      </c>
      <c r="G6" s="2">
        <v>70</v>
      </c>
      <c r="H6" s="4">
        <f t="shared" si="0"/>
        <v>0.15400410677618059</v>
      </c>
      <c r="I6" s="2">
        <f t="shared" si="1"/>
        <v>3409</v>
      </c>
      <c r="J6" s="2">
        <f t="shared" ref="J6:J22" si="2">I6*H6</f>
        <v>524.99999999999966</v>
      </c>
      <c r="K6" s="6"/>
    </row>
    <row r="7" spans="1:11" s="2" customFormat="1" x14ac:dyDescent="0.25">
      <c r="A7" s="2" t="s">
        <v>37</v>
      </c>
      <c r="B7" s="2" t="s">
        <v>6</v>
      </c>
      <c r="C7" s="3">
        <v>43983</v>
      </c>
      <c r="D7" s="3">
        <v>43990</v>
      </c>
      <c r="E7" s="2">
        <v>106.64</v>
      </c>
      <c r="F7" s="2">
        <v>112.5</v>
      </c>
      <c r="G7" s="2">
        <v>30</v>
      </c>
      <c r="H7" s="4">
        <f t="shared" si="0"/>
        <v>5.4951237809452325E-2</v>
      </c>
      <c r="I7" s="2">
        <f t="shared" si="1"/>
        <v>3199.2</v>
      </c>
      <c r="J7" s="2">
        <f t="shared" si="2"/>
        <v>175.79999999999987</v>
      </c>
      <c r="K7" s="7">
        <v>0.6</v>
      </c>
    </row>
    <row r="8" spans="1:11" s="2" customFormat="1" x14ac:dyDescent="0.25">
      <c r="A8" s="2" t="s">
        <v>38</v>
      </c>
      <c r="B8" s="2" t="s">
        <v>6</v>
      </c>
      <c r="C8" s="3">
        <v>43984</v>
      </c>
      <c r="D8" s="3">
        <v>43986</v>
      </c>
      <c r="E8" s="2">
        <v>162.69999999999999</v>
      </c>
      <c r="F8" s="2">
        <v>160.4</v>
      </c>
      <c r="G8" s="2">
        <v>9</v>
      </c>
      <c r="H8" s="4">
        <f t="shared" si="0"/>
        <v>-1.4136447449293099E-2</v>
      </c>
      <c r="I8" s="2">
        <f t="shared" si="1"/>
        <v>1464.3</v>
      </c>
      <c r="J8" s="8">
        <f t="shared" si="2"/>
        <v>-20.699999999999886</v>
      </c>
      <c r="K8" s="6"/>
    </row>
    <row r="9" spans="1:11" s="2" customFormat="1" x14ac:dyDescent="0.25">
      <c r="A9" s="2" t="s">
        <v>11</v>
      </c>
      <c r="B9" s="2" t="s">
        <v>6</v>
      </c>
      <c r="C9" s="3">
        <v>43984</v>
      </c>
      <c r="D9" s="3">
        <v>43990</v>
      </c>
      <c r="E9" s="2">
        <v>120.73</v>
      </c>
      <c r="F9" s="2">
        <v>133.41</v>
      </c>
      <c r="G9" s="2">
        <v>13</v>
      </c>
      <c r="H9" s="4">
        <f t="shared" si="0"/>
        <v>0.10502774786714153</v>
      </c>
      <c r="I9" s="2">
        <f t="shared" si="1"/>
        <v>1569.49</v>
      </c>
      <c r="J9" s="2">
        <f t="shared" si="2"/>
        <v>164.83999999999995</v>
      </c>
      <c r="K9" s="7">
        <v>0.71087546324381601</v>
      </c>
    </row>
    <row r="10" spans="1:11" s="2" customFormat="1" x14ac:dyDescent="0.25">
      <c r="A10" s="2" t="s">
        <v>41</v>
      </c>
      <c r="B10" s="2" t="s">
        <v>6</v>
      </c>
      <c r="C10" s="3">
        <v>43984</v>
      </c>
      <c r="D10" s="3">
        <v>43986</v>
      </c>
      <c r="E10" s="2">
        <v>229.27</v>
      </c>
      <c r="F10" s="2">
        <v>234</v>
      </c>
      <c r="G10" s="2">
        <v>9</v>
      </c>
      <c r="H10" s="4">
        <f t="shared" si="0"/>
        <v>2.0630697430976452E-2</v>
      </c>
      <c r="I10" s="2">
        <f t="shared" si="1"/>
        <v>2063.4300000000003</v>
      </c>
      <c r="J10" s="2">
        <f t="shared" si="2"/>
        <v>42.569999999999744</v>
      </c>
      <c r="K10" s="7"/>
    </row>
    <row r="11" spans="1:11" s="2" customFormat="1" x14ac:dyDescent="0.25">
      <c r="A11" s="2" t="s">
        <v>42</v>
      </c>
      <c r="B11" s="2" t="s">
        <v>6</v>
      </c>
      <c r="C11" s="3">
        <v>43985</v>
      </c>
      <c r="D11" s="3">
        <v>43991</v>
      </c>
      <c r="E11" s="2">
        <v>46.11</v>
      </c>
      <c r="F11" s="2">
        <v>56.21</v>
      </c>
      <c r="G11" s="2">
        <v>65</v>
      </c>
      <c r="H11" s="4">
        <f t="shared" si="0"/>
        <v>0.21904142268488402</v>
      </c>
      <c r="I11" s="2">
        <f t="shared" si="1"/>
        <v>2997.15</v>
      </c>
      <c r="J11" s="2">
        <f t="shared" si="2"/>
        <v>656.50000000000023</v>
      </c>
      <c r="K11" s="7">
        <v>0.78323743729126005</v>
      </c>
    </row>
    <row r="12" spans="1:11" s="2" customFormat="1" x14ac:dyDescent="0.25">
      <c r="A12" s="2" t="s">
        <v>43</v>
      </c>
      <c r="B12" s="2" t="s">
        <v>6</v>
      </c>
      <c r="C12" s="3">
        <v>43985</v>
      </c>
      <c r="D12" s="3">
        <v>43986</v>
      </c>
      <c r="E12" s="2">
        <v>307.08</v>
      </c>
      <c r="F12" s="2">
        <v>299.10000000000002</v>
      </c>
      <c r="G12" s="2">
        <v>10</v>
      </c>
      <c r="H12" s="4">
        <f t="shared" si="0"/>
        <v>-2.5986713559984276E-2</v>
      </c>
      <c r="I12" s="2">
        <f t="shared" si="1"/>
        <v>3070.7999999999997</v>
      </c>
      <c r="J12" s="8">
        <f t="shared" si="2"/>
        <v>-79.799999999999713</v>
      </c>
      <c r="K12" s="7"/>
    </row>
    <row r="13" spans="1:11" s="2" customFormat="1" x14ac:dyDescent="0.25">
      <c r="A13" s="2" t="s">
        <v>44</v>
      </c>
      <c r="B13" s="2" t="s">
        <v>6</v>
      </c>
      <c r="C13" s="3">
        <v>43986</v>
      </c>
      <c r="D13" s="3">
        <v>43991</v>
      </c>
      <c r="E13" s="2">
        <v>57.847000000000001</v>
      </c>
      <c r="F13" s="2">
        <v>62.08</v>
      </c>
      <c r="G13" s="2">
        <v>69</v>
      </c>
      <c r="H13" s="4">
        <f t="shared" si="0"/>
        <v>7.3175791311563154E-2</v>
      </c>
      <c r="I13" s="2">
        <f t="shared" si="1"/>
        <v>3991.4430000000002</v>
      </c>
      <c r="J13" s="2">
        <f t="shared" si="2"/>
        <v>292.0769999999996</v>
      </c>
      <c r="K13" s="7">
        <v>0.73391047114524899</v>
      </c>
    </row>
    <row r="14" spans="1:11" s="2" customFormat="1" x14ac:dyDescent="0.25">
      <c r="A14" s="2" t="s">
        <v>45</v>
      </c>
      <c r="B14" s="2" t="s">
        <v>6</v>
      </c>
      <c r="C14" s="3">
        <v>43986</v>
      </c>
      <c r="D14" s="3">
        <v>43991</v>
      </c>
      <c r="E14" s="2">
        <v>40.26</v>
      </c>
      <c r="F14" s="2">
        <v>45.5</v>
      </c>
      <c r="G14" s="2">
        <v>125</v>
      </c>
      <c r="H14" s="4">
        <f t="shared" si="0"/>
        <v>0.13015399900645819</v>
      </c>
      <c r="I14" s="2">
        <f t="shared" si="1"/>
        <v>5032.5</v>
      </c>
      <c r="J14" s="2">
        <f t="shared" si="2"/>
        <v>655.0000000000008</v>
      </c>
      <c r="K14" s="7">
        <v>0.78245904834329505</v>
      </c>
    </row>
    <row r="15" spans="1:11" s="2" customFormat="1" x14ac:dyDescent="0.25">
      <c r="A15" s="2" t="s">
        <v>46</v>
      </c>
      <c r="B15" s="2" t="s">
        <v>6</v>
      </c>
      <c r="C15" s="3">
        <v>43986</v>
      </c>
      <c r="D15" s="3">
        <v>43990</v>
      </c>
      <c r="E15" s="2">
        <v>23.93</v>
      </c>
      <c r="F15" s="2">
        <v>26.9</v>
      </c>
      <c r="G15" s="2">
        <v>80</v>
      </c>
      <c r="H15" s="4">
        <f t="shared" si="0"/>
        <v>0.12411199331383194</v>
      </c>
      <c r="I15" s="2">
        <f t="shared" si="1"/>
        <v>1914.4</v>
      </c>
      <c r="J15" s="2">
        <f t="shared" si="2"/>
        <v>237.59999999999988</v>
      </c>
      <c r="K15" s="7">
        <v>0.75360364093471499</v>
      </c>
    </row>
    <row r="16" spans="1:11" s="2" customFormat="1" x14ac:dyDescent="0.25">
      <c r="A16" s="2" t="s">
        <v>47</v>
      </c>
      <c r="B16" s="2" t="s">
        <v>6</v>
      </c>
      <c r="C16" s="3">
        <v>43986</v>
      </c>
      <c r="D16" s="3">
        <v>43990</v>
      </c>
      <c r="E16" s="2">
        <v>27.67</v>
      </c>
      <c r="F16" s="2">
        <v>29.693999999999999</v>
      </c>
      <c r="G16" s="2">
        <v>138</v>
      </c>
      <c r="H16" s="4">
        <f t="shared" si="0"/>
        <v>7.3147813516443616E-2</v>
      </c>
      <c r="I16" s="2">
        <f t="shared" si="1"/>
        <v>3818.46</v>
      </c>
      <c r="J16" s="2">
        <f t="shared" si="2"/>
        <v>279.31199999999927</v>
      </c>
      <c r="K16" s="7">
        <v>0.70526740092075701</v>
      </c>
    </row>
    <row r="17" spans="1:11" s="2" customFormat="1" x14ac:dyDescent="0.25">
      <c r="A17" s="2" t="s">
        <v>48</v>
      </c>
      <c r="B17" s="2" t="s">
        <v>24</v>
      </c>
      <c r="C17" s="3">
        <v>43986</v>
      </c>
      <c r="D17" s="3">
        <v>43987</v>
      </c>
      <c r="E17" s="2">
        <v>10.3</v>
      </c>
      <c r="F17" s="2">
        <v>13</v>
      </c>
      <c r="G17" s="2">
        <v>300</v>
      </c>
      <c r="H17" s="4">
        <f t="shared" si="0"/>
        <v>0.26213592233009697</v>
      </c>
      <c r="I17" s="2">
        <f t="shared" si="1"/>
        <v>3090</v>
      </c>
      <c r="J17" s="2">
        <f t="shared" si="2"/>
        <v>809.99999999999966</v>
      </c>
      <c r="K17" s="7">
        <v>0.84961032389507796</v>
      </c>
    </row>
    <row r="18" spans="1:11" s="2" customFormat="1" x14ac:dyDescent="0.25">
      <c r="A18" s="2" t="s">
        <v>49</v>
      </c>
      <c r="B18" s="2" t="s">
        <v>6</v>
      </c>
      <c r="C18" s="3">
        <v>43986</v>
      </c>
      <c r="D18" s="3">
        <v>43991</v>
      </c>
      <c r="E18" s="2">
        <v>19.335000000000001</v>
      </c>
      <c r="F18" s="2">
        <v>25.4724</v>
      </c>
      <c r="G18" s="2">
        <v>155</v>
      </c>
      <c r="H18" s="4">
        <f t="shared" si="0"/>
        <v>0.31742435996896812</v>
      </c>
      <c r="I18" s="2">
        <f t="shared" si="1"/>
        <v>2996.9250000000002</v>
      </c>
      <c r="J18" s="2">
        <f t="shared" si="2"/>
        <v>951.2969999999998</v>
      </c>
      <c r="K18" s="7">
        <v>0.81827502857311596</v>
      </c>
    </row>
    <row r="19" spans="1:11" s="2" customFormat="1" x14ac:dyDescent="0.25">
      <c r="A19" s="2" t="s">
        <v>50</v>
      </c>
      <c r="B19" s="2" t="s">
        <v>6</v>
      </c>
      <c r="C19" s="3">
        <v>43987</v>
      </c>
      <c r="D19" s="3">
        <v>43991</v>
      </c>
      <c r="E19" s="2">
        <v>15</v>
      </c>
      <c r="F19" s="2">
        <v>16.224</v>
      </c>
      <c r="G19" s="2">
        <v>200</v>
      </c>
      <c r="H19" s="4">
        <f t="shared" si="0"/>
        <v>8.1600000000000117E-2</v>
      </c>
      <c r="I19" s="2">
        <f t="shared" si="1"/>
        <v>3000</v>
      </c>
      <c r="J19" s="2">
        <f t="shared" si="2"/>
        <v>244.80000000000035</v>
      </c>
      <c r="K19" s="7">
        <v>0.81398694974522601</v>
      </c>
    </row>
    <row r="20" spans="1:11" s="2" customFormat="1" x14ac:dyDescent="0.25">
      <c r="A20" s="2" t="s">
        <v>51</v>
      </c>
      <c r="B20" s="2" t="s">
        <v>6</v>
      </c>
      <c r="C20" s="3">
        <v>43987</v>
      </c>
      <c r="D20" s="3">
        <v>43991</v>
      </c>
      <c r="E20" s="2">
        <v>28.1</v>
      </c>
      <c r="F20" s="2">
        <v>27.7</v>
      </c>
      <c r="G20" s="2">
        <v>72</v>
      </c>
      <c r="H20" s="4">
        <f t="shared" si="0"/>
        <v>-1.4234875444839923E-2</v>
      </c>
      <c r="I20" s="2">
        <f t="shared" si="1"/>
        <v>2023.2</v>
      </c>
      <c r="J20" s="8">
        <f t="shared" si="2"/>
        <v>-28.800000000000132</v>
      </c>
      <c r="K20" s="7">
        <v>0.69058416505884601</v>
      </c>
    </row>
    <row r="21" spans="1:11" s="2" customFormat="1" x14ac:dyDescent="0.25">
      <c r="A21" s="2" t="s">
        <v>27</v>
      </c>
      <c r="B21" s="2" t="s">
        <v>6</v>
      </c>
      <c r="C21" s="3">
        <v>43990</v>
      </c>
      <c r="D21" s="3">
        <v>43992</v>
      </c>
      <c r="E21" s="2">
        <v>23.92</v>
      </c>
      <c r="F21" s="2">
        <v>22.1</v>
      </c>
      <c r="G21" s="2">
        <v>125</v>
      </c>
      <c r="H21" s="4">
        <f t="shared" si="0"/>
        <v>-7.6086956521739135E-2</v>
      </c>
      <c r="I21" s="2">
        <f t="shared" si="1"/>
        <v>2990</v>
      </c>
      <c r="J21" s="8">
        <f t="shared" si="2"/>
        <v>-227.50000000000003</v>
      </c>
      <c r="K21" s="7">
        <v>0.80614420926088304</v>
      </c>
    </row>
    <row r="22" spans="1:11" s="2" customFormat="1" x14ac:dyDescent="0.25">
      <c r="A22" s="2" t="s">
        <v>52</v>
      </c>
      <c r="B22" s="2" t="s">
        <v>6</v>
      </c>
      <c r="C22" s="3">
        <v>43991</v>
      </c>
      <c r="D22" s="3">
        <v>43992</v>
      </c>
      <c r="E22" s="2">
        <v>18.135000000000002</v>
      </c>
      <c r="F22" s="2">
        <v>17.024999999999999</v>
      </c>
      <c r="G22" s="2">
        <v>110</v>
      </c>
      <c r="H22" s="4">
        <f t="shared" si="0"/>
        <v>-6.1207609594706502E-2</v>
      </c>
      <c r="I22" s="2">
        <f t="shared" si="1"/>
        <v>1994.8500000000001</v>
      </c>
      <c r="J22" s="8">
        <f t="shared" si="2"/>
        <v>-122.10000000000028</v>
      </c>
      <c r="K22" s="7">
        <v>0.799701143082304</v>
      </c>
    </row>
    <row r="23" spans="1:11" s="2" customFormat="1" x14ac:dyDescent="0.25">
      <c r="A23" s="2" t="s">
        <v>53</v>
      </c>
      <c r="B23" s="2" t="s">
        <v>6</v>
      </c>
      <c r="C23" s="3">
        <v>43991</v>
      </c>
      <c r="D23" s="3">
        <v>43993</v>
      </c>
      <c r="E23" s="2">
        <v>58.85</v>
      </c>
      <c r="F23" s="2">
        <v>58</v>
      </c>
      <c r="G23" s="2">
        <v>17</v>
      </c>
      <c r="H23" s="4">
        <f t="shared" ref="H23:H29" si="3">F23/E23-1</f>
        <v>-1.4443500424808908E-2</v>
      </c>
      <c r="I23" s="2">
        <f t="shared" ref="I23:I29" si="4">E23*G23</f>
        <v>1000.45</v>
      </c>
      <c r="J23" s="8">
        <f t="shared" ref="J23:J29" si="5">I23*H23</f>
        <v>-14.450000000000072</v>
      </c>
      <c r="K23" s="7">
        <v>0.799701143082304</v>
      </c>
    </row>
    <row r="24" spans="1:11" s="2" customFormat="1" x14ac:dyDescent="0.25">
      <c r="A24" s="2" t="s">
        <v>54</v>
      </c>
      <c r="B24" s="2" t="s">
        <v>6</v>
      </c>
      <c r="C24" s="3">
        <v>43991</v>
      </c>
      <c r="D24" s="3">
        <v>43992</v>
      </c>
      <c r="E24" s="2">
        <v>21.91</v>
      </c>
      <c r="F24" s="2">
        <v>20.9</v>
      </c>
      <c r="G24" s="2">
        <v>114</v>
      </c>
      <c r="H24" s="4">
        <f t="shared" si="3"/>
        <v>-4.6097672295755454E-2</v>
      </c>
      <c r="I24" s="2">
        <f t="shared" si="4"/>
        <v>2497.7400000000002</v>
      </c>
      <c r="J24" s="8">
        <f t="shared" si="5"/>
        <v>-115.14000000000024</v>
      </c>
      <c r="K24" s="7">
        <v>0.81784680997471304</v>
      </c>
    </row>
    <row r="25" spans="1:11" s="2" customFormat="1" x14ac:dyDescent="0.25">
      <c r="A25" s="2" t="s">
        <v>55</v>
      </c>
      <c r="B25" s="2" t="s">
        <v>6</v>
      </c>
      <c r="C25" s="3">
        <v>43993</v>
      </c>
      <c r="D25" s="3">
        <v>43998</v>
      </c>
      <c r="E25" s="2">
        <v>191.01</v>
      </c>
      <c r="F25" s="2">
        <v>195</v>
      </c>
      <c r="G25" s="2">
        <v>52</v>
      </c>
      <c r="H25" s="4">
        <f t="shared" si="3"/>
        <v>2.0888958693262127E-2</v>
      </c>
      <c r="I25" s="2">
        <f t="shared" si="4"/>
        <v>9932.52</v>
      </c>
      <c r="J25" s="2">
        <f t="shared" si="5"/>
        <v>207.47999999999996</v>
      </c>
      <c r="K25" s="7">
        <v>0.80237000000000003</v>
      </c>
    </row>
    <row r="26" spans="1:11" s="2" customFormat="1" x14ac:dyDescent="0.25">
      <c r="A26" s="2" t="s">
        <v>56</v>
      </c>
      <c r="B26" s="2" t="s">
        <v>6</v>
      </c>
      <c r="C26" s="3">
        <v>43993</v>
      </c>
      <c r="D26" s="3">
        <v>43998</v>
      </c>
      <c r="E26" s="2">
        <v>122.87</v>
      </c>
      <c r="F26" s="2">
        <v>128</v>
      </c>
      <c r="G26" s="2">
        <v>81</v>
      </c>
      <c r="H26" s="4">
        <f t="shared" si="3"/>
        <v>4.1751444616261013E-2</v>
      </c>
      <c r="I26" s="2">
        <f t="shared" si="4"/>
        <v>9952.4700000000012</v>
      </c>
      <c r="J26" s="2">
        <f t="shared" si="5"/>
        <v>415.52999999999929</v>
      </c>
      <c r="K26" s="7">
        <v>0.82</v>
      </c>
    </row>
    <row r="27" spans="1:11" s="2" customFormat="1" x14ac:dyDescent="0.25">
      <c r="A27" s="2" t="s">
        <v>42</v>
      </c>
      <c r="B27" s="2" t="s">
        <v>6</v>
      </c>
      <c r="C27" s="3">
        <v>43998</v>
      </c>
      <c r="D27" s="3">
        <v>43999</v>
      </c>
      <c r="E27" s="2">
        <v>50.7</v>
      </c>
      <c r="F27" s="2">
        <v>49.5</v>
      </c>
      <c r="G27" s="2">
        <v>98</v>
      </c>
      <c r="H27" s="4">
        <f t="shared" si="3"/>
        <v>-2.3668639053254448E-2</v>
      </c>
      <c r="I27" s="2">
        <f t="shared" si="4"/>
        <v>4968.6000000000004</v>
      </c>
      <c r="J27" s="8">
        <f t="shared" si="5"/>
        <v>-117.60000000000005</v>
      </c>
      <c r="K27" s="7">
        <v>0.78323743729126005</v>
      </c>
    </row>
    <row r="28" spans="1:11" s="2" customFormat="1" x14ac:dyDescent="0.25">
      <c r="A28" s="2" t="s">
        <v>58</v>
      </c>
      <c r="B28" s="2" t="s">
        <v>6</v>
      </c>
      <c r="C28" s="3">
        <v>43999</v>
      </c>
      <c r="D28" s="3">
        <v>44003</v>
      </c>
      <c r="E28" s="2">
        <v>76.650000000000006</v>
      </c>
      <c r="F28" s="2">
        <v>73.8</v>
      </c>
      <c r="G28" s="2">
        <v>40</v>
      </c>
      <c r="H28" s="4">
        <f t="shared" si="3"/>
        <v>-3.7181996086105729E-2</v>
      </c>
      <c r="I28" s="2">
        <f t="shared" si="4"/>
        <v>3066</v>
      </c>
      <c r="J28" s="8">
        <f t="shared" si="5"/>
        <v>-114.00000000000017</v>
      </c>
      <c r="K28" s="9">
        <v>0.68</v>
      </c>
    </row>
    <row r="29" spans="1:11" s="2" customFormat="1" x14ac:dyDescent="0.25">
      <c r="A29" s="2" t="s">
        <v>59</v>
      </c>
      <c r="B29" s="2" t="s">
        <v>6</v>
      </c>
      <c r="C29" s="3">
        <v>43999</v>
      </c>
      <c r="D29" s="3">
        <v>44006</v>
      </c>
      <c r="E29" s="2">
        <v>241.68</v>
      </c>
      <c r="F29" s="2">
        <v>233.4</v>
      </c>
      <c r="G29" s="2">
        <v>20</v>
      </c>
      <c r="H29" s="4">
        <f t="shared" si="3"/>
        <v>-3.4260178748758641E-2</v>
      </c>
      <c r="I29" s="2">
        <f t="shared" si="4"/>
        <v>4833.6000000000004</v>
      </c>
      <c r="J29" s="8">
        <f t="shared" si="5"/>
        <v>-165.59999999999977</v>
      </c>
      <c r="K29" s="9">
        <v>0.89</v>
      </c>
    </row>
    <row r="30" spans="1:11" s="2" customFormat="1" x14ac:dyDescent="0.25">
      <c r="A30" s="2" t="s">
        <v>41</v>
      </c>
      <c r="B30" s="2" t="s">
        <v>6</v>
      </c>
      <c r="C30" s="3">
        <v>44000</v>
      </c>
      <c r="D30" s="3">
        <v>44005</v>
      </c>
      <c r="E30" s="2">
        <v>254</v>
      </c>
      <c r="F30" s="2">
        <v>254.6</v>
      </c>
      <c r="G30" s="2">
        <v>12</v>
      </c>
      <c r="H30" s="4">
        <f t="shared" ref="H30:H35" si="6">F30/E30-1</f>
        <v>2.3622047244094002E-3</v>
      </c>
      <c r="I30" s="2">
        <f t="shared" ref="I30:I35" si="7">E30*G30</f>
        <v>3048</v>
      </c>
      <c r="J30" s="2">
        <f t="shared" ref="J30:J35" si="8">I30*H30</f>
        <v>7.1999999999998519</v>
      </c>
      <c r="K30" s="9">
        <v>0.88</v>
      </c>
    </row>
    <row r="31" spans="1:11" s="2" customFormat="1" x14ac:dyDescent="0.25">
      <c r="A31" s="2" t="s">
        <v>60</v>
      </c>
      <c r="B31" s="2" t="s">
        <v>6</v>
      </c>
      <c r="C31" s="3">
        <v>44001</v>
      </c>
      <c r="D31" s="3">
        <v>44006</v>
      </c>
      <c r="E31" s="2">
        <v>168.2</v>
      </c>
      <c r="F31" s="2">
        <v>171.9</v>
      </c>
      <c r="G31" s="2">
        <v>24</v>
      </c>
      <c r="H31" s="4">
        <f t="shared" si="6"/>
        <v>2.1997621878715901E-2</v>
      </c>
      <c r="I31" s="2">
        <f t="shared" si="7"/>
        <v>4036.7999999999997</v>
      </c>
      <c r="J31" s="2">
        <f t="shared" si="8"/>
        <v>88.800000000000338</v>
      </c>
      <c r="K31" s="9">
        <v>0.89</v>
      </c>
    </row>
    <row r="32" spans="1:11" s="2" customFormat="1" x14ac:dyDescent="0.25">
      <c r="A32" s="2" t="s">
        <v>61</v>
      </c>
      <c r="B32" s="2" t="s">
        <v>6</v>
      </c>
      <c r="C32" s="3">
        <v>44001</v>
      </c>
      <c r="D32" s="3">
        <v>44006</v>
      </c>
      <c r="E32" s="2">
        <v>176.5</v>
      </c>
      <c r="F32" s="2">
        <v>181.1</v>
      </c>
      <c r="G32" s="2">
        <v>29</v>
      </c>
      <c r="H32" s="4">
        <f t="shared" si="6"/>
        <v>2.6062322946175609E-2</v>
      </c>
      <c r="I32" s="2">
        <f t="shared" si="7"/>
        <v>5118.5</v>
      </c>
      <c r="J32" s="2">
        <f t="shared" si="8"/>
        <v>133.39999999999986</v>
      </c>
      <c r="K32" s="9">
        <v>0.88</v>
      </c>
    </row>
    <row r="33" spans="1:12" s="2" customFormat="1" x14ac:dyDescent="0.25">
      <c r="A33" s="2" t="s">
        <v>48</v>
      </c>
      <c r="B33" s="2" t="s">
        <v>6</v>
      </c>
      <c r="C33" s="3">
        <v>44004</v>
      </c>
      <c r="D33" s="3">
        <v>44006</v>
      </c>
      <c r="E33" s="2">
        <v>436.4</v>
      </c>
      <c r="F33" s="2">
        <v>440.6</v>
      </c>
      <c r="G33" s="2">
        <v>12</v>
      </c>
      <c r="H33" s="4">
        <f t="shared" si="6"/>
        <v>9.624197983501448E-3</v>
      </c>
      <c r="I33" s="2">
        <f t="shared" si="7"/>
        <v>5236.7999999999993</v>
      </c>
      <c r="J33" s="2">
        <f t="shared" si="8"/>
        <v>50.400000000000375</v>
      </c>
      <c r="K33" s="9">
        <v>0.88</v>
      </c>
    </row>
    <row r="34" spans="1:12" s="2" customFormat="1" x14ac:dyDescent="0.25">
      <c r="A34" s="2" t="s">
        <v>62</v>
      </c>
      <c r="B34" s="2" t="s">
        <v>6</v>
      </c>
      <c r="C34" s="3">
        <v>44004</v>
      </c>
      <c r="D34" s="3">
        <v>44006</v>
      </c>
      <c r="E34" s="2">
        <v>292.99</v>
      </c>
      <c r="F34" s="2">
        <v>294.89999999999998</v>
      </c>
      <c r="G34" s="2">
        <v>14</v>
      </c>
      <c r="H34" s="4">
        <f t="shared" si="6"/>
        <v>6.5189938223146893E-3</v>
      </c>
      <c r="I34" s="2">
        <f t="shared" si="7"/>
        <v>4101.8600000000006</v>
      </c>
      <c r="J34" s="2">
        <f t="shared" si="8"/>
        <v>26.739999999999736</v>
      </c>
      <c r="K34" s="9">
        <v>0.93</v>
      </c>
    </row>
    <row r="35" spans="1:12" s="2" customFormat="1" x14ac:dyDescent="0.25">
      <c r="A35" s="2" t="s">
        <v>55</v>
      </c>
      <c r="B35" s="2" t="s">
        <v>6</v>
      </c>
      <c r="C35" s="3">
        <v>44005</v>
      </c>
      <c r="D35" s="3">
        <v>44006</v>
      </c>
      <c r="E35" s="2">
        <v>203.35</v>
      </c>
      <c r="F35" s="2">
        <v>202.4</v>
      </c>
      <c r="G35" s="2">
        <v>15</v>
      </c>
      <c r="H35" s="2">
        <f t="shared" si="6"/>
        <v>-4.6717482173591618E-3</v>
      </c>
      <c r="I35" s="2">
        <f t="shared" si="7"/>
        <v>3050.25</v>
      </c>
      <c r="J35" s="8">
        <f t="shared" si="8"/>
        <v>-14.249999999999783</v>
      </c>
      <c r="K35" s="2">
        <v>0.80237000000000003</v>
      </c>
    </row>
    <row r="40" spans="1:12" x14ac:dyDescent="0.25">
      <c r="I40">
        <f>SUM(I2:I35)</f>
        <v>128409.18800000004</v>
      </c>
      <c r="J40">
        <f>SUM(J2:J35)</f>
        <v>5509.8559999999979</v>
      </c>
      <c r="K40" s="1">
        <f>J40/I40</f>
        <v>4.2908580653901469E-2</v>
      </c>
      <c r="L40" s="1">
        <f>J40/40000</f>
        <v>0.13774639999999994</v>
      </c>
    </row>
  </sheetData>
  <autoFilter ref="D1:D27" xr:uid="{C1CC63B3-E6BD-4094-A33F-BF4AC7E2D1F3}"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7101-AA20-4994-9C7C-C5436344E3BE}">
  <dimension ref="A1:K60"/>
  <sheetViews>
    <sheetView topLeftCell="A4" workbookViewId="0">
      <selection activeCell="J60" sqref="J60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70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 t="s">
        <v>57</v>
      </c>
    </row>
    <row r="2" spans="1:11" s="2" customFormat="1" x14ac:dyDescent="0.25">
      <c r="A2" s="2" t="s">
        <v>63</v>
      </c>
      <c r="B2" s="2" t="s">
        <v>6</v>
      </c>
      <c r="C2" s="3">
        <v>44013</v>
      </c>
      <c r="D2" s="3">
        <v>44018</v>
      </c>
      <c r="E2" s="2">
        <v>14.595000000000001</v>
      </c>
      <c r="F2" s="2">
        <v>14.92</v>
      </c>
      <c r="G2" s="2">
        <v>136</v>
      </c>
      <c r="H2" s="4">
        <f t="shared" ref="H2:H13" si="0">F2/E2-1</f>
        <v>2.2267899965741744E-2</v>
      </c>
      <c r="I2" s="2">
        <f t="shared" ref="I2:I13" si="1">E2*G2</f>
        <v>1984.92</v>
      </c>
      <c r="J2" s="2">
        <f t="shared" ref="J2:J7" si="2">I2*H2</f>
        <v>44.200000000000102</v>
      </c>
      <c r="K2" s="4">
        <v>0.92</v>
      </c>
    </row>
    <row r="3" spans="1:11" s="2" customFormat="1" x14ac:dyDescent="0.25">
      <c r="A3" s="2" t="s">
        <v>64</v>
      </c>
      <c r="B3" s="2" t="s">
        <v>6</v>
      </c>
      <c r="C3" s="3">
        <v>44013</v>
      </c>
      <c r="D3" s="3">
        <v>44027</v>
      </c>
      <c r="E3" s="2">
        <v>53.005000000000003</v>
      </c>
      <c r="F3" s="2">
        <v>58.5</v>
      </c>
      <c r="G3" s="2">
        <v>204</v>
      </c>
      <c r="H3" s="4">
        <f t="shared" si="0"/>
        <v>0.10366946514479758</v>
      </c>
      <c r="I3" s="2">
        <f t="shared" si="1"/>
        <v>10813.02</v>
      </c>
      <c r="J3" s="2">
        <f t="shared" si="2"/>
        <v>1120.9799999999991</v>
      </c>
      <c r="K3" s="9">
        <v>0.92</v>
      </c>
    </row>
    <row r="4" spans="1:11" s="2" customFormat="1" x14ac:dyDescent="0.25">
      <c r="A4" s="2" t="s">
        <v>61</v>
      </c>
      <c r="B4" s="2" t="s">
        <v>6</v>
      </c>
      <c r="C4" s="3">
        <v>44013</v>
      </c>
      <c r="D4" s="3">
        <v>44021</v>
      </c>
      <c r="E4" s="2">
        <v>189.91</v>
      </c>
      <c r="F4" s="2">
        <v>192.2</v>
      </c>
      <c r="G4" s="2">
        <v>16</v>
      </c>
      <c r="H4" s="4">
        <f t="shared" si="0"/>
        <v>1.2058343425833229E-2</v>
      </c>
      <c r="I4" s="2">
        <f t="shared" si="1"/>
        <v>3038.56</v>
      </c>
      <c r="J4" s="2">
        <f t="shared" si="2"/>
        <v>36.639999999999816</v>
      </c>
      <c r="K4" s="9">
        <v>0.92</v>
      </c>
    </row>
    <row r="5" spans="1:11" s="2" customFormat="1" x14ac:dyDescent="0.25">
      <c r="A5" s="2" t="s">
        <v>65</v>
      </c>
      <c r="B5" s="2" t="s">
        <v>6</v>
      </c>
      <c r="C5" s="3">
        <v>44014</v>
      </c>
      <c r="D5" s="3">
        <v>44018</v>
      </c>
      <c r="E5" s="2">
        <v>21.9</v>
      </c>
      <c r="F5" s="2">
        <v>21</v>
      </c>
      <c r="G5" s="2">
        <v>97</v>
      </c>
      <c r="H5" s="4">
        <f t="shared" si="0"/>
        <v>-4.1095890410958846E-2</v>
      </c>
      <c r="I5" s="2">
        <f t="shared" si="1"/>
        <v>2124.2999999999997</v>
      </c>
      <c r="J5" s="2">
        <f t="shared" si="2"/>
        <v>-87.299999999999869</v>
      </c>
      <c r="K5" s="9">
        <v>0.93</v>
      </c>
    </row>
    <row r="6" spans="1:11" s="2" customFormat="1" x14ac:dyDescent="0.25">
      <c r="A6" s="2" t="s">
        <v>66</v>
      </c>
      <c r="B6" s="2" t="s">
        <v>6</v>
      </c>
      <c r="C6" s="3">
        <v>44014</v>
      </c>
      <c r="D6" s="3">
        <v>44020</v>
      </c>
      <c r="E6" s="2">
        <v>115.1</v>
      </c>
      <c r="F6" s="2">
        <v>114.8</v>
      </c>
      <c r="G6" s="2">
        <v>35</v>
      </c>
      <c r="H6" s="4">
        <f t="shared" si="0"/>
        <v>-2.6064291920069316E-3</v>
      </c>
      <c r="I6" s="2">
        <f t="shared" si="1"/>
        <v>4028.5</v>
      </c>
      <c r="J6" s="2">
        <f t="shared" si="2"/>
        <v>-10.499999999999924</v>
      </c>
      <c r="K6" s="9">
        <v>0.92</v>
      </c>
    </row>
    <row r="7" spans="1:11" s="2" customFormat="1" x14ac:dyDescent="0.25">
      <c r="A7" s="2" t="s">
        <v>67</v>
      </c>
      <c r="B7" s="2" t="s">
        <v>6</v>
      </c>
      <c r="C7" s="3">
        <v>44014</v>
      </c>
      <c r="D7" s="3">
        <v>44020</v>
      </c>
      <c r="E7" s="2">
        <v>156.69999999999999</v>
      </c>
      <c r="F7" s="2">
        <v>157.54</v>
      </c>
      <c r="G7" s="2">
        <v>50</v>
      </c>
      <c r="H7" s="4">
        <f t="shared" si="0"/>
        <v>5.3605615826419761E-3</v>
      </c>
      <c r="I7" s="2">
        <f t="shared" si="1"/>
        <v>7834.9999999999991</v>
      </c>
      <c r="J7" s="2">
        <f t="shared" si="2"/>
        <v>41.999999999999879</v>
      </c>
      <c r="K7" s="9">
        <v>0.92</v>
      </c>
    </row>
    <row r="8" spans="1:11" s="2" customFormat="1" x14ac:dyDescent="0.25">
      <c r="A8" s="2" t="s">
        <v>68</v>
      </c>
      <c r="B8" s="2" t="s">
        <v>6</v>
      </c>
      <c r="C8" s="3">
        <v>44018</v>
      </c>
      <c r="D8" s="3">
        <v>44025</v>
      </c>
      <c r="E8" s="2">
        <v>112.7</v>
      </c>
      <c r="F8" s="2">
        <v>113.15</v>
      </c>
      <c r="G8" s="2">
        <v>71</v>
      </c>
      <c r="H8" s="4">
        <f t="shared" si="0"/>
        <v>3.9929015084294583E-3</v>
      </c>
      <c r="I8" s="2">
        <f t="shared" si="1"/>
        <v>8001.7</v>
      </c>
      <c r="J8" s="2">
        <f t="shared" ref="J8:J13" si="3">I8*H8</f>
        <v>31.949999999999996</v>
      </c>
      <c r="K8" s="9">
        <v>0.92</v>
      </c>
    </row>
    <row r="9" spans="1:11" s="2" customFormat="1" x14ac:dyDescent="0.25">
      <c r="A9" s="2" t="s">
        <v>69</v>
      </c>
      <c r="B9" s="2" t="s">
        <v>6</v>
      </c>
      <c r="C9" s="3">
        <v>44019</v>
      </c>
      <c r="D9" s="3">
        <v>44025</v>
      </c>
      <c r="E9" s="2">
        <v>336.42500000000001</v>
      </c>
      <c r="F9" s="2">
        <v>348.8</v>
      </c>
      <c r="G9" s="2">
        <v>10</v>
      </c>
      <c r="H9" s="4">
        <f t="shared" si="0"/>
        <v>3.6783829976963611E-2</v>
      </c>
      <c r="I9" s="2">
        <f t="shared" si="1"/>
        <v>3364.25</v>
      </c>
      <c r="J9" s="2">
        <f t="shared" si="3"/>
        <v>123.74999999999983</v>
      </c>
      <c r="K9" s="9">
        <v>0.92</v>
      </c>
    </row>
    <row r="10" spans="1:11" s="2" customFormat="1" x14ac:dyDescent="0.25">
      <c r="A10" s="2" t="s">
        <v>71</v>
      </c>
      <c r="B10" s="2" t="s">
        <v>6</v>
      </c>
      <c r="C10" s="3">
        <v>44020</v>
      </c>
      <c r="D10" s="3">
        <v>44035</v>
      </c>
      <c r="E10" s="2">
        <v>129.30000000000001</v>
      </c>
      <c r="F10" s="2">
        <v>120</v>
      </c>
      <c r="G10" s="2">
        <v>80</v>
      </c>
      <c r="H10" s="4">
        <f t="shared" si="0"/>
        <v>-7.1925754060324865E-2</v>
      </c>
      <c r="I10" s="2">
        <f t="shared" si="1"/>
        <v>10344</v>
      </c>
      <c r="J10" s="2">
        <f t="shared" si="3"/>
        <v>-744.00000000000045</v>
      </c>
      <c r="K10" s="9">
        <v>0.92</v>
      </c>
    </row>
    <row r="11" spans="1:11" s="2" customFormat="1" x14ac:dyDescent="0.25">
      <c r="A11" s="2" t="s">
        <v>72</v>
      </c>
      <c r="B11" s="2" t="s">
        <v>6</v>
      </c>
      <c r="C11" s="3">
        <v>44020</v>
      </c>
      <c r="D11" s="3">
        <v>44025</v>
      </c>
      <c r="E11" s="2">
        <v>204.39</v>
      </c>
      <c r="F11" s="2">
        <v>208.4</v>
      </c>
      <c r="G11" s="2">
        <v>30</v>
      </c>
      <c r="H11" s="4">
        <f t="shared" si="0"/>
        <v>1.9619355154361751E-2</v>
      </c>
      <c r="I11" s="2">
        <f t="shared" si="1"/>
        <v>6131.7</v>
      </c>
      <c r="J11" s="2">
        <f t="shared" si="3"/>
        <v>120.29999999999994</v>
      </c>
      <c r="K11" s="9">
        <v>0.92</v>
      </c>
    </row>
    <row r="12" spans="1:11" s="2" customFormat="1" x14ac:dyDescent="0.25">
      <c r="A12" s="2" t="s">
        <v>73</v>
      </c>
      <c r="B12" s="2" t="s">
        <v>6</v>
      </c>
      <c r="C12" s="3">
        <v>44021</v>
      </c>
      <c r="D12" s="3">
        <v>44028</v>
      </c>
      <c r="E12" s="2">
        <v>123.9</v>
      </c>
      <c r="F12" s="2">
        <v>109.4</v>
      </c>
      <c r="G12" s="2">
        <v>56</v>
      </c>
      <c r="H12" s="4">
        <f t="shared" si="0"/>
        <v>-0.11702986279257466</v>
      </c>
      <c r="I12" s="2">
        <f t="shared" si="1"/>
        <v>6938.4000000000005</v>
      </c>
      <c r="J12" s="2">
        <f t="shared" si="3"/>
        <v>-812.00000000000011</v>
      </c>
      <c r="K12" s="9">
        <v>0.92</v>
      </c>
    </row>
    <row r="13" spans="1:11" s="2" customFormat="1" x14ac:dyDescent="0.25">
      <c r="A13" s="2" t="s">
        <v>74</v>
      </c>
      <c r="B13" s="2" t="s">
        <v>6</v>
      </c>
      <c r="C13" s="3">
        <v>44021</v>
      </c>
      <c r="D13" s="3">
        <v>44025</v>
      </c>
      <c r="E13" s="2">
        <v>96.9</v>
      </c>
      <c r="F13" s="2">
        <v>92.3</v>
      </c>
      <c r="G13" s="2">
        <v>83</v>
      </c>
      <c r="H13" s="4">
        <f t="shared" si="0"/>
        <v>-4.7471620227038214E-2</v>
      </c>
      <c r="I13" s="2">
        <f t="shared" si="1"/>
        <v>8042.7000000000007</v>
      </c>
      <c r="J13" s="2">
        <f t="shared" si="3"/>
        <v>-381.8000000000003</v>
      </c>
      <c r="K13" s="9">
        <v>0.92</v>
      </c>
    </row>
    <row r="14" spans="1:11" s="2" customFormat="1" x14ac:dyDescent="0.25">
      <c r="A14" s="2" t="s">
        <v>75</v>
      </c>
      <c r="B14" s="2" t="s">
        <v>6</v>
      </c>
      <c r="C14" s="3">
        <v>44025</v>
      </c>
      <c r="D14" s="3">
        <v>44033</v>
      </c>
      <c r="E14" s="2">
        <v>71.78</v>
      </c>
      <c r="F14" s="2">
        <v>70.569999999999993</v>
      </c>
      <c r="G14" s="2">
        <v>108</v>
      </c>
      <c r="H14" s="4">
        <f>F14/E14-1</f>
        <v>-1.6857063248815973E-2</v>
      </c>
      <c r="I14" s="2">
        <f>E14*G14</f>
        <v>7752.24</v>
      </c>
      <c r="J14" s="2">
        <f t="shared" ref="J14:J21" si="4">I14*H14</f>
        <v>-130.68000000000114</v>
      </c>
      <c r="K14" s="9">
        <v>0.92</v>
      </c>
    </row>
    <row r="15" spans="1:11" s="2" customFormat="1" x14ac:dyDescent="0.25">
      <c r="A15" s="2" t="s">
        <v>76</v>
      </c>
      <c r="B15" s="2" t="s">
        <v>6</v>
      </c>
      <c r="C15" s="3">
        <v>44025</v>
      </c>
      <c r="D15" s="3">
        <v>44032</v>
      </c>
      <c r="E15" s="2">
        <v>125.15</v>
      </c>
      <c r="F15" s="2">
        <v>125.85</v>
      </c>
      <c r="G15" s="2">
        <v>63</v>
      </c>
      <c r="H15" s="4">
        <f t="shared" ref="H15:H21" si="5">F15/E15-1</f>
        <v>5.5932880543347885E-3</v>
      </c>
      <c r="I15" s="2">
        <f t="shared" ref="I15:I21" si="6">E15*G15</f>
        <v>7884.4500000000007</v>
      </c>
      <c r="J15" s="2">
        <f t="shared" si="4"/>
        <v>44.09999999999993</v>
      </c>
      <c r="K15" s="9">
        <v>0.92</v>
      </c>
    </row>
    <row r="16" spans="1:11" s="2" customFormat="1" x14ac:dyDescent="0.25">
      <c r="A16" s="2" t="s">
        <v>77</v>
      </c>
      <c r="B16" s="2" t="s">
        <v>6</v>
      </c>
      <c r="C16" s="3">
        <v>44025</v>
      </c>
      <c r="D16" s="3">
        <v>44035</v>
      </c>
      <c r="E16" s="2">
        <v>100.71</v>
      </c>
      <c r="F16" s="2">
        <v>103.86</v>
      </c>
      <c r="G16" s="2">
        <v>80</v>
      </c>
      <c r="H16" s="4">
        <f t="shared" si="5"/>
        <v>3.1277926720286064E-2</v>
      </c>
      <c r="I16" s="2">
        <f t="shared" si="6"/>
        <v>8056.7999999999993</v>
      </c>
      <c r="J16" s="2">
        <f t="shared" si="4"/>
        <v>252.00000000000074</v>
      </c>
      <c r="K16" s="9">
        <v>0.92</v>
      </c>
    </row>
    <row r="17" spans="1:11" s="2" customFormat="1" x14ac:dyDescent="0.25">
      <c r="A17" s="2" t="s">
        <v>78</v>
      </c>
      <c r="B17" s="2" t="s">
        <v>6</v>
      </c>
      <c r="C17" s="3">
        <v>44027</v>
      </c>
      <c r="D17" s="3">
        <v>44035</v>
      </c>
      <c r="E17" s="2">
        <v>81.27</v>
      </c>
      <c r="F17" s="2">
        <v>96</v>
      </c>
      <c r="G17" s="2">
        <v>94</v>
      </c>
      <c r="H17" s="4">
        <f t="shared" si="5"/>
        <v>0.18124769287559994</v>
      </c>
      <c r="I17" s="2">
        <f t="shared" si="6"/>
        <v>7639.3799999999992</v>
      </c>
      <c r="J17" s="2">
        <f t="shared" si="4"/>
        <v>1384.6200000000006</v>
      </c>
      <c r="K17" s="9">
        <v>0.9</v>
      </c>
    </row>
    <row r="18" spans="1:11" s="2" customFormat="1" x14ac:dyDescent="0.25">
      <c r="A18" s="2" t="s">
        <v>79</v>
      </c>
      <c r="B18" s="2" t="s">
        <v>6</v>
      </c>
      <c r="C18" s="3">
        <v>44027</v>
      </c>
      <c r="D18" s="3">
        <v>44035</v>
      </c>
      <c r="E18" s="2">
        <v>68.069999999999993</v>
      </c>
      <c r="F18" s="2">
        <v>79.8</v>
      </c>
      <c r="G18" s="2">
        <v>186</v>
      </c>
      <c r="H18" s="4">
        <f t="shared" si="5"/>
        <v>0.17232260907888941</v>
      </c>
      <c r="I18" s="2">
        <f t="shared" si="6"/>
        <v>12661.019999999999</v>
      </c>
      <c r="J18" s="2">
        <f t="shared" si="4"/>
        <v>2181.7800000000002</v>
      </c>
      <c r="K18" s="9">
        <v>0.7</v>
      </c>
    </row>
    <row r="19" spans="1:11" s="2" customFormat="1" x14ac:dyDescent="0.25">
      <c r="A19" s="2" t="s">
        <v>82</v>
      </c>
      <c r="B19" s="2" t="s">
        <v>6</v>
      </c>
      <c r="C19" s="3">
        <v>44032</v>
      </c>
      <c r="D19" s="3">
        <v>44034</v>
      </c>
      <c r="E19" s="2">
        <v>253.43</v>
      </c>
      <c r="F19" s="2">
        <v>242.2</v>
      </c>
      <c r="G19" s="2">
        <v>11</v>
      </c>
      <c r="H19" s="4">
        <f t="shared" si="5"/>
        <v>-4.4312038827289624E-2</v>
      </c>
      <c r="I19" s="2">
        <f t="shared" si="6"/>
        <v>2787.73</v>
      </c>
      <c r="J19" s="2">
        <f t="shared" si="4"/>
        <v>-123.5300000000001</v>
      </c>
      <c r="K19" s="9">
        <v>0.89</v>
      </c>
    </row>
    <row r="20" spans="1:11" s="2" customFormat="1" x14ac:dyDescent="0.25">
      <c r="A20" s="2" t="s">
        <v>80</v>
      </c>
      <c r="B20" s="2" t="s">
        <v>6</v>
      </c>
      <c r="C20" s="3">
        <v>44033</v>
      </c>
      <c r="D20" s="3">
        <v>44035</v>
      </c>
      <c r="E20" s="2">
        <v>258.779</v>
      </c>
      <c r="F20" s="2">
        <v>265</v>
      </c>
      <c r="G20" s="2">
        <v>11</v>
      </c>
      <c r="H20" s="4">
        <f t="shared" si="5"/>
        <v>2.4039817759555548E-2</v>
      </c>
      <c r="I20" s="2">
        <f t="shared" si="6"/>
        <v>2846.569</v>
      </c>
      <c r="J20" s="2">
        <f t="shared" si="4"/>
        <v>68.431000000000282</v>
      </c>
      <c r="K20" s="9">
        <v>0.88</v>
      </c>
    </row>
    <row r="21" spans="1:11" s="2" customFormat="1" x14ac:dyDescent="0.25">
      <c r="A21" s="2" t="s">
        <v>81</v>
      </c>
      <c r="B21" s="2" t="s">
        <v>6</v>
      </c>
      <c r="C21" s="3">
        <v>44033</v>
      </c>
      <c r="D21" s="3">
        <v>44035</v>
      </c>
      <c r="E21" s="2">
        <v>251.97</v>
      </c>
      <c r="F21" s="2">
        <v>266</v>
      </c>
      <c r="G21" s="2">
        <v>11</v>
      </c>
      <c r="H21" s="4">
        <f t="shared" si="5"/>
        <v>5.568123189268559E-2</v>
      </c>
      <c r="I21" s="2">
        <f t="shared" si="6"/>
        <v>2771.67</v>
      </c>
      <c r="J21" s="2">
        <f t="shared" si="4"/>
        <v>154.32999999999987</v>
      </c>
      <c r="K21" s="9">
        <v>0.88</v>
      </c>
    </row>
    <row r="22" spans="1:11" s="5" customFormat="1" x14ac:dyDescent="0.25">
      <c r="C22" s="10"/>
      <c r="D22" s="10"/>
      <c r="H22" s="11"/>
      <c r="K22" s="12"/>
    </row>
    <row r="23" spans="1:11" s="5" customFormat="1" x14ac:dyDescent="0.25">
      <c r="C23" s="10"/>
      <c r="D23" s="10"/>
      <c r="H23" s="11"/>
      <c r="K23" s="12"/>
    </row>
    <row r="60" spans="9:11" x14ac:dyDescent="0.25">
      <c r="I60">
        <f>SUM(I2:I30)</f>
        <v>125046.90900000001</v>
      </c>
      <c r="J60">
        <f>SUM(J2:J39)</f>
        <v>3315.2709999999984</v>
      </c>
      <c r="K60" s="1">
        <f>J60/40000</f>
        <v>8.2881774999999963E-2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48F6-8006-423E-85AF-45879F28FABF}">
  <dimension ref="A1:L93"/>
  <sheetViews>
    <sheetView topLeftCell="A82" workbookViewId="0">
      <selection activeCell="E91" sqref="A1:XFD1048576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70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/>
    </row>
    <row r="2" spans="1:11" s="2" customFormat="1" x14ac:dyDescent="0.25">
      <c r="A2" s="2" t="s">
        <v>23</v>
      </c>
      <c r="B2" s="2" t="s">
        <v>6</v>
      </c>
      <c r="C2" s="3">
        <v>44040</v>
      </c>
      <c r="D2" s="3">
        <v>44048</v>
      </c>
      <c r="E2" s="2">
        <v>158.16999999999999</v>
      </c>
      <c r="F2" s="2">
        <v>174.3</v>
      </c>
      <c r="G2" s="2">
        <v>53</v>
      </c>
      <c r="H2" s="4">
        <f t="shared" ref="H2:H18" si="0">F2/E2-1</f>
        <v>0.10197888347980033</v>
      </c>
      <c r="I2" s="2">
        <f t="shared" ref="I2:I18" si="1">E2*G2</f>
        <v>8383.01</v>
      </c>
      <c r="J2" s="2">
        <f t="shared" ref="J2:J18" si="2">I2*H2</f>
        <v>854.89000000000101</v>
      </c>
      <c r="K2" s="9"/>
    </row>
    <row r="3" spans="1:11" s="2" customFormat="1" x14ac:dyDescent="0.25">
      <c r="A3" s="2" t="s">
        <v>83</v>
      </c>
      <c r="B3" s="2" t="s">
        <v>6</v>
      </c>
      <c r="C3" s="3">
        <v>44042</v>
      </c>
      <c r="D3" s="3">
        <v>44053</v>
      </c>
      <c r="E3" s="2">
        <v>63.7</v>
      </c>
      <c r="F3" s="2">
        <v>64.66</v>
      </c>
      <c r="G3" s="2">
        <v>157</v>
      </c>
      <c r="H3" s="4">
        <f t="shared" si="0"/>
        <v>1.5070643642072223E-2</v>
      </c>
      <c r="I3" s="2">
        <f t="shared" si="1"/>
        <v>10000.9</v>
      </c>
      <c r="J3" s="2">
        <f t="shared" si="2"/>
        <v>150.72000000000008</v>
      </c>
      <c r="K3" s="9"/>
    </row>
    <row r="4" spans="1:11" s="2" customFormat="1" x14ac:dyDescent="0.25">
      <c r="A4" s="2" t="s">
        <v>84</v>
      </c>
      <c r="B4" s="2" t="s">
        <v>6</v>
      </c>
      <c r="C4" s="3">
        <v>44046</v>
      </c>
      <c r="D4" s="3">
        <v>44047</v>
      </c>
      <c r="E4" s="2">
        <v>70.599999999999994</v>
      </c>
      <c r="F4" s="2">
        <v>69.5</v>
      </c>
      <c r="G4" s="2">
        <v>28</v>
      </c>
      <c r="H4" s="4">
        <f t="shared" si="0"/>
        <v>-1.5580736543909235E-2</v>
      </c>
      <c r="I4" s="2">
        <f t="shared" si="1"/>
        <v>1976.7999999999997</v>
      </c>
      <c r="J4" s="2">
        <f t="shared" si="2"/>
        <v>-30.79999999999977</v>
      </c>
      <c r="K4" s="9"/>
    </row>
    <row r="5" spans="1:11" s="2" customFormat="1" x14ac:dyDescent="0.25">
      <c r="A5" s="2" t="s">
        <v>34</v>
      </c>
      <c r="B5" s="2" t="s">
        <v>6</v>
      </c>
      <c r="C5" s="3">
        <v>44046</v>
      </c>
      <c r="D5" s="3">
        <v>44053</v>
      </c>
      <c r="E5" s="2">
        <v>111.3</v>
      </c>
      <c r="F5" s="2">
        <v>107.25</v>
      </c>
      <c r="G5" s="2">
        <v>60</v>
      </c>
      <c r="H5" s="4">
        <f t="shared" si="0"/>
        <v>-3.6388140161725091E-2</v>
      </c>
      <c r="I5" s="2">
        <f t="shared" si="1"/>
        <v>6678</v>
      </c>
      <c r="J5" s="2">
        <f t="shared" si="2"/>
        <v>-243.00000000000017</v>
      </c>
      <c r="K5" s="9"/>
    </row>
    <row r="6" spans="1:11" s="2" customFormat="1" x14ac:dyDescent="0.25">
      <c r="A6" s="2" t="s">
        <v>85</v>
      </c>
      <c r="B6" s="2" t="s">
        <v>6</v>
      </c>
      <c r="C6" s="3">
        <v>44047</v>
      </c>
      <c r="D6" s="3">
        <v>44048</v>
      </c>
      <c r="E6" s="2">
        <v>85.2</v>
      </c>
      <c r="F6" s="2">
        <v>85.31</v>
      </c>
      <c r="G6" s="2">
        <v>35</v>
      </c>
      <c r="H6" s="4">
        <f t="shared" si="0"/>
        <v>1.2910798122065525E-3</v>
      </c>
      <c r="I6" s="2">
        <f t="shared" si="1"/>
        <v>2982</v>
      </c>
      <c r="J6" s="2">
        <f t="shared" si="2"/>
        <v>3.8499999999999397</v>
      </c>
      <c r="K6" s="9"/>
    </row>
    <row r="7" spans="1:11" s="2" customFormat="1" x14ac:dyDescent="0.25">
      <c r="A7" s="2" t="s">
        <v>41</v>
      </c>
      <c r="B7" s="2" t="s">
        <v>6</v>
      </c>
      <c r="C7" s="3">
        <v>44048</v>
      </c>
      <c r="D7" s="3">
        <v>44054</v>
      </c>
      <c r="E7" s="2">
        <v>309.3</v>
      </c>
      <c r="F7" s="2">
        <v>297</v>
      </c>
      <c r="G7" s="2">
        <v>32</v>
      </c>
      <c r="H7" s="4">
        <f t="shared" si="0"/>
        <v>-3.9767216294859353E-2</v>
      </c>
      <c r="I7" s="2">
        <f t="shared" si="1"/>
        <v>9897.6</v>
      </c>
      <c r="J7" s="2">
        <f t="shared" si="2"/>
        <v>-393.59999999999997</v>
      </c>
      <c r="K7" s="9"/>
    </row>
    <row r="8" spans="1:11" s="2" customFormat="1" x14ac:dyDescent="0.25">
      <c r="A8" s="2" t="s">
        <v>86</v>
      </c>
      <c r="B8" s="2" t="s">
        <v>6</v>
      </c>
      <c r="C8" s="3">
        <v>44048</v>
      </c>
      <c r="D8" s="3">
        <v>44049</v>
      </c>
      <c r="E8" s="2">
        <v>73.05</v>
      </c>
      <c r="F8" s="2">
        <v>71.819999999999993</v>
      </c>
      <c r="G8" s="2">
        <v>68</v>
      </c>
      <c r="H8" s="4">
        <f t="shared" si="0"/>
        <v>-1.6837782340862528E-2</v>
      </c>
      <c r="I8" s="2">
        <f t="shared" si="1"/>
        <v>4967.3999999999996</v>
      </c>
      <c r="J8" s="2">
        <f t="shared" si="2"/>
        <v>-83.640000000000512</v>
      </c>
      <c r="K8" s="9"/>
    </row>
    <row r="9" spans="1:11" s="2" customFormat="1" x14ac:dyDescent="0.25">
      <c r="A9" s="2" t="s">
        <v>87</v>
      </c>
      <c r="B9" s="2" t="s">
        <v>6</v>
      </c>
      <c r="C9" s="3">
        <v>44048</v>
      </c>
      <c r="D9" s="3">
        <v>44057</v>
      </c>
      <c r="E9" s="2">
        <v>131.47999999999999</v>
      </c>
      <c r="F9" s="2">
        <v>132</v>
      </c>
      <c r="G9" s="2">
        <v>66</v>
      </c>
      <c r="H9" s="4">
        <f t="shared" si="0"/>
        <v>3.9549741405537908E-3</v>
      </c>
      <c r="I9" s="2">
        <f t="shared" si="1"/>
        <v>8677.6799999999985</v>
      </c>
      <c r="J9" s="2">
        <f t="shared" si="2"/>
        <v>34.32000000000081</v>
      </c>
      <c r="K9" s="9"/>
    </row>
    <row r="10" spans="1:11" s="2" customFormat="1" x14ac:dyDescent="0.25">
      <c r="A10" s="2" t="s">
        <v>44</v>
      </c>
      <c r="B10" s="2" t="s">
        <v>6</v>
      </c>
      <c r="C10" s="3">
        <v>44053</v>
      </c>
      <c r="D10" s="3">
        <v>44054</v>
      </c>
      <c r="E10" s="2">
        <v>59.9</v>
      </c>
      <c r="F10" s="2">
        <v>62.3</v>
      </c>
      <c r="G10" s="2">
        <v>170</v>
      </c>
      <c r="H10" s="4">
        <f t="shared" si="0"/>
        <v>4.0066777963272182E-2</v>
      </c>
      <c r="I10" s="2">
        <f t="shared" si="1"/>
        <v>10183</v>
      </c>
      <c r="J10" s="2">
        <f t="shared" si="2"/>
        <v>408.00000000000063</v>
      </c>
      <c r="K10" s="9"/>
    </row>
    <row r="11" spans="1:11" s="2" customFormat="1" x14ac:dyDescent="0.25">
      <c r="A11" s="2" t="s">
        <v>88</v>
      </c>
      <c r="B11" s="2" t="s">
        <v>6</v>
      </c>
      <c r="C11" s="3">
        <v>44054</v>
      </c>
      <c r="D11" s="3">
        <v>44055</v>
      </c>
      <c r="E11" s="2">
        <v>14.35</v>
      </c>
      <c r="F11" s="2">
        <v>13.57</v>
      </c>
      <c r="G11" s="2">
        <v>904</v>
      </c>
      <c r="H11" s="4">
        <f t="shared" si="0"/>
        <v>-5.4355400696864065E-2</v>
      </c>
      <c r="I11" s="2">
        <f t="shared" si="1"/>
        <v>12972.4</v>
      </c>
      <c r="J11" s="2">
        <f t="shared" si="2"/>
        <v>-705.11999999999932</v>
      </c>
    </row>
    <row r="12" spans="1:11" s="2" customFormat="1" x14ac:dyDescent="0.25">
      <c r="A12" s="2" t="s">
        <v>89</v>
      </c>
      <c r="B12" s="2" t="s">
        <v>6</v>
      </c>
      <c r="C12" s="3">
        <v>44055</v>
      </c>
      <c r="D12" s="3">
        <v>44058</v>
      </c>
      <c r="E12" s="2">
        <v>96.9</v>
      </c>
      <c r="F12" s="2">
        <v>97.2</v>
      </c>
      <c r="G12" s="2">
        <v>102</v>
      </c>
      <c r="H12" s="4">
        <f t="shared" si="0"/>
        <v>3.0959752321981782E-3</v>
      </c>
      <c r="I12" s="2">
        <f t="shared" si="1"/>
        <v>9883.8000000000011</v>
      </c>
      <c r="J12" s="2">
        <f t="shared" si="2"/>
        <v>30.600000000000357</v>
      </c>
    </row>
    <row r="13" spans="1:11" s="2" customFormat="1" x14ac:dyDescent="0.25">
      <c r="A13" s="2" t="s">
        <v>90</v>
      </c>
      <c r="B13" s="2" t="s">
        <v>6</v>
      </c>
      <c r="C13" s="3">
        <v>44056</v>
      </c>
      <c r="D13" s="3">
        <v>44063</v>
      </c>
      <c r="E13" s="2">
        <v>281.60000000000002</v>
      </c>
      <c r="F13" s="2">
        <v>276</v>
      </c>
      <c r="G13" s="2">
        <v>11</v>
      </c>
      <c r="H13" s="4">
        <f t="shared" si="0"/>
        <v>-1.9886363636363757E-2</v>
      </c>
      <c r="I13" s="2">
        <f t="shared" si="1"/>
        <v>3097.6000000000004</v>
      </c>
      <c r="J13" s="2">
        <f t="shared" si="2"/>
        <v>-61.600000000000385</v>
      </c>
    </row>
    <row r="14" spans="1:11" s="2" customFormat="1" x14ac:dyDescent="0.25">
      <c r="A14" s="2" t="s">
        <v>73</v>
      </c>
      <c r="B14" s="2" t="s">
        <v>6</v>
      </c>
      <c r="C14" s="3">
        <v>44056</v>
      </c>
      <c r="D14" s="3">
        <v>44061</v>
      </c>
      <c r="E14" s="2">
        <v>130.30000000000001</v>
      </c>
      <c r="F14" s="2">
        <v>145.9</v>
      </c>
      <c r="G14" s="2">
        <v>22</v>
      </c>
      <c r="H14" s="4">
        <f t="shared" si="0"/>
        <v>0.11972371450498853</v>
      </c>
      <c r="I14" s="2">
        <f t="shared" si="1"/>
        <v>2866.6000000000004</v>
      </c>
      <c r="J14" s="2">
        <f t="shared" si="2"/>
        <v>343.20000000000016</v>
      </c>
    </row>
    <row r="15" spans="1:11" s="2" customFormat="1" x14ac:dyDescent="0.25">
      <c r="A15" s="2" t="s">
        <v>91</v>
      </c>
      <c r="B15" s="2" t="s">
        <v>6</v>
      </c>
      <c r="C15" s="3">
        <v>44057</v>
      </c>
      <c r="D15" s="3">
        <v>44063</v>
      </c>
      <c r="E15" s="2">
        <v>211.6</v>
      </c>
      <c r="F15" s="2">
        <v>208</v>
      </c>
      <c r="G15" s="2">
        <v>18</v>
      </c>
      <c r="H15" s="4">
        <f t="shared" si="0"/>
        <v>-1.7013232514177634E-2</v>
      </c>
      <c r="I15" s="2">
        <f t="shared" si="1"/>
        <v>3808.7999999999997</v>
      </c>
      <c r="J15" s="2">
        <f t="shared" si="2"/>
        <v>-64.79999999999977</v>
      </c>
    </row>
    <row r="16" spans="1:11" s="2" customFormat="1" x14ac:dyDescent="0.25">
      <c r="A16" s="2" t="s">
        <v>92</v>
      </c>
      <c r="B16" s="2" t="s">
        <v>6</v>
      </c>
      <c r="C16" s="3">
        <v>44057</v>
      </c>
      <c r="D16" s="3">
        <v>44062</v>
      </c>
      <c r="E16" s="2">
        <v>50.53</v>
      </c>
      <c r="F16" s="2">
        <v>51.424999999999997</v>
      </c>
      <c r="G16" s="2">
        <v>79</v>
      </c>
      <c r="H16" s="4">
        <f t="shared" si="0"/>
        <v>1.7712250148426589E-2</v>
      </c>
      <c r="I16" s="2">
        <f t="shared" si="1"/>
        <v>3991.87</v>
      </c>
      <c r="J16" s="2">
        <f t="shared" si="2"/>
        <v>70.704999999999643</v>
      </c>
    </row>
    <row r="17" spans="1:10" s="2" customFormat="1" x14ac:dyDescent="0.25">
      <c r="A17" s="2" t="s">
        <v>93</v>
      </c>
      <c r="B17" s="2" t="s">
        <v>6</v>
      </c>
      <c r="C17" s="3">
        <v>44057</v>
      </c>
      <c r="D17" s="3">
        <v>44061</v>
      </c>
      <c r="E17" s="2">
        <v>277.89999999999998</v>
      </c>
      <c r="F17" s="2">
        <v>283</v>
      </c>
      <c r="G17" s="2">
        <v>14</v>
      </c>
      <c r="H17" s="4">
        <f t="shared" si="0"/>
        <v>1.8351925152932713E-2</v>
      </c>
      <c r="I17" s="2">
        <f t="shared" si="1"/>
        <v>3890.5999999999995</v>
      </c>
      <c r="J17" s="2">
        <f t="shared" si="2"/>
        <v>71.400000000000006</v>
      </c>
    </row>
    <row r="18" spans="1:10" s="2" customFormat="1" x14ac:dyDescent="0.25">
      <c r="A18" s="2" t="s">
        <v>94</v>
      </c>
      <c r="B18" s="2" t="s">
        <v>6</v>
      </c>
      <c r="C18" s="3">
        <v>44064</v>
      </c>
      <c r="D18" s="3">
        <v>44068</v>
      </c>
      <c r="E18" s="2">
        <v>113.9</v>
      </c>
      <c r="F18" s="2">
        <v>113</v>
      </c>
      <c r="G18" s="2">
        <v>83</v>
      </c>
      <c r="H18" s="4">
        <f t="shared" si="0"/>
        <v>-7.9016681299386438E-3</v>
      </c>
      <c r="I18" s="2">
        <f t="shared" si="1"/>
        <v>9453.7000000000007</v>
      </c>
      <c r="J18" s="2">
        <f t="shared" si="2"/>
        <v>-74.700000000000969</v>
      </c>
    </row>
    <row r="93" spans="10:12" x14ac:dyDescent="0.25">
      <c r="J93">
        <f>SUM(I2:I100)</f>
        <v>113711.76000000001</v>
      </c>
      <c r="K93">
        <f>SUM(J2:J31)</f>
        <v>310.42500000000166</v>
      </c>
      <c r="L93" s="1">
        <f>K93/40000</f>
        <v>7.7606250000000418E-3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2015-9D70-4252-A2E4-364FC9BF66C8}">
  <dimension ref="A1:L93"/>
  <sheetViews>
    <sheetView tabSelected="1" workbookViewId="0">
      <selection activeCell="D6" sqref="D6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70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/>
    </row>
    <row r="2" spans="1:11" s="5" customFormat="1" x14ac:dyDescent="0.25">
      <c r="A2" s="5" t="s">
        <v>79</v>
      </c>
      <c r="B2" s="5" t="s">
        <v>6</v>
      </c>
      <c r="C2" s="10">
        <v>44075</v>
      </c>
      <c r="D2" s="10"/>
      <c r="E2" s="5">
        <v>80.040000000000006</v>
      </c>
      <c r="F2" s="5">
        <v>81.55</v>
      </c>
      <c r="G2" s="5">
        <v>89</v>
      </c>
      <c r="H2" s="11">
        <f>F2/E2-1</f>
        <v>1.8865567216391765E-2</v>
      </c>
      <c r="I2" s="5">
        <f>E2*G2</f>
        <v>7123.56</v>
      </c>
      <c r="J2" s="5">
        <f>I2*H2</f>
        <v>134.38999999999973</v>
      </c>
      <c r="K2" s="12"/>
    </row>
    <row r="3" spans="1:11" s="2" customFormat="1" x14ac:dyDescent="0.25">
      <c r="A3" s="2" t="s">
        <v>95</v>
      </c>
      <c r="B3" s="2" t="s">
        <v>6</v>
      </c>
      <c r="C3" s="3">
        <v>44075</v>
      </c>
      <c r="D3" s="3">
        <v>44077</v>
      </c>
      <c r="E3" s="2">
        <v>215.6</v>
      </c>
      <c r="F3" s="2">
        <v>227</v>
      </c>
      <c r="G3" s="2">
        <v>30</v>
      </c>
      <c r="H3" s="4">
        <f>F3/E3-1</f>
        <v>5.2875695732838679E-2</v>
      </c>
      <c r="I3" s="2">
        <f>E3*G3</f>
        <v>6468</v>
      </c>
      <c r="J3" s="2">
        <f>I3*H3</f>
        <v>342.00000000000057</v>
      </c>
      <c r="K3" s="9"/>
    </row>
    <row r="4" spans="1:11" s="2" customFormat="1" x14ac:dyDescent="0.25">
      <c r="C4" s="3"/>
      <c r="D4" s="3"/>
      <c r="H4" s="4"/>
      <c r="K4" s="9"/>
    </row>
    <row r="5" spans="1:11" s="2" customFormat="1" x14ac:dyDescent="0.25">
      <c r="C5" s="3"/>
      <c r="D5" s="3"/>
      <c r="H5" s="4"/>
      <c r="K5" s="9"/>
    </row>
    <row r="6" spans="1:11" s="2" customFormat="1" x14ac:dyDescent="0.25">
      <c r="C6" s="3"/>
      <c r="D6" s="3"/>
      <c r="H6" s="4"/>
      <c r="K6" s="9"/>
    </row>
    <row r="7" spans="1:11" s="2" customFormat="1" x14ac:dyDescent="0.25">
      <c r="C7" s="3"/>
      <c r="D7" s="3"/>
      <c r="H7" s="4"/>
      <c r="K7" s="9"/>
    </row>
    <row r="8" spans="1:11" s="2" customFormat="1" x14ac:dyDescent="0.25">
      <c r="C8" s="3"/>
      <c r="D8" s="3"/>
      <c r="H8" s="4"/>
      <c r="K8" s="9"/>
    </row>
    <row r="9" spans="1:11" s="2" customFormat="1" x14ac:dyDescent="0.25">
      <c r="C9" s="3"/>
      <c r="D9" s="3"/>
      <c r="H9" s="4"/>
      <c r="K9" s="9"/>
    </row>
    <row r="10" spans="1:11" s="2" customFormat="1" x14ac:dyDescent="0.25">
      <c r="C10" s="3"/>
      <c r="D10" s="3"/>
      <c r="H10" s="4"/>
      <c r="K10" s="9"/>
    </row>
    <row r="11" spans="1:11" s="2" customFormat="1" x14ac:dyDescent="0.25">
      <c r="C11" s="3"/>
      <c r="D11" s="3"/>
      <c r="H11" s="4"/>
    </row>
    <row r="12" spans="1:11" s="2" customFormat="1" x14ac:dyDescent="0.25">
      <c r="C12" s="3"/>
      <c r="D12" s="3"/>
      <c r="H12" s="4"/>
    </row>
    <row r="13" spans="1:11" s="2" customFormat="1" x14ac:dyDescent="0.25">
      <c r="C13" s="3"/>
      <c r="D13" s="3"/>
      <c r="H13" s="4"/>
    </row>
    <row r="14" spans="1:11" s="2" customFormat="1" x14ac:dyDescent="0.25">
      <c r="C14" s="3"/>
      <c r="D14" s="3"/>
      <c r="H14" s="4"/>
    </row>
    <row r="15" spans="1:11" s="2" customFormat="1" x14ac:dyDescent="0.25">
      <c r="C15" s="3"/>
      <c r="D15" s="3"/>
      <c r="H15" s="4"/>
    </row>
    <row r="16" spans="1:11" s="2" customFormat="1" x14ac:dyDescent="0.25">
      <c r="C16" s="3"/>
      <c r="D16" s="3"/>
      <c r="H16" s="4"/>
    </row>
    <row r="17" spans="3:8" s="2" customFormat="1" x14ac:dyDescent="0.25">
      <c r="C17" s="3"/>
      <c r="D17" s="3"/>
      <c r="H17" s="4"/>
    </row>
    <row r="18" spans="3:8" s="2" customFormat="1" x14ac:dyDescent="0.25">
      <c r="C18" s="3"/>
      <c r="D18" s="3"/>
      <c r="H18" s="4"/>
    </row>
    <row r="93" spans="10:12" x14ac:dyDescent="0.25">
      <c r="J93">
        <f>SUM(I2:I100)</f>
        <v>13591.560000000001</v>
      </c>
      <c r="K93">
        <f>SUM(J2:J31)</f>
        <v>476.39000000000033</v>
      </c>
      <c r="L93" s="1">
        <f>K93/40000</f>
        <v>1.1909750000000009E-2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</vt:lpstr>
      <vt:lpstr>Jun</vt:lpstr>
      <vt:lpstr>Jul</vt:lpstr>
      <vt:lpstr>Aug</vt:lpstr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2020-09-15T17:57:47Z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