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3DC34D41-B04D-443C-B53F-A703AFEE1B7F}" xr6:coauthVersionLast="45" xr6:coauthVersionMax="45" xr10:uidLastSave="{00000000-0000-0000-0000-000000000000}"/>
  <bookViews>
    <workbookView xWindow="20370" yWindow="-120" windowWidth="19440" windowHeight="10440" activeTab="1" xr2:uid="{00000000-000D-0000-FFFF-FFFF00000000}"/>
  </bookViews>
  <sheets>
    <sheet name="May" sheetId="1" r:id="rId1"/>
    <sheet name="Ju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2" l="1"/>
  <c r="H10" i="2"/>
  <c r="J10" i="2" l="1"/>
  <c r="I9" i="2"/>
  <c r="H9" i="2"/>
  <c r="I8" i="2"/>
  <c r="H8" i="2"/>
  <c r="J8" i="2" s="1"/>
  <c r="J9" i="2" l="1"/>
  <c r="I6" i="2"/>
  <c r="I7" i="2"/>
  <c r="H7" i="2"/>
  <c r="J7" i="2" s="1"/>
  <c r="H6" i="2" l="1"/>
  <c r="J6" i="2" s="1"/>
  <c r="I5" i="2" l="1"/>
  <c r="H5" i="2"/>
  <c r="I4" i="2"/>
  <c r="H4" i="2"/>
  <c r="I3" i="2"/>
  <c r="H3" i="2"/>
  <c r="I2" i="2"/>
  <c r="H2" i="2"/>
  <c r="J5" i="2" l="1"/>
  <c r="J4" i="2"/>
  <c r="J2" i="2"/>
  <c r="J3" i="2"/>
  <c r="D21" i="1"/>
  <c r="D22" i="1"/>
  <c r="D20" i="1"/>
  <c r="I22" i="1"/>
  <c r="H22" i="1"/>
  <c r="J22" i="1" l="1"/>
  <c r="I21" i="1"/>
  <c r="I20" i="1"/>
  <c r="H21" i="1"/>
  <c r="H20" i="1"/>
  <c r="H19" i="1"/>
  <c r="I19" i="1"/>
  <c r="J19" i="1" s="1"/>
  <c r="D19" i="1"/>
  <c r="J18" i="1"/>
  <c r="H18" i="1"/>
  <c r="I18" i="1"/>
  <c r="D18" i="1"/>
  <c r="J21" i="1" l="1"/>
  <c r="J20" i="1"/>
  <c r="H17" i="1"/>
  <c r="J17" i="1" s="1"/>
  <c r="I17" i="1"/>
  <c r="D17" i="1"/>
  <c r="H16" i="1"/>
  <c r="J16" i="1" s="1"/>
  <c r="I16" i="1"/>
  <c r="D16" i="1"/>
  <c r="H15" i="1"/>
  <c r="J15" i="1" s="1"/>
  <c r="I15" i="1"/>
  <c r="D15" i="1"/>
  <c r="H14" i="1" l="1"/>
  <c r="J14" i="1" s="1"/>
  <c r="I14" i="1"/>
  <c r="D14" i="1"/>
  <c r="J16" i="2" l="1"/>
  <c r="I16" i="2"/>
  <c r="I12" i="1"/>
  <c r="I13" i="1"/>
  <c r="H11" i="1"/>
  <c r="J11" i="1" s="1"/>
  <c r="H12" i="1"/>
  <c r="J12" i="1" s="1"/>
  <c r="H13" i="1"/>
  <c r="J13" i="1" s="1"/>
  <c r="D13" i="1"/>
  <c r="D12" i="1"/>
  <c r="K16" i="2" l="1"/>
  <c r="J5" i="1"/>
  <c r="J9" i="1"/>
  <c r="I11" i="1"/>
  <c r="D11" i="1"/>
  <c r="H10" i="1" l="1"/>
  <c r="J10" i="1" s="1"/>
  <c r="I10" i="1"/>
  <c r="D4" i="1"/>
  <c r="D5" i="1"/>
  <c r="D6" i="1"/>
  <c r="D7" i="1"/>
  <c r="D8" i="1"/>
  <c r="D9" i="1"/>
  <c r="D10" i="1"/>
  <c r="D3" i="1"/>
  <c r="H9" i="1"/>
  <c r="I9" i="1"/>
  <c r="I2" i="1" l="1"/>
  <c r="I3" i="1"/>
  <c r="I4" i="1"/>
  <c r="I5" i="1"/>
  <c r="I6" i="1"/>
  <c r="I7" i="1"/>
  <c r="I8" i="1"/>
  <c r="H8" i="1"/>
  <c r="J8" i="1" s="1"/>
  <c r="I36" i="1" l="1"/>
  <c r="J2" i="1"/>
  <c r="H7" i="1" l="1"/>
  <c r="J7" i="1" s="1"/>
  <c r="H3" i="1" l="1"/>
  <c r="J3" i="1" s="1"/>
  <c r="H4" i="1"/>
  <c r="J4" i="1" s="1"/>
  <c r="J36" i="1" s="1"/>
  <c r="H5" i="1"/>
  <c r="H6" i="1"/>
  <c r="J6" i="1" s="1"/>
  <c r="H2" i="1"/>
  <c r="K36" i="1" l="1"/>
</calcChain>
</file>

<file path=xl/sharedStrings.xml><?xml version="1.0" encoding="utf-8"?>
<sst xmlns="http://schemas.openxmlformats.org/spreadsheetml/2006/main" count="80" uniqueCount="42">
  <si>
    <t>Stock name</t>
  </si>
  <si>
    <t xml:space="preserve">type </t>
  </si>
  <si>
    <t>buy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</si>
  <si>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</si>
  <si>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</si>
  <si>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</si>
  <si>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</si>
  <si>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</si>
  <si>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</si>
  <si>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</si>
  <si>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</si>
  <si>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</si>
  <si>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</si>
  <si>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</si>
  <si>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</si>
  <si>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</si>
  <si>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</si>
  <si>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</si>
  <si>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</si>
  <si>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</si>
  <si>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</si>
  <si>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</si>
  <si>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</si>
  <si>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</si>
  <si>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</si>
  <si>
    <t>HPQ</t>
  </si>
  <si>
    <t>MPC</t>
  </si>
  <si>
    <t>CARR</t>
  </si>
  <si>
    <t>XLE</t>
  </si>
  <si>
    <t>HAL</t>
  </si>
  <si>
    <t>COTY</t>
  </si>
  <si>
    <t>GPS</t>
  </si>
  <si>
    <t>LNC</t>
  </si>
  <si>
    <t>AMT</t>
  </si>
  <si>
    <t>CDNS</t>
  </si>
  <si>
    <t>VRSK</t>
  </si>
  <si>
    <t>DFS</t>
  </si>
  <si>
    <t>WM</t>
  </si>
  <si>
    <t>IPGP</t>
  </si>
  <si>
    <t xml:space="preserve">sell date </t>
  </si>
  <si>
    <t>sell date</t>
  </si>
  <si>
    <t>ABMD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</si>
</sst>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0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opLeftCell="A10" workbookViewId="0">
      <selection activeCell="A17" sqref="A17:J17"/>
    </sheetView>
  </sheetViews>
  <sheetFormatPr defaultRowHeight="15" x14ac:dyDescent="0.25"/>
  <cols>
    <col min="1" max="1" width="11.140625" bestFit="1" customWidth="1"/>
    <col min="2" max="2" width="9.85546875" bestFit="1" customWidth="1"/>
    <col min="3" max="3" width="9.7109375" bestFit="1" customWidth="1"/>
    <col min="4" max="4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40</v>
      </c>
      <c r="E1" t="s">
        <v>7</v>
      </c>
      <c r="F1" t="s">
        <v>8</v>
      </c>
      <c r="G1" t="s">
        <v>17</v>
      </c>
      <c r="H1" t="s">
        <v>3</v>
      </c>
      <c r="I1" t="s">
        <v>14</v>
      </c>
      <c r="J1" t="s">
        <v>15</v>
      </c>
    </row>
    <row r="2" spans="1:10" x14ac:dyDescent="0.25">
      <c r="A2" s="2" t="s">
        <v>13</v>
      </c>
      <c r="B2" s="2" t="s">
        <v>4</v>
      </c>
      <c r="C2" s="3">
        <v>43959</v>
      </c>
      <c r="D2" s="3">
        <v>43963</v>
      </c>
      <c r="E2" s="2">
        <v>0.2</v>
      </c>
      <c r="F2" s="2">
        <v>0.35</v>
      </c>
      <c r="G2" s="2">
        <v>2500</v>
      </c>
      <c r="H2" s="4">
        <f>F2/E2-1</f>
        <v>0.74999999999999978</v>
      </c>
      <c r="I2" s="2">
        <f t="shared" ref="I2:I7" si="0">E2*G2</f>
        <v>500</v>
      </c>
      <c r="J2" s="2">
        <f>I2*H2</f>
        <v>374.99999999999989</v>
      </c>
    </row>
    <row r="3" spans="1:10" x14ac:dyDescent="0.25">
      <c r="A3" s="2" t="s">
        <v>5</v>
      </c>
      <c r="B3" s="2" t="s">
        <v>6</v>
      </c>
      <c r="C3" s="3">
        <v>43962</v>
      </c>
      <c r="D3" s="3">
        <f>C3+14</f>
        <v>43976</v>
      </c>
      <c r="E3" s="2">
        <v>114.3</v>
      </c>
      <c r="F3" s="2">
        <v>118</v>
      </c>
      <c r="G3" s="2">
        <v>10</v>
      </c>
      <c r="H3" s="4">
        <f t="shared" ref="H3:H18" si="1">F3/E3-1</f>
        <v>3.2370953630796118E-2</v>
      </c>
      <c r="I3" s="2">
        <f t="shared" si="0"/>
        <v>1143</v>
      </c>
      <c r="J3" s="2">
        <f t="shared" ref="J3:J18" si="2">I3*H3</f>
        <v>36.999999999999964</v>
      </c>
    </row>
    <row r="4" spans="1:10" x14ac:dyDescent="0.25">
      <c r="A4" s="2" t="s">
        <v>9</v>
      </c>
      <c r="B4" s="2" t="s">
        <v>6</v>
      </c>
      <c r="C4" s="3">
        <v>43962</v>
      </c>
      <c r="D4" s="3">
        <f t="shared" ref="D4:D18" si="3">C4+14</f>
        <v>43976</v>
      </c>
      <c r="E4" s="2">
        <v>1397.9</v>
      </c>
      <c r="F4" s="2">
        <v>1420</v>
      </c>
      <c r="G4" s="2">
        <v>1</v>
      </c>
      <c r="H4" s="4">
        <f t="shared" si="1"/>
        <v>1.5809428428356753E-2</v>
      </c>
      <c r="I4" s="2">
        <f t="shared" si="0"/>
        <v>1397.9</v>
      </c>
      <c r="J4" s="2">
        <f t="shared" si="2"/>
        <v>22.099999999999905</v>
      </c>
    </row>
    <row r="5" spans="1:10" x14ac:dyDescent="0.25">
      <c r="A5" s="2" t="s">
        <v>10</v>
      </c>
      <c r="B5" s="2" t="s">
        <v>6</v>
      </c>
      <c r="C5" s="3">
        <v>43962</v>
      </c>
      <c r="D5" s="3">
        <f t="shared" si="3"/>
        <v>43976</v>
      </c>
      <c r="E5" s="2">
        <v>383.2</v>
      </c>
      <c r="F5" s="2">
        <v>357.67</v>
      </c>
      <c r="G5" s="2">
        <v>3</v>
      </c>
      <c r="H5" s="4">
        <f t="shared" si="1"/>
        <v>-6.6623173277661762E-2</v>
      </c>
      <c r="I5" s="2">
        <f t="shared" si="0"/>
        <v>1149.5999999999999</v>
      </c>
      <c r="J5" s="2">
        <f t="shared" si="2"/>
        <v>-76.589999999999961</v>
      </c>
    </row>
    <row r="6" spans="1:10" x14ac:dyDescent="0.25">
      <c r="A6" s="2" t="s">
        <v>11</v>
      </c>
      <c r="B6" s="2" t="s">
        <v>6</v>
      </c>
      <c r="C6" s="3">
        <v>43962</v>
      </c>
      <c r="D6" s="3">
        <f t="shared" si="3"/>
        <v>43976</v>
      </c>
      <c r="E6" s="2">
        <v>108.88</v>
      </c>
      <c r="F6" s="2">
        <v>110.5</v>
      </c>
      <c r="G6" s="2">
        <v>20</v>
      </c>
      <c r="H6" s="4">
        <f t="shared" si="1"/>
        <v>1.4878765613519418E-2</v>
      </c>
      <c r="I6" s="2">
        <f t="shared" si="0"/>
        <v>2177.6</v>
      </c>
      <c r="J6" s="2">
        <f t="shared" si="2"/>
        <v>32.399999999999885</v>
      </c>
    </row>
    <row r="7" spans="1:10" x14ac:dyDescent="0.25">
      <c r="A7" s="2" t="s">
        <v>12</v>
      </c>
      <c r="B7" s="2" t="s">
        <v>6</v>
      </c>
      <c r="C7" s="3">
        <v>43963</v>
      </c>
      <c r="D7" s="3">
        <f t="shared" si="3"/>
        <v>43977</v>
      </c>
      <c r="E7" s="2">
        <v>319.89</v>
      </c>
      <c r="F7" s="2">
        <v>352.5</v>
      </c>
      <c r="G7" s="2">
        <v>9</v>
      </c>
      <c r="H7" s="4">
        <f t="shared" si="1"/>
        <v>0.10194129231923488</v>
      </c>
      <c r="I7" s="2">
        <f t="shared" si="0"/>
        <v>2879.0099999999998</v>
      </c>
      <c r="J7" s="2">
        <f t="shared" si="2"/>
        <v>293.49000000000041</v>
      </c>
    </row>
    <row r="8" spans="1:10" x14ac:dyDescent="0.25">
      <c r="A8" s="2" t="s">
        <v>16</v>
      </c>
      <c r="B8" s="2" t="s">
        <v>6</v>
      </c>
      <c r="C8" s="3">
        <v>43965</v>
      </c>
      <c r="D8" s="3">
        <f t="shared" si="3"/>
        <v>43979</v>
      </c>
      <c r="E8" s="2">
        <v>64.16</v>
      </c>
      <c r="F8" s="2">
        <v>60.82</v>
      </c>
      <c r="G8" s="2">
        <v>46</v>
      </c>
      <c r="H8" s="4">
        <f t="shared" si="1"/>
        <v>-5.2057356608478766E-2</v>
      </c>
      <c r="I8" s="2">
        <f>E8*G8</f>
        <v>2951.3599999999997</v>
      </c>
      <c r="J8" s="2">
        <f t="shared" si="2"/>
        <v>-153.63999999999987</v>
      </c>
    </row>
    <row r="9" spans="1:10" x14ac:dyDescent="0.25">
      <c r="A9" s="2" t="s">
        <v>18</v>
      </c>
      <c r="B9" s="2" t="s">
        <v>6</v>
      </c>
      <c r="C9" s="3">
        <v>43966</v>
      </c>
      <c r="D9" s="3">
        <f t="shared" si="3"/>
        <v>43980</v>
      </c>
      <c r="E9" s="2">
        <v>10.775</v>
      </c>
      <c r="F9" s="2">
        <v>11.35</v>
      </c>
      <c r="G9" s="2">
        <v>185</v>
      </c>
      <c r="H9" s="4">
        <f t="shared" si="1"/>
        <v>5.3364269141531251E-2</v>
      </c>
      <c r="I9" s="2">
        <f>E9*G9</f>
        <v>1993.375</v>
      </c>
      <c r="J9" s="2">
        <f t="shared" si="2"/>
        <v>106.37499999999986</v>
      </c>
    </row>
    <row r="10" spans="1:10" x14ac:dyDescent="0.25">
      <c r="A10" s="2" t="s">
        <v>19</v>
      </c>
      <c r="B10" s="2" t="s">
        <v>6</v>
      </c>
      <c r="C10" s="3">
        <v>43966</v>
      </c>
      <c r="D10" s="3">
        <f t="shared" si="3"/>
        <v>43980</v>
      </c>
      <c r="E10" s="2">
        <v>67.745000000000005</v>
      </c>
      <c r="F10" s="2">
        <v>64.099999999999994</v>
      </c>
      <c r="G10" s="2">
        <v>15</v>
      </c>
      <c r="H10" s="4">
        <f t="shared" si="1"/>
        <v>-5.3804708834600534E-2</v>
      </c>
      <c r="I10" s="2">
        <f>E10*G10</f>
        <v>1016.1750000000001</v>
      </c>
      <c r="J10" s="2">
        <f t="shared" si="2"/>
        <v>-54.675000000000203</v>
      </c>
    </row>
    <row r="11" spans="1:10" x14ac:dyDescent="0.25">
      <c r="A11" s="2" t="s">
        <v>20</v>
      </c>
      <c r="B11" s="2" t="s">
        <v>6</v>
      </c>
      <c r="C11" s="3">
        <v>43969</v>
      </c>
      <c r="D11" s="3">
        <f t="shared" si="3"/>
        <v>43983</v>
      </c>
      <c r="E11" s="2">
        <v>290.87</v>
      </c>
      <c r="F11" s="2">
        <v>277</v>
      </c>
      <c r="G11" s="2">
        <v>7</v>
      </c>
      <c r="H11" s="4">
        <f t="shared" si="1"/>
        <v>-4.7684532609069352E-2</v>
      </c>
      <c r="I11" s="2">
        <f>E11*G11</f>
        <v>2036.0900000000001</v>
      </c>
      <c r="J11" s="2">
        <f t="shared" si="2"/>
        <v>-97.090000000000018</v>
      </c>
    </row>
    <row r="12" spans="1:10" s="2" customFormat="1" x14ac:dyDescent="0.25">
      <c r="A12" s="2" t="s">
        <v>21</v>
      </c>
      <c r="B12" s="2" t="s">
        <v>6</v>
      </c>
      <c r="C12" s="3">
        <v>43970</v>
      </c>
      <c r="D12" s="3">
        <f t="shared" si="3"/>
        <v>43984</v>
      </c>
      <c r="E12" s="2">
        <v>114.5</v>
      </c>
      <c r="F12" s="2">
        <v>120</v>
      </c>
      <c r="G12" s="2">
        <v>9</v>
      </c>
      <c r="H12" s="4">
        <f t="shared" si="1"/>
        <v>4.8034934497816595E-2</v>
      </c>
      <c r="I12" s="2">
        <f t="shared" ref="I12:I18" si="4">E12*G12</f>
        <v>1030.5</v>
      </c>
      <c r="J12" s="2">
        <f t="shared" si="2"/>
        <v>49.5</v>
      </c>
    </row>
    <row r="13" spans="1:10" s="2" customFormat="1" x14ac:dyDescent="0.25">
      <c r="A13" s="2" t="s">
        <v>22</v>
      </c>
      <c r="B13" s="2" t="s">
        <v>6</v>
      </c>
      <c r="C13" s="3">
        <v>43970</v>
      </c>
      <c r="D13" s="3">
        <f t="shared" si="3"/>
        <v>43984</v>
      </c>
      <c r="E13" s="2">
        <v>33.61</v>
      </c>
      <c r="F13" s="2">
        <v>34.799999999999997</v>
      </c>
      <c r="G13" s="2">
        <v>240</v>
      </c>
      <c r="H13" s="4">
        <f t="shared" si="1"/>
        <v>3.5406129128235486E-2</v>
      </c>
      <c r="I13" s="2">
        <f t="shared" si="4"/>
        <v>8066.4</v>
      </c>
      <c r="J13" s="2">
        <f t="shared" si="2"/>
        <v>285.59999999999872</v>
      </c>
    </row>
    <row r="14" spans="1:10" s="2" customFormat="1" x14ac:dyDescent="0.25">
      <c r="A14" s="2" t="s">
        <v>23</v>
      </c>
      <c r="B14" s="2" t="s">
        <v>24</v>
      </c>
      <c r="C14" s="3">
        <v>43970</v>
      </c>
      <c r="D14" s="3">
        <f t="shared" si="3"/>
        <v>43984</v>
      </c>
      <c r="E14" s="2">
        <v>5.2750000000000004</v>
      </c>
      <c r="F14" s="2">
        <v>7.6</v>
      </c>
      <c r="G14" s="2">
        <v>200</v>
      </c>
      <c r="H14" s="4">
        <f t="shared" si="1"/>
        <v>0.44075829383886234</v>
      </c>
      <c r="I14" s="2">
        <f t="shared" si="4"/>
        <v>1055</v>
      </c>
      <c r="J14" s="2">
        <f t="shared" si="2"/>
        <v>464.99999999999977</v>
      </c>
    </row>
    <row r="15" spans="1:10" s="2" customFormat="1" x14ac:dyDescent="0.25">
      <c r="A15" s="2" t="s">
        <v>25</v>
      </c>
      <c r="B15" s="2" t="s">
        <v>6</v>
      </c>
      <c r="C15" s="3">
        <v>43972</v>
      </c>
      <c r="D15" s="3">
        <f t="shared" si="3"/>
        <v>43986</v>
      </c>
      <c r="E15" s="2">
        <v>16.97</v>
      </c>
      <c r="F15" s="2">
        <v>15.56</v>
      </c>
      <c r="G15" s="2">
        <v>118</v>
      </c>
      <c r="H15" s="4">
        <f t="shared" si="1"/>
        <v>-8.3087802003535605E-2</v>
      </c>
      <c r="I15" s="2">
        <f t="shared" si="4"/>
        <v>2002.4599999999998</v>
      </c>
      <c r="J15" s="2">
        <f t="shared" si="2"/>
        <v>-166.37999999999988</v>
      </c>
    </row>
    <row r="16" spans="1:10" s="2" customFormat="1" x14ac:dyDescent="0.25">
      <c r="A16" s="2" t="s">
        <v>26</v>
      </c>
      <c r="B16" s="2" t="s">
        <v>6</v>
      </c>
      <c r="C16" s="3">
        <v>43972</v>
      </c>
      <c r="D16" s="3">
        <f t="shared" si="3"/>
        <v>43986</v>
      </c>
      <c r="E16" s="2">
        <v>35.965000000000003</v>
      </c>
      <c r="F16" s="2">
        <v>34.369999999999997</v>
      </c>
      <c r="G16" s="2">
        <v>55</v>
      </c>
      <c r="H16" s="4">
        <f t="shared" si="1"/>
        <v>-4.4348672320311588E-2</v>
      </c>
      <c r="I16" s="2">
        <f t="shared" si="4"/>
        <v>1978.0750000000003</v>
      </c>
      <c r="J16" s="2">
        <f t="shared" si="2"/>
        <v>-87.725000000000364</v>
      </c>
    </row>
    <row r="17" spans="1:10" s="2" customFormat="1" x14ac:dyDescent="0.25">
      <c r="A17" s="2" t="s">
        <v>27</v>
      </c>
      <c r="B17" s="2" t="s">
        <v>6</v>
      </c>
      <c r="C17" s="3">
        <v>43972</v>
      </c>
      <c r="D17" s="3">
        <f t="shared" si="3"/>
        <v>43986</v>
      </c>
      <c r="E17" s="2">
        <v>19.28</v>
      </c>
      <c r="F17" s="2">
        <v>20</v>
      </c>
      <c r="G17" s="2">
        <v>155</v>
      </c>
      <c r="H17" s="4">
        <f t="shared" si="1"/>
        <v>3.734439834024883E-2</v>
      </c>
      <c r="I17" s="2">
        <f t="shared" si="4"/>
        <v>2988.4</v>
      </c>
      <c r="J17" s="2">
        <f t="shared" si="2"/>
        <v>111.59999999999961</v>
      </c>
    </row>
    <row r="18" spans="1:10" s="2" customFormat="1" x14ac:dyDescent="0.25">
      <c r="A18" s="2" t="s">
        <v>28</v>
      </c>
      <c r="B18" s="2" t="s">
        <v>24</v>
      </c>
      <c r="C18" s="3">
        <v>43972</v>
      </c>
      <c r="D18" s="3">
        <f t="shared" si="3"/>
        <v>43986</v>
      </c>
      <c r="E18" s="2">
        <v>2.86</v>
      </c>
      <c r="F18" s="2">
        <v>3.49</v>
      </c>
      <c r="G18" s="2">
        <v>1000</v>
      </c>
      <c r="H18" s="4">
        <f t="shared" si="1"/>
        <v>0.22027972027972043</v>
      </c>
      <c r="I18" s="2">
        <f t="shared" si="4"/>
        <v>2860</v>
      </c>
      <c r="J18" s="2">
        <f t="shared" si="2"/>
        <v>630.00000000000045</v>
      </c>
    </row>
    <row r="19" spans="1:10" s="2" customFormat="1" x14ac:dyDescent="0.25">
      <c r="A19" s="2" t="s">
        <v>29</v>
      </c>
      <c r="B19" s="2" t="s">
        <v>6</v>
      </c>
      <c r="C19" s="3">
        <v>43977</v>
      </c>
      <c r="D19" s="3">
        <f>C21+14</f>
        <v>43992</v>
      </c>
      <c r="E19" s="2">
        <v>12.006</v>
      </c>
      <c r="F19" s="2">
        <v>11.87</v>
      </c>
      <c r="G19" s="2">
        <v>250</v>
      </c>
      <c r="H19" s="4">
        <f t="shared" ref="H19:H21" si="5">F19/E19-1</f>
        <v>-1.1327669498584103E-2</v>
      </c>
      <c r="I19" s="2">
        <f t="shared" ref="I19:I21" si="6">E19*G19</f>
        <v>3001.5</v>
      </c>
      <c r="J19" s="2">
        <f t="shared" ref="J19:J21" si="7">I19*H19</f>
        <v>-34.000000000000185</v>
      </c>
    </row>
    <row r="20" spans="1:10" s="2" customFormat="1" x14ac:dyDescent="0.25">
      <c r="A20" s="2" t="s">
        <v>30</v>
      </c>
      <c r="B20" s="2" t="s">
        <v>6</v>
      </c>
      <c r="C20" s="3">
        <v>43973</v>
      </c>
      <c r="D20" s="3">
        <f>C20+14</f>
        <v>43987</v>
      </c>
      <c r="E20" s="2">
        <v>3.6</v>
      </c>
      <c r="F20" s="2">
        <v>4.32</v>
      </c>
      <c r="G20" s="2">
        <v>500</v>
      </c>
      <c r="H20" s="4">
        <f t="shared" si="5"/>
        <v>0.19999999999999996</v>
      </c>
      <c r="I20" s="2">
        <f t="shared" si="6"/>
        <v>1800</v>
      </c>
      <c r="J20" s="2">
        <f t="shared" si="7"/>
        <v>359.99999999999994</v>
      </c>
    </row>
    <row r="21" spans="1:10" s="2" customFormat="1" x14ac:dyDescent="0.25">
      <c r="A21" s="2" t="s">
        <v>31</v>
      </c>
      <c r="B21" s="2" t="s">
        <v>6</v>
      </c>
      <c r="C21" s="3">
        <v>43978</v>
      </c>
      <c r="D21" s="3">
        <f t="shared" ref="D21:D22" si="8">C21+14</f>
        <v>43992</v>
      </c>
      <c r="E21" s="2">
        <v>9.49</v>
      </c>
      <c r="F21" s="2">
        <v>10.28</v>
      </c>
      <c r="G21" s="2">
        <v>105</v>
      </c>
      <c r="H21" s="4">
        <f t="shared" si="5"/>
        <v>8.3245521601685857E-2</v>
      </c>
      <c r="I21" s="2">
        <f t="shared" si="6"/>
        <v>996.45</v>
      </c>
      <c r="J21" s="2">
        <f t="shared" si="7"/>
        <v>82.949999999999875</v>
      </c>
    </row>
    <row r="22" spans="1:10" s="2" customFormat="1" x14ac:dyDescent="0.25">
      <c r="A22" s="2" t="s">
        <v>32</v>
      </c>
      <c r="B22" s="2" t="s">
        <v>6</v>
      </c>
      <c r="C22" s="3">
        <v>43978</v>
      </c>
      <c r="D22" s="3">
        <f t="shared" si="8"/>
        <v>43992</v>
      </c>
      <c r="E22" s="2">
        <v>40.65</v>
      </c>
      <c r="F22" s="2">
        <v>38.1</v>
      </c>
      <c r="G22" s="2">
        <v>75</v>
      </c>
      <c r="H22" s="4">
        <f t="shared" ref="H22" si="9">F22/E22-1</f>
        <v>-6.273062730627299E-2</v>
      </c>
      <c r="I22" s="2">
        <f t="shared" ref="I22" si="10">E22*G22</f>
        <v>3048.75</v>
      </c>
      <c r="J22" s="2">
        <f t="shared" ref="J22" si="11">I22*H22</f>
        <v>-191.24999999999977</v>
      </c>
    </row>
    <row r="36" spans="9:11" x14ac:dyDescent="0.25">
      <c r="I36">
        <f>SUM(I2:I35)</f>
        <v>46071.644999999997</v>
      </c>
      <c r="J36">
        <f>SUM(J2:J35)</f>
        <v>1989.6649999999979</v>
      </c>
      <c r="K36" s="1">
        <f>J36/I36</f>
        <v>4.3186324256492208E-2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K16"/>
  <sheetViews>
    <sheetView tabSelected="1" workbookViewId="0">
      <selection activeCell="A2" sqref="A2:K16"/>
    </sheetView>
  </sheetViews>
  <sheetFormatPr defaultRowHeight="15" x14ac:dyDescent="0.25"/>
  <cols>
    <col min="3" max="3" width="9.7109375" bestFit="1" customWidth="1"/>
    <col min="4" max="4" width="9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39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</row>
    <row r="2" spans="1:11" s="2" customFormat="1" x14ac:dyDescent="0.25">
      <c r="A2" s="5" t="s">
        <v>22</v>
      </c>
      <c r="B2" s="5" t="s">
        <v>6</v>
      </c>
      <c r="C2" s="6">
        <v>43983</v>
      </c>
      <c r="D2" s="6"/>
      <c r="E2" s="5">
        <v>34.799999999999997</v>
      </c>
      <c r="F2" s="5">
        <v>35.81</v>
      </c>
      <c r="G2" s="5">
        <v>240</v>
      </c>
      <c r="H2" s="7">
        <f t="shared" ref="H2:H10" si="0">F2/E2-1</f>
        <v>2.902298850574736E-2</v>
      </c>
      <c r="I2" s="5">
        <f t="shared" ref="I2:I10" si="1">E2*G2</f>
        <v>8352</v>
      </c>
      <c r="J2" s="5">
        <f>I2*H2</f>
        <v>242.40000000000197</v>
      </c>
    </row>
    <row r="3" spans="1:11" x14ac:dyDescent="0.25">
      <c r="A3" t="s">
        <v>33</v>
      </c>
      <c r="B3" s="5" t="s">
        <v>6</v>
      </c>
      <c r="C3" s="6">
        <v>43983</v>
      </c>
      <c r="D3" s="6"/>
      <c r="E3">
        <v>257.60000000000002</v>
      </c>
      <c r="F3">
        <v>263.58999999999997</v>
      </c>
      <c r="G3">
        <v>15</v>
      </c>
      <c r="H3" s="7">
        <f t="shared" si="0"/>
        <v>2.3253105590061995E-2</v>
      </c>
      <c r="I3" s="5">
        <f t="shared" si="1"/>
        <v>3864.0000000000005</v>
      </c>
      <c r="J3" s="5">
        <f>I3*H3</f>
        <v>89.849999999999554</v>
      </c>
    </row>
    <row r="4" spans="1:11" x14ac:dyDescent="0.25">
      <c r="A4" t="s">
        <v>34</v>
      </c>
      <c r="B4" s="5" t="s">
        <v>6</v>
      </c>
      <c r="C4" s="6">
        <v>43983</v>
      </c>
      <c r="D4" s="6"/>
      <c r="E4">
        <v>88.4</v>
      </c>
      <c r="F4">
        <v>92.38</v>
      </c>
      <c r="G4">
        <v>28</v>
      </c>
      <c r="H4" s="7">
        <f t="shared" si="0"/>
        <v>4.502262443438898E-2</v>
      </c>
      <c r="I4" s="5">
        <f t="shared" si="1"/>
        <v>2475.2000000000003</v>
      </c>
      <c r="J4" s="5">
        <f>I4*H4</f>
        <v>111.43999999999961</v>
      </c>
    </row>
    <row r="5" spans="1:11" x14ac:dyDescent="0.25">
      <c r="A5" t="s">
        <v>35</v>
      </c>
      <c r="B5" s="5" t="s">
        <v>6</v>
      </c>
      <c r="C5" s="6">
        <v>43983</v>
      </c>
      <c r="D5" s="6"/>
      <c r="E5">
        <v>169.97</v>
      </c>
      <c r="F5">
        <v>170.96</v>
      </c>
      <c r="G5">
        <v>25</v>
      </c>
      <c r="H5" s="7">
        <f t="shared" si="0"/>
        <v>5.8245572748132357E-3</v>
      </c>
      <c r="I5" s="5">
        <f t="shared" si="1"/>
        <v>4249.25</v>
      </c>
      <c r="J5" s="5">
        <f>I5*H5</f>
        <v>24.750000000000142</v>
      </c>
    </row>
    <row r="6" spans="1:11" x14ac:dyDescent="0.25">
      <c r="A6" t="s">
        <v>36</v>
      </c>
      <c r="B6" s="5" t="s">
        <v>6</v>
      </c>
      <c r="C6" s="6">
        <v>43983</v>
      </c>
      <c r="D6" s="6"/>
      <c r="E6">
        <v>48.7</v>
      </c>
      <c r="F6">
        <v>52.39</v>
      </c>
      <c r="G6">
        <v>70</v>
      </c>
      <c r="H6" s="7">
        <f t="shared" si="0"/>
        <v>7.5770020533880933E-2</v>
      </c>
      <c r="I6" s="5">
        <f t="shared" si="1"/>
        <v>3409</v>
      </c>
      <c r="J6" s="5">
        <f t="shared" ref="J6:J10" si="2">I6*H6</f>
        <v>258.30000000000013</v>
      </c>
    </row>
    <row r="7" spans="1:11" x14ac:dyDescent="0.25">
      <c r="A7" t="s">
        <v>37</v>
      </c>
      <c r="B7" s="5" t="s">
        <v>6</v>
      </c>
      <c r="C7" s="6">
        <v>43983</v>
      </c>
      <c r="D7" s="6"/>
      <c r="E7">
        <v>106.64</v>
      </c>
      <c r="F7">
        <v>107.43</v>
      </c>
      <c r="G7">
        <v>30</v>
      </c>
      <c r="H7" s="7">
        <f t="shared" si="0"/>
        <v>7.4081020255063468E-3</v>
      </c>
      <c r="I7" s="5">
        <f t="shared" si="1"/>
        <v>3199.2</v>
      </c>
      <c r="J7" s="5">
        <f t="shared" si="2"/>
        <v>23.699999999999903</v>
      </c>
    </row>
    <row r="8" spans="1:11" x14ac:dyDescent="0.25">
      <c r="A8" t="s">
        <v>38</v>
      </c>
      <c r="B8" s="5" t="s">
        <v>6</v>
      </c>
      <c r="C8" s="8">
        <v>43984</v>
      </c>
      <c r="D8" s="6"/>
      <c r="E8">
        <v>162.69999999999999</v>
      </c>
      <c r="F8">
        <v>159.88999999999999</v>
      </c>
      <c r="G8">
        <v>9</v>
      </c>
      <c r="H8" s="7">
        <f t="shared" si="0"/>
        <v>-1.7271051014136507E-2</v>
      </c>
      <c r="I8" s="5">
        <f t="shared" si="1"/>
        <v>1464.3</v>
      </c>
      <c r="J8" s="5">
        <f t="shared" si="2"/>
        <v>-25.290000000000088</v>
      </c>
    </row>
    <row r="9" spans="1:11" x14ac:dyDescent="0.25">
      <c r="A9" t="s">
        <v>11</v>
      </c>
      <c r="B9" s="5" t="s">
        <v>6</v>
      </c>
      <c r="C9" s="8">
        <v>43984</v>
      </c>
      <c r="E9">
        <v>120.73</v>
      </c>
      <c r="F9">
        <v>123.77</v>
      </c>
      <c r="G9">
        <v>13</v>
      </c>
      <c r="H9" s="7">
        <f t="shared" si="0"/>
        <v>2.5180154062784732E-2</v>
      </c>
      <c r="I9" s="5">
        <f t="shared" si="1"/>
        <v>1569.49</v>
      </c>
      <c r="J9" s="5">
        <f t="shared" si="2"/>
        <v>39.52000000000001</v>
      </c>
    </row>
    <row r="10" spans="1:11" x14ac:dyDescent="0.25">
      <c r="A10" t="s">
        <v>41</v>
      </c>
      <c r="B10" s="5" t="s">
        <v>6</v>
      </c>
      <c r="C10" s="8">
        <v>43984</v>
      </c>
      <c r="E10">
        <v>229.27</v>
      </c>
      <c r="F10">
        <v>230.66</v>
      </c>
      <c r="G10">
        <v>9</v>
      </c>
      <c r="H10" s="7">
        <f t="shared" si="0"/>
        <v>6.0627208095258567E-3</v>
      </c>
      <c r="I10" s="5">
        <f t="shared" si="1"/>
        <v>2063.4300000000003</v>
      </c>
      <c r="J10" s="5">
        <f t="shared" si="2"/>
        <v>12.509999999999939</v>
      </c>
    </row>
    <row r="16" spans="1:11" x14ac:dyDescent="0.25">
      <c r="I16">
        <f>SUM(I1:I15)</f>
        <v>30645.870000000003</v>
      </c>
      <c r="J16">
        <f>SUM(J1:J15)</f>
        <v>777.1800000000012</v>
      </c>
      <c r="K16" s="1">
        <f>J16/I16</f>
        <v>2.5360024042391394E-2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2020-06-02T21:02:05Z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