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44" i="1" l="1"/>
  <c r="I39" i="1"/>
  <c r="I38" i="1" l="1" a="1"/>
  <c r="H38" i="1" a="1"/>
  <c r="G38" i="1" a="1"/>
  <c r="I37" i="1" a="1"/>
  <c r="I37" i="1" s="1"/>
  <c r="H37" i="1" a="1"/>
  <c r="H37" i="1" s="1"/>
  <c r="H42" i="1" s="1"/>
  <c r="G37" i="1" a="1"/>
  <c r="G37" i="1" s="1"/>
  <c r="G42" i="1" s="1"/>
  <c r="F37" i="1" a="1"/>
  <c r="F37" i="1" s="1"/>
  <c r="F42" i="1" s="1"/>
  <c r="E37" i="1" a="1"/>
  <c r="E37" i="1" s="1"/>
  <c r="E42" i="1" s="1"/>
  <c r="D37" i="1" a="1"/>
  <c r="D37" i="1" s="1"/>
  <c r="D42" i="1" s="1"/>
  <c r="I42" i="1" l="1"/>
  <c r="I45" i="1" s="1"/>
  <c r="I40" i="1"/>
  <c r="I38" i="1"/>
  <c r="I43" i="1" s="1"/>
  <c r="G38" i="1"/>
  <c r="G43" i="1" s="1"/>
  <c r="H38" i="1"/>
  <c r="H43" i="1" s="1"/>
</calcChain>
</file>

<file path=xl/sharedStrings.xml><?xml version="1.0" encoding="utf-8"?>
<sst xmlns="http://schemas.openxmlformats.org/spreadsheetml/2006/main" count="110" uniqueCount="68">
  <si>
    <t>Item</t>
  </si>
  <si>
    <t>standalone</t>
  </si>
  <si>
    <t>minimal</t>
  </si>
  <si>
    <t>extensible</t>
  </si>
  <si>
    <t>regional</t>
  </si>
  <si>
    <t>state</t>
  </si>
  <si>
    <t>national</t>
  </si>
  <si>
    <t>main laptop</t>
  </si>
  <si>
    <t>excel</t>
  </si>
  <si>
    <t>35' VGA extension cable</t>
  </si>
  <si>
    <t>high-speed wifi router</t>
  </si>
  <si>
    <t>router to announcer laptop 10' ethernet cable</t>
  </si>
  <si>
    <t>router to main laptop 10' ethernet cable</t>
  </si>
  <si>
    <t>router to attempt board 50' cable</t>
  </si>
  <si>
    <t>router to warmup room 150' cable</t>
  </si>
  <si>
    <t>Note</t>
  </si>
  <si>
    <t>bundle</t>
  </si>
  <si>
    <t>basic</t>
  </si>
  <si>
    <t>option</t>
  </si>
  <si>
    <t>refereeing</t>
  </si>
  <si>
    <t>22" HDMI monitor</t>
  </si>
  <si>
    <t>LG monitor model 22MP47HQ-P</t>
  </si>
  <si>
    <t>mini PC with windows 8 or 10</t>
  </si>
  <si>
    <t>refereeing devices</t>
  </si>
  <si>
    <t>delcom usb</t>
  </si>
  <si>
    <t>bluetooth mouse</t>
  </si>
  <si>
    <t>router to referee kit 50' cable</t>
  </si>
  <si>
    <t>newegg.ca Eagle ET-AR302-BK</t>
  </si>
  <si>
    <t>speakers</t>
  </si>
  <si>
    <t>attempt board</t>
  </si>
  <si>
    <t>warmup room</t>
  </si>
  <si>
    <t>27" HDMI monitor</t>
  </si>
  <si>
    <t>USB mouse</t>
  </si>
  <si>
    <t>50' 1/8" audio extension cable (main laptop to speakers)</t>
  </si>
  <si>
    <t>waiting room</t>
  </si>
  <si>
    <t>main scoreboard</t>
  </si>
  <si>
    <t>40" HDMI monitor</t>
  </si>
  <si>
    <t>if the warmup room is far away, we wire the warmup room instead of the announcer</t>
  </si>
  <si>
    <t>laser printer</t>
  </si>
  <si>
    <t>announcer laptop</t>
  </si>
  <si>
    <t>secretary</t>
  </si>
  <si>
    <t>announcer</t>
  </si>
  <si>
    <t>item cost C$</t>
  </si>
  <si>
    <t>large venue scoreboard</t>
  </si>
  <si>
    <t>small venue scoreboard</t>
  </si>
  <si>
    <t>walmart</t>
  </si>
  <si>
    <t>50" HDMI monitor</t>
  </si>
  <si>
    <t>65" HDMI monitor or 6000 lumen projector</t>
  </si>
  <si>
    <t>jury</t>
  </si>
  <si>
    <t>usb 3.0 Gigabit Ethernet + hub</t>
  </si>
  <si>
    <t>Setups</t>
  </si>
  <si>
    <t>C$ Total including main scoreboard</t>
  </si>
  <si>
    <t>C$ Total if renting large scoreboards</t>
  </si>
  <si>
    <t>US$ Total if renting large scoreboards</t>
  </si>
  <si>
    <t>jury laptop</t>
  </si>
  <si>
    <t>walmart: HP Stream</t>
  </si>
  <si>
    <t>newegg.ca: microsoft</t>
  </si>
  <si>
    <t>amazon.ca: egreat i6</t>
  </si>
  <si>
    <t>walmart: RCA</t>
  </si>
  <si>
    <t>microsoft store: belkin</t>
  </si>
  <si>
    <t>C$  to US$</t>
  </si>
  <si>
    <t>C$ scroungeable items</t>
  </si>
  <si>
    <t>US$ scroungeable items</t>
  </si>
  <si>
    <t>US$ everything with maximal scrounge</t>
  </si>
  <si>
    <t>C$ everything with maximal scrounge</t>
  </si>
  <si>
    <t>staples: asus rt-n66u</t>
  </si>
  <si>
    <t>for large meet, "small venue scoreboard" is used in warmup room</t>
  </si>
  <si>
    <t>newegg.ca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</si>
</sst>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* #,##0.00_)\ &quot;$&quot;_ ;_ * \(#,##0.00\)\ &quot;$&quot;_ ;_ * &quot;-&quot;??_)\ &quot;$&quot;_ ;_ @_ "/>
    <numFmt numFmtId="164" formatCode="_ * #,##0_)\ &quot;$&quot;_ ;_ * \(#,##0\)\ &quot;$&quot;_ ;_ * &quot;-&quot;??_)\ &quot;$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164" fontId="0" fillId="0" borderId="0" xfId="1" applyNumberFormat="1" applyFont="1"/>
    <xf numFmtId="0" fontId="0" fillId="0" borderId="1" xfId="0" applyFont="1" applyBorder="1"/>
    <xf numFmtId="0" fontId="0" fillId="0" borderId="2" xfId="0" applyFont="1" applyBorder="1"/>
    <xf numFmtId="164" fontId="0" fillId="0" borderId="2" xfId="1" applyNumberFormat="1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0" fillId="0" borderId="5" xfId="0" applyFont="1" applyBorder="1"/>
    <xf numFmtId="164" fontId="0" fillId="0" borderId="5" xfId="1" applyNumberFormat="1" applyFont="1" applyBorder="1"/>
    <xf numFmtId="0" fontId="0" fillId="0" borderId="6" xfId="0" applyFont="1" applyBorder="1" applyAlignment="1">
      <alignment wrapText="1"/>
    </xf>
    <xf numFmtId="0" fontId="4" fillId="5" borderId="1" xfId="0" applyFont="1" applyFill="1" applyBorder="1"/>
    <xf numFmtId="0" fontId="4" fillId="5" borderId="2" xfId="0" applyFont="1" applyFill="1" applyBorder="1"/>
    <xf numFmtId="0" fontId="4" fillId="3" borderId="2" xfId="3" applyFont="1" applyFill="1" applyBorder="1"/>
    <xf numFmtId="0" fontId="4" fillId="5" borderId="3" xfId="0" applyFont="1" applyFill="1" applyBorder="1" applyAlignment="1">
      <alignment wrapText="1"/>
    </xf>
    <xf numFmtId="164" fontId="3" fillId="4" borderId="2" xfId="4" applyNumberFormat="1" applyFont="1" applyFill="1" applyBorder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1" fillId="2" borderId="0" xfId="2" applyAlignment="1">
      <alignment horizontal="center"/>
    </xf>
  </cellXfs>
  <cellStyles count="5">
    <cellStyle name="40% - Accent1" xfId="2" builtinId="31"/>
    <cellStyle name="60% - Accent1" xfId="3" builtinId="32"/>
    <cellStyle name="Currency" xfId="1" builtinId="4"/>
    <cellStyle name="Good" xfId="4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="90" zoomScaleNormal="90" workbookViewId="0">
      <selection activeCell="G22" sqref="G22"/>
    </sheetView>
  </sheetViews>
  <sheetFormatPr defaultRowHeight="15" x14ac:dyDescent="0.25"/>
  <cols>
    <col min="1" max="1" width="22.85546875" customWidth="1"/>
    <col min="2" max="2" width="50.85546875" customWidth="1"/>
    <col min="3" max="3" width="13.85546875" customWidth="1"/>
    <col min="4" max="4" width="14.140625" customWidth="1"/>
    <col min="5" max="5" width="10.42578125" customWidth="1"/>
    <col min="6" max="6" width="12.5703125" customWidth="1"/>
    <col min="7" max="7" width="10.42578125" customWidth="1"/>
    <col min="8" max="8" width="13.140625" bestFit="1" customWidth="1"/>
    <col min="9" max="9" width="10.42578125" customWidth="1"/>
    <col min="10" max="10" width="40" customWidth="1"/>
  </cols>
  <sheetData>
    <row r="1" spans="1:10" x14ac:dyDescent="0.25">
      <c r="D1" s="18" t="s">
        <v>50</v>
      </c>
      <c r="E1" s="18"/>
      <c r="F1" s="18"/>
      <c r="G1" s="18"/>
      <c r="H1" s="18"/>
      <c r="I1" s="18"/>
    </row>
    <row r="2" spans="1:10" x14ac:dyDescent="0.25">
      <c r="A2" s="10" t="s">
        <v>16</v>
      </c>
      <c r="B2" s="11" t="s">
        <v>0</v>
      </c>
      <c r="C2" s="11" t="s">
        <v>42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5</v>
      </c>
      <c r="I2" s="12" t="s">
        <v>6</v>
      </c>
      <c r="J2" s="13" t="s">
        <v>15</v>
      </c>
    </row>
    <row r="3" spans="1:10" x14ac:dyDescent="0.25">
      <c r="A3" s="2" t="s">
        <v>17</v>
      </c>
      <c r="B3" s="3" t="s">
        <v>7</v>
      </c>
      <c r="C3" s="4">
        <v>1000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5"/>
    </row>
    <row r="4" spans="1:10" x14ac:dyDescent="0.25">
      <c r="A4" s="2" t="s">
        <v>17</v>
      </c>
      <c r="B4" s="3" t="s">
        <v>8</v>
      </c>
      <c r="C4" s="4">
        <v>80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5"/>
    </row>
    <row r="5" spans="1:10" x14ac:dyDescent="0.25">
      <c r="A5" s="2" t="s">
        <v>41</v>
      </c>
      <c r="B5" s="3" t="s">
        <v>49</v>
      </c>
      <c r="C5" s="4">
        <v>50</v>
      </c>
      <c r="D5" s="3"/>
      <c r="E5" s="3"/>
      <c r="F5" s="3">
        <v>1</v>
      </c>
      <c r="G5" s="3">
        <v>1</v>
      </c>
      <c r="H5" s="3">
        <v>1</v>
      </c>
      <c r="I5" s="3">
        <v>1</v>
      </c>
      <c r="J5" s="5" t="s">
        <v>59</v>
      </c>
    </row>
    <row r="6" spans="1:10" x14ac:dyDescent="0.25">
      <c r="A6" s="2" t="s">
        <v>41</v>
      </c>
      <c r="B6" s="3" t="s">
        <v>10</v>
      </c>
      <c r="C6" s="4">
        <v>150</v>
      </c>
      <c r="D6" s="3"/>
      <c r="E6" s="3"/>
      <c r="F6" s="3">
        <v>1</v>
      </c>
      <c r="G6" s="3">
        <v>1</v>
      </c>
      <c r="H6" s="3">
        <v>1</v>
      </c>
      <c r="I6" s="3">
        <v>1</v>
      </c>
      <c r="J6" s="5" t="s">
        <v>65</v>
      </c>
    </row>
    <row r="7" spans="1:10" x14ac:dyDescent="0.25">
      <c r="A7" s="2" t="s">
        <v>41</v>
      </c>
      <c r="B7" s="3" t="s">
        <v>12</v>
      </c>
      <c r="C7" s="4">
        <v>7</v>
      </c>
      <c r="D7" s="3"/>
      <c r="E7" s="3"/>
      <c r="F7" s="3">
        <v>1</v>
      </c>
      <c r="G7" s="3">
        <v>1</v>
      </c>
      <c r="H7" s="3">
        <v>1</v>
      </c>
      <c r="I7" s="3">
        <v>1</v>
      </c>
      <c r="J7" s="5"/>
    </row>
    <row r="8" spans="1:10" ht="30.75" customHeight="1" x14ac:dyDescent="0.25">
      <c r="A8" s="2" t="s">
        <v>41</v>
      </c>
      <c r="B8" s="3" t="s">
        <v>11</v>
      </c>
      <c r="C8" s="4">
        <v>7</v>
      </c>
      <c r="D8" s="3"/>
      <c r="E8" s="3"/>
      <c r="F8" s="3"/>
      <c r="G8" s="3">
        <v>1</v>
      </c>
      <c r="H8" s="3">
        <v>1</v>
      </c>
      <c r="I8" s="3">
        <v>1</v>
      </c>
      <c r="J8" s="5" t="s">
        <v>37</v>
      </c>
    </row>
    <row r="9" spans="1:10" x14ac:dyDescent="0.25">
      <c r="A9" s="2" t="s">
        <v>41</v>
      </c>
      <c r="B9" s="3" t="s">
        <v>39</v>
      </c>
      <c r="C9" s="14">
        <v>400</v>
      </c>
      <c r="D9" s="3"/>
      <c r="E9" s="3"/>
      <c r="F9" s="3"/>
      <c r="G9" s="3">
        <v>1</v>
      </c>
      <c r="H9" s="3">
        <v>1</v>
      </c>
      <c r="I9" s="3">
        <v>1</v>
      </c>
      <c r="J9" s="5"/>
    </row>
    <row r="10" spans="1:10" x14ac:dyDescent="0.25">
      <c r="A10" s="2" t="s">
        <v>40</v>
      </c>
      <c r="B10" s="3" t="s">
        <v>38</v>
      </c>
      <c r="C10" s="4">
        <v>130</v>
      </c>
      <c r="D10" s="3"/>
      <c r="E10" s="3"/>
      <c r="F10" s="3"/>
      <c r="G10" s="3">
        <v>1</v>
      </c>
      <c r="H10" s="3"/>
      <c r="I10" s="3"/>
      <c r="J10" s="5"/>
    </row>
    <row r="11" spans="1:10" x14ac:dyDescent="0.25">
      <c r="A11" s="2" t="s">
        <v>44</v>
      </c>
      <c r="B11" s="3" t="s">
        <v>46</v>
      </c>
      <c r="C11" s="4">
        <v>550</v>
      </c>
      <c r="D11" s="3"/>
      <c r="E11" s="3"/>
      <c r="F11" s="3">
        <v>1</v>
      </c>
      <c r="G11" s="3">
        <v>1</v>
      </c>
      <c r="H11" s="3"/>
      <c r="I11" s="3">
        <v>1</v>
      </c>
      <c r="J11" s="5" t="s">
        <v>58</v>
      </c>
    </row>
    <row r="12" spans="1:10" x14ac:dyDescent="0.25">
      <c r="A12" s="2" t="s">
        <v>43</v>
      </c>
      <c r="B12" s="3" t="s">
        <v>47</v>
      </c>
      <c r="C12" s="4">
        <v>2000</v>
      </c>
      <c r="D12" s="3"/>
      <c r="E12" s="3"/>
      <c r="F12" s="3"/>
      <c r="G12" s="3"/>
      <c r="H12" s="3">
        <v>1</v>
      </c>
      <c r="I12" s="3">
        <v>1</v>
      </c>
      <c r="J12" s="5" t="s">
        <v>45</v>
      </c>
    </row>
    <row r="13" spans="1:10" x14ac:dyDescent="0.25">
      <c r="A13" s="2" t="s">
        <v>35</v>
      </c>
      <c r="B13" s="3" t="s">
        <v>22</v>
      </c>
      <c r="C13" s="14">
        <v>190</v>
      </c>
      <c r="D13" s="3"/>
      <c r="E13" s="3"/>
      <c r="F13" s="3">
        <v>1</v>
      </c>
      <c r="G13" s="3">
        <v>1</v>
      </c>
      <c r="H13" s="3">
        <v>1</v>
      </c>
      <c r="I13" s="3">
        <v>1</v>
      </c>
      <c r="J13" s="5" t="s">
        <v>57</v>
      </c>
    </row>
    <row r="14" spans="1:10" x14ac:dyDescent="0.25">
      <c r="A14" s="2" t="s">
        <v>35</v>
      </c>
      <c r="B14" s="3" t="s">
        <v>32</v>
      </c>
      <c r="C14" s="4">
        <v>10</v>
      </c>
      <c r="D14" s="3"/>
      <c r="E14" s="3"/>
      <c r="F14" s="3">
        <v>1</v>
      </c>
      <c r="G14" s="3">
        <v>1</v>
      </c>
      <c r="H14" s="3">
        <v>1</v>
      </c>
      <c r="I14" s="3">
        <v>1</v>
      </c>
      <c r="J14" s="5" t="s">
        <v>56</v>
      </c>
    </row>
    <row r="15" spans="1:10" x14ac:dyDescent="0.25">
      <c r="A15" s="2" t="s">
        <v>29</v>
      </c>
      <c r="B15" s="3" t="s">
        <v>13</v>
      </c>
      <c r="C15" s="4">
        <v>25</v>
      </c>
      <c r="D15" s="3"/>
      <c r="E15" s="3"/>
      <c r="F15" s="3"/>
      <c r="G15" s="3">
        <v>1</v>
      </c>
      <c r="H15" s="3">
        <v>1</v>
      </c>
      <c r="I15" s="3">
        <v>1</v>
      </c>
      <c r="J15" s="5"/>
    </row>
    <row r="16" spans="1:10" x14ac:dyDescent="0.25">
      <c r="A16" s="2" t="s">
        <v>29</v>
      </c>
      <c r="B16" s="3" t="s">
        <v>36</v>
      </c>
      <c r="C16" s="4">
        <v>350</v>
      </c>
      <c r="D16" s="3"/>
      <c r="E16" s="3"/>
      <c r="F16" s="3"/>
      <c r="G16" s="3">
        <v>1</v>
      </c>
      <c r="H16" s="3">
        <v>1</v>
      </c>
      <c r="I16" s="3">
        <v>1</v>
      </c>
      <c r="J16" s="5" t="s">
        <v>58</v>
      </c>
    </row>
    <row r="17" spans="1:10" x14ac:dyDescent="0.25">
      <c r="A17" s="2" t="s">
        <v>29</v>
      </c>
      <c r="B17" s="3" t="s">
        <v>22</v>
      </c>
      <c r="C17" s="14">
        <v>190</v>
      </c>
      <c r="D17" s="3"/>
      <c r="E17" s="3"/>
      <c r="F17" s="3"/>
      <c r="G17" s="3">
        <v>1</v>
      </c>
      <c r="H17" s="3">
        <v>1</v>
      </c>
      <c r="I17" s="3">
        <v>1</v>
      </c>
      <c r="J17" s="5" t="s">
        <v>57</v>
      </c>
    </row>
    <row r="18" spans="1:10" x14ac:dyDescent="0.25">
      <c r="A18" s="2" t="s">
        <v>29</v>
      </c>
      <c r="B18" s="3" t="s">
        <v>32</v>
      </c>
      <c r="C18" s="4">
        <v>10</v>
      </c>
      <c r="D18" s="3"/>
      <c r="E18" s="3"/>
      <c r="F18" s="3"/>
      <c r="G18" s="3">
        <v>1</v>
      </c>
      <c r="H18" s="3">
        <v>1</v>
      </c>
      <c r="I18" s="3">
        <v>1</v>
      </c>
      <c r="J18" s="5" t="s">
        <v>56</v>
      </c>
    </row>
    <row r="19" spans="1:10" x14ac:dyDescent="0.25">
      <c r="A19" s="2" t="s">
        <v>34</v>
      </c>
      <c r="B19" s="3" t="s">
        <v>31</v>
      </c>
      <c r="C19" s="4">
        <v>240</v>
      </c>
      <c r="D19" s="3"/>
      <c r="E19" s="3"/>
      <c r="F19" s="3"/>
      <c r="G19" s="3"/>
      <c r="H19" s="3"/>
      <c r="I19" s="3">
        <v>1</v>
      </c>
      <c r="J19" s="5"/>
    </row>
    <row r="20" spans="1:10" x14ac:dyDescent="0.25">
      <c r="A20" s="2" t="s">
        <v>34</v>
      </c>
      <c r="B20" s="3" t="s">
        <v>22</v>
      </c>
      <c r="C20" s="14">
        <v>190</v>
      </c>
      <c r="D20" s="3"/>
      <c r="E20" s="3"/>
      <c r="F20" s="3"/>
      <c r="G20" s="3"/>
      <c r="H20" s="3"/>
      <c r="I20" s="3">
        <v>1</v>
      </c>
      <c r="J20" s="5" t="s">
        <v>57</v>
      </c>
    </row>
    <row r="21" spans="1:10" x14ac:dyDescent="0.25">
      <c r="A21" s="2" t="s">
        <v>34</v>
      </c>
      <c r="B21" s="3" t="s">
        <v>32</v>
      </c>
      <c r="C21" s="4">
        <v>10</v>
      </c>
      <c r="D21" s="3"/>
      <c r="E21" s="3"/>
      <c r="F21" s="3"/>
      <c r="G21" s="3"/>
      <c r="H21" s="3"/>
      <c r="I21" s="3">
        <v>1</v>
      </c>
      <c r="J21" s="5" t="s">
        <v>56</v>
      </c>
    </row>
    <row r="22" spans="1:10" ht="33" customHeight="1" x14ac:dyDescent="0.25">
      <c r="A22" s="2" t="s">
        <v>30</v>
      </c>
      <c r="B22" s="3" t="s">
        <v>14</v>
      </c>
      <c r="C22" s="4">
        <v>60</v>
      </c>
      <c r="D22" s="3"/>
      <c r="E22" s="3"/>
      <c r="F22" s="3"/>
      <c r="G22" s="3"/>
      <c r="H22" s="3">
        <v>1</v>
      </c>
      <c r="I22" s="3">
        <v>1</v>
      </c>
      <c r="J22" s="5" t="s">
        <v>37</v>
      </c>
    </row>
    <row r="23" spans="1:10" ht="30" x14ac:dyDescent="0.25">
      <c r="A23" s="2" t="s">
        <v>30</v>
      </c>
      <c r="B23" s="3" t="s">
        <v>31</v>
      </c>
      <c r="C23" s="4">
        <v>240</v>
      </c>
      <c r="D23" s="3"/>
      <c r="E23" s="3"/>
      <c r="F23" s="3"/>
      <c r="G23" s="3">
        <v>1</v>
      </c>
      <c r="H23" s="3">
        <v>1</v>
      </c>
      <c r="I23" s="3"/>
      <c r="J23" s="5" t="s">
        <v>66</v>
      </c>
    </row>
    <row r="24" spans="1:10" x14ac:dyDescent="0.25">
      <c r="A24" s="2" t="s">
        <v>30</v>
      </c>
      <c r="B24" s="3" t="s">
        <v>22</v>
      </c>
      <c r="C24" s="14">
        <v>190</v>
      </c>
      <c r="D24" s="3"/>
      <c r="E24" s="3"/>
      <c r="F24" s="3"/>
      <c r="G24" s="3">
        <v>1</v>
      </c>
      <c r="H24" s="3">
        <v>1</v>
      </c>
      <c r="I24" s="3">
        <v>1</v>
      </c>
      <c r="J24" s="5" t="s">
        <v>57</v>
      </c>
    </row>
    <row r="25" spans="1:10" x14ac:dyDescent="0.25">
      <c r="A25" s="2" t="s">
        <v>30</v>
      </c>
      <c r="B25" s="3" t="s">
        <v>32</v>
      </c>
      <c r="C25" s="4">
        <v>10</v>
      </c>
      <c r="D25" s="3"/>
      <c r="E25" s="3"/>
      <c r="F25" s="3"/>
      <c r="G25" s="3">
        <v>1</v>
      </c>
      <c r="H25" s="3">
        <v>1</v>
      </c>
      <c r="I25" s="3">
        <v>1</v>
      </c>
      <c r="J25" s="5" t="s">
        <v>56</v>
      </c>
    </row>
    <row r="26" spans="1:10" x14ac:dyDescent="0.25">
      <c r="A26" s="2" t="s">
        <v>19</v>
      </c>
      <c r="B26" s="3" t="s">
        <v>26</v>
      </c>
      <c r="C26" s="4">
        <v>25</v>
      </c>
      <c r="D26" s="3"/>
      <c r="E26" s="3"/>
      <c r="F26" s="3"/>
      <c r="G26" s="3"/>
      <c r="H26" s="3">
        <v>1</v>
      </c>
      <c r="I26" s="3">
        <v>1</v>
      </c>
      <c r="J26" s="5"/>
    </row>
    <row r="27" spans="1:10" x14ac:dyDescent="0.25">
      <c r="A27" s="2" t="s">
        <v>19</v>
      </c>
      <c r="B27" s="3" t="s">
        <v>20</v>
      </c>
      <c r="C27" s="4">
        <v>150</v>
      </c>
      <c r="D27" s="3"/>
      <c r="E27" s="3"/>
      <c r="F27" s="3"/>
      <c r="G27" s="3"/>
      <c r="H27" s="3">
        <v>1</v>
      </c>
      <c r="I27" s="3">
        <v>1</v>
      </c>
      <c r="J27" s="5" t="s">
        <v>21</v>
      </c>
    </row>
    <row r="28" spans="1:10" x14ac:dyDescent="0.25">
      <c r="A28" s="2" t="s">
        <v>19</v>
      </c>
      <c r="B28" s="3" t="s">
        <v>22</v>
      </c>
      <c r="C28" s="14">
        <v>190</v>
      </c>
      <c r="D28" s="3"/>
      <c r="E28" s="3"/>
      <c r="F28" s="3"/>
      <c r="G28" s="3"/>
      <c r="H28" s="3">
        <v>1</v>
      </c>
      <c r="I28" s="3">
        <v>1</v>
      </c>
      <c r="J28" s="5" t="s">
        <v>57</v>
      </c>
    </row>
    <row r="29" spans="1:10" x14ac:dyDescent="0.25">
      <c r="A29" s="2" t="s">
        <v>19</v>
      </c>
      <c r="B29" s="3" t="s">
        <v>23</v>
      </c>
      <c r="C29" s="4">
        <v>82</v>
      </c>
      <c r="D29" s="3"/>
      <c r="E29" s="3"/>
      <c r="F29" s="3"/>
      <c r="G29" s="3"/>
      <c r="H29" s="3">
        <v>3</v>
      </c>
      <c r="I29" s="3">
        <v>3</v>
      </c>
      <c r="J29" s="5" t="s">
        <v>24</v>
      </c>
    </row>
    <row r="30" spans="1:10" x14ac:dyDescent="0.25">
      <c r="A30" s="2" t="s">
        <v>19</v>
      </c>
      <c r="B30" s="3" t="s">
        <v>25</v>
      </c>
      <c r="C30" s="4">
        <v>15</v>
      </c>
      <c r="D30" s="3"/>
      <c r="E30" s="3"/>
      <c r="F30" s="3"/>
      <c r="G30" s="3"/>
      <c r="H30" s="3">
        <v>1</v>
      </c>
      <c r="I30" s="3">
        <v>1</v>
      </c>
      <c r="J30" s="5" t="s">
        <v>56</v>
      </c>
    </row>
    <row r="31" spans="1:10" x14ac:dyDescent="0.25">
      <c r="A31" s="2" t="s">
        <v>19</v>
      </c>
      <c r="B31" s="3" t="s">
        <v>28</v>
      </c>
      <c r="C31" s="14">
        <v>35</v>
      </c>
      <c r="D31" s="3"/>
      <c r="E31" s="3"/>
      <c r="F31" s="3"/>
      <c r="G31" s="3"/>
      <c r="H31" s="3">
        <v>1</v>
      </c>
      <c r="I31" s="3">
        <v>1</v>
      </c>
      <c r="J31" s="5" t="s">
        <v>27</v>
      </c>
    </row>
    <row r="32" spans="1:10" x14ac:dyDescent="0.25">
      <c r="A32" s="2" t="s">
        <v>19</v>
      </c>
      <c r="B32" s="3" t="s">
        <v>33</v>
      </c>
      <c r="C32" s="4">
        <v>15</v>
      </c>
      <c r="D32" s="3"/>
      <c r="E32" s="3"/>
      <c r="F32" s="3"/>
      <c r="G32" s="3"/>
      <c r="H32" s="3">
        <v>1</v>
      </c>
      <c r="I32" s="3">
        <v>1</v>
      </c>
      <c r="J32" s="5"/>
    </row>
    <row r="33" spans="1:11" x14ac:dyDescent="0.25">
      <c r="A33" s="2" t="s">
        <v>48</v>
      </c>
      <c r="B33" s="3" t="s">
        <v>23</v>
      </c>
      <c r="C33" s="4">
        <v>82</v>
      </c>
      <c r="D33" s="3"/>
      <c r="E33" s="3"/>
      <c r="F33" s="3"/>
      <c r="G33" s="3"/>
      <c r="H33" s="3">
        <v>3</v>
      </c>
      <c r="I33" s="3">
        <v>3</v>
      </c>
      <c r="J33" s="5" t="s">
        <v>24</v>
      </c>
    </row>
    <row r="34" spans="1:11" x14ac:dyDescent="0.25">
      <c r="A34" s="2" t="s">
        <v>48</v>
      </c>
      <c r="B34" s="3" t="s">
        <v>54</v>
      </c>
      <c r="C34" s="14">
        <v>300</v>
      </c>
      <c r="D34" s="3"/>
      <c r="E34" s="3"/>
      <c r="F34" s="3"/>
      <c r="G34" s="3"/>
      <c r="H34" s="3">
        <v>3</v>
      </c>
      <c r="I34" s="3">
        <v>3</v>
      </c>
      <c r="J34" s="5" t="s">
        <v>55</v>
      </c>
    </row>
    <row r="35" spans="1:11" x14ac:dyDescent="0.25">
      <c r="A35" s="6" t="s">
        <v>18</v>
      </c>
      <c r="B35" s="7" t="s">
        <v>9</v>
      </c>
      <c r="C35" s="8">
        <v>45</v>
      </c>
      <c r="D35" s="7"/>
      <c r="E35" s="7">
        <v>1</v>
      </c>
      <c r="F35" s="7"/>
      <c r="G35" s="7"/>
      <c r="H35" s="7"/>
      <c r="I35" s="7"/>
      <c r="J35" s="9" t="s">
        <v>67</v>
      </c>
    </row>
    <row r="37" spans="1:11" x14ac:dyDescent="0.25">
      <c r="D37" s="1">
        <f t="array" ref="D37">SUM($C3:$C35*D3:D35)</f>
        <v>1080</v>
      </c>
      <c r="E37" s="1">
        <f t="array" ref="E37">SUM($C3:$C35*E3:E35)</f>
        <v>1125</v>
      </c>
      <c r="F37" s="1">
        <f t="array" ref="F37">SUM($C3:$C35*F3:F35)</f>
        <v>2037</v>
      </c>
      <c r="G37" s="1">
        <f t="array" ref="G37">SUM($C3:$C35*G3:G35)</f>
        <v>3589</v>
      </c>
      <c r="H37" s="1">
        <f t="array" ref="H37">SUM($C3:$C35*H3:H35)</f>
        <v>6791</v>
      </c>
      <c r="I37" s="1">
        <f t="array" ref="I37">SUM($C3:$C35*I3:I35)</f>
        <v>7541</v>
      </c>
      <c r="J37" t="s">
        <v>51</v>
      </c>
    </row>
    <row r="38" spans="1:11" x14ac:dyDescent="0.25">
      <c r="D38" s="1"/>
      <c r="E38" s="1"/>
      <c r="F38" s="1"/>
      <c r="G38" s="1">
        <f t="array" ref="G38">G37-(SUM(G11:G12*$C11:$C12))</f>
        <v>3039</v>
      </c>
      <c r="H38" s="1">
        <f t="array" ref="H38">H37-(SUM(H11:H12*$C11:$C12))</f>
        <v>4791</v>
      </c>
      <c r="I38" s="1">
        <f t="array" ref="I38">I37-(SUM(I11:I12*$C11:$C12))</f>
        <v>4991</v>
      </c>
      <c r="J38" t="s">
        <v>52</v>
      </c>
    </row>
    <row r="39" spans="1:11" x14ac:dyDescent="0.25">
      <c r="B39" s="15"/>
      <c r="C39" s="16"/>
      <c r="D39" s="1"/>
      <c r="E39" s="1"/>
      <c r="F39" s="1"/>
      <c r="G39" s="1"/>
      <c r="H39" s="1"/>
      <c r="I39" s="16">
        <f>C34+C31+C28+C24+C20+C17+C13+C9</f>
        <v>1685</v>
      </c>
      <c r="J39" s="17" t="s">
        <v>61</v>
      </c>
    </row>
    <row r="40" spans="1:11" hidden="1" x14ac:dyDescent="0.25">
      <c r="B40" s="15"/>
      <c r="C40" s="16"/>
      <c r="D40" s="1"/>
      <c r="E40" s="1"/>
      <c r="F40" s="1"/>
      <c r="G40" s="1"/>
      <c r="H40" s="1"/>
      <c r="I40" s="16">
        <f>I37-I39</f>
        <v>5856</v>
      </c>
      <c r="J40" s="17" t="s">
        <v>64</v>
      </c>
      <c r="K40" s="16"/>
    </row>
    <row r="41" spans="1:11" x14ac:dyDescent="0.25">
      <c r="D41" s="1"/>
      <c r="E41" s="1"/>
      <c r="F41" s="1"/>
      <c r="G41" s="1"/>
      <c r="H41" s="1"/>
      <c r="I41" s="1"/>
    </row>
    <row r="42" spans="1:11" x14ac:dyDescent="0.25">
      <c r="A42" s="15" t="s">
        <v>60</v>
      </c>
      <c r="D42" s="1">
        <f t="shared" ref="D42:I42" si="0">D37*$A$43</f>
        <v>734.40000000000009</v>
      </c>
      <c r="E42" s="1">
        <f t="shared" si="0"/>
        <v>765</v>
      </c>
      <c r="F42" s="1">
        <f t="shared" si="0"/>
        <v>1385.16</v>
      </c>
      <c r="G42" s="1">
        <f t="shared" si="0"/>
        <v>2440.52</v>
      </c>
      <c r="H42" s="1">
        <f t="shared" si="0"/>
        <v>4617.88</v>
      </c>
      <c r="I42" s="1">
        <f t="shared" si="0"/>
        <v>5127.88</v>
      </c>
      <c r="J42" t="s">
        <v>53</v>
      </c>
    </row>
    <row r="43" spans="1:11" x14ac:dyDescent="0.25">
      <c r="A43">
        <v>0.68</v>
      </c>
      <c r="D43" s="1"/>
      <c r="E43" s="1"/>
      <c r="F43" s="1"/>
      <c r="G43" s="1">
        <f>G38*$A$43</f>
        <v>2066.52</v>
      </c>
      <c r="H43" s="1">
        <f>H38*$A$43</f>
        <v>3257.88</v>
      </c>
      <c r="I43" s="1">
        <f>I38*$A$43</f>
        <v>3393.88</v>
      </c>
      <c r="J43" t="s">
        <v>53</v>
      </c>
    </row>
    <row r="44" spans="1:11" x14ac:dyDescent="0.25">
      <c r="I44" s="16">
        <f>I39*$A$43</f>
        <v>1145.8000000000002</v>
      </c>
      <c r="J44" s="17" t="s">
        <v>62</v>
      </c>
      <c r="K44" s="16"/>
    </row>
    <row r="45" spans="1:11" hidden="1" x14ac:dyDescent="0.25">
      <c r="I45" s="16">
        <f>I42-I44</f>
        <v>3982.08</v>
      </c>
      <c r="J45" s="17" t="s">
        <v>63</v>
      </c>
    </row>
  </sheetData>
  <mergeCells count="1"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2016-01-17T21:25:07Z</dcterms:modified>
</cp:coreProperties>
</file>