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<sst xmlns="http://schemas.openxmlformats.org/spreadsheetml/2006/main" count="358" uniqueCount="199">
  <si>
    <t xml:space="preserve">Reference</t>
  </si>
  <si>
    <t xml:space="preserve"> Quantity</t>
  </si>
  <si>
    <t xml:space="preserve">Total Qtity</t>
  </si>
  <si>
    <t xml:space="preserve">Stock/To buy</t>
  </si>
  <si>
    <t xml:space="preserve">Spare</t>
  </si>
  <si>
    <t xml:space="preserve"> Value</t>
  </si>
  <si>
    <t xml:space="preserve">Price/u</t>
  </si>
  <si>
    <t xml:space="preserve">Price/u/reel</t>
  </si>
  <si>
    <t xml:space="preserve">total price</t>
  </si>
  <si>
    <t xml:space="preserve">Link</t>
  </si>
  <si>
    <t xml:space="preserve"> Footprint</t>
  </si>
  <si>
    <t xml:space="preserve"> Datasheet</t>
  </si>
  <si>
    <t xml:space="preserve">C11 C12 </t>
  </si>
  <si>
    <t xml:space="preserve">100nF</t>
  </si>
  <si>
    <t xml:space="preserve">Capacitor_SMD:C_1210_3225Metric</t>
  </si>
  <si>
    <t xml:space="preserve">~</t>
  </si>
  <si>
    <t xml:space="preserve">C13 C15 C17 C19 C21 C25 C14 C16 C18 C20 C23 C26 C7 C9 C6 C8 C10 C3 </t>
  </si>
  <si>
    <t xml:space="preserve">4.7uF</t>
  </si>
  <si>
    <t xml:space="preserve">https://www.mouser.fr/ProductDetail/AVX/12101C475KAT2A?qs=EU6FO9ffTwcRepGW8toPKw==</t>
  </si>
  <si>
    <t xml:space="preserve">https://www.mouser.fr/datasheet/2/40/X7RDielectric-777024.pdf</t>
  </si>
  <si>
    <t xml:space="preserve">C2 C4 C24 </t>
  </si>
  <si>
    <t xml:space="preserve">Capacitor_SMD:C_0805_2012Metric</t>
  </si>
  <si>
    <t xml:space="preserve">C5 C22 C1 </t>
  </si>
  <si>
    <t xml:space="preserve">1nF</t>
  </si>
  <si>
    <t xml:space="preserve">C_2snub1 C_1snub1 C_1snub2 C_2snub2 </t>
  </si>
  <si>
    <t xml:space="preserve">stock</t>
  </si>
  <si>
    <t xml:space="preserve">C_Small</t>
  </si>
  <si>
    <t xml:space="preserve">D3 D2 D4 D5 </t>
  </si>
  <si>
    <t xml:space="preserve">STPS0520Z</t>
  </si>
  <si>
    <t xml:space="preserve">https://www.mouser.fr/ProductDetail/STMicroelectronics/STPS0520Z?qs=%2Fha2pyFadujfmZ4l9wbB%252BsQmOGvhzmBV2PXpBp2TCXg%3D</t>
  </si>
  <si>
    <t xml:space="preserve">Diode_SMD:D_SOD-123</t>
  </si>
  <si>
    <t xml:space="preserve">https://www.st.com/resource/en/datasheet/stps0520z.pdf</t>
  </si>
  <si>
    <t xml:space="preserve">D_H1 D_L1 D_L2 D_H2 </t>
  </si>
  <si>
    <t xml:space="preserve">STTH1002C</t>
  </si>
  <si>
    <t xml:space="preserve">https://www.mouser.fr/ProductDetail/STMicroelectronics/STTH1002CB?qs=k9dH%2Fx4GHJA9SxLPzzpbYQ%3D%3D</t>
  </si>
  <si>
    <t xml:space="preserve">Package_TO_SOT_SMD:TO-252-2</t>
  </si>
  <si>
    <t xml:space="preserve">https://www.st.com/resource/en/datasheet/stth1002c.pdf</t>
  </si>
  <si>
    <t xml:space="preserve">F1 F2 F4 F3 </t>
  </si>
  <si>
    <t xml:space="preserve">Polyfuse RKEF500</t>
  </si>
  <si>
    <t xml:space="preserve">https://www.mouser.fr/ProductDetail/Littelfuse/RKEF500-1?qs=UGrsI8zU717zmQ3HZTmdHQ%3D%3D</t>
  </si>
  <si>
    <t xml:space="preserve">Footprints:RKEF500</t>
  </si>
  <si>
    <t xml:space="preserve">https://www.littelfuse.com/~/media/electronics/product_specifications/resettable_ptcs/littelfuse_ptc_rkef500_product_specification.pdf.pdf</t>
  </si>
  <si>
    <t xml:space="preserve">J1 J2 J5 J4 </t>
  </si>
  <si>
    <t xml:space="preserve">2604-1102</t>
  </si>
  <si>
    <t xml:space="preserve">https://www.conrad.fr/p/borne-pour-circuits-imprimes-wago-2604-1102-4-mm-nombre-de-poles-2-1-pcs-2189664</t>
  </si>
  <si>
    <t xml:space="preserve">Footprints:WAGO-2604-1102</t>
  </si>
  <si>
    <t xml:space="preserve">L2 L1 </t>
  </si>
  <si>
    <t xml:space="preserve">47uH</t>
  </si>
  <si>
    <t xml:space="preserve">https://www.mouser.fr/ProductDetail/Wurth-Elektronik/7443634700?qs=%2Fha2pyFaduhb12J58f%2FX1VYXZ2aOs1Wd2O7ZwuFFMmbCNSUY15Y9Yw%3D%3D</t>
  </si>
  <si>
    <t xml:space="preserve">Footprints:WE-HCF-2013</t>
  </si>
  <si>
    <t xml:space="preserve">https://www.we-online.com/catalog/datasheet/7443634700.pdf</t>
  </si>
  <si>
    <t xml:space="preserve">Q1 Q2 Q5 Q4 </t>
  </si>
  <si>
    <t xml:space="preserve">IRFR4615</t>
  </si>
  <si>
    <t xml:space="preserve">https://www.mouser.fr/ProductDetail/Infineon-IR/IRFR4615TRLPBF?qs=9%252BKlkBgLFf3pRPjRuWQ9lg%3D%3D</t>
  </si>
  <si>
    <t xml:space="preserve">https://www.infineon.com/dgdl/irfr4615pbf.pdf?fileId=5546d462533600a40153563231ce20f4</t>
  </si>
  <si>
    <t xml:space="preserve">Q3 </t>
  </si>
  <si>
    <t xml:space="preserve">FGD3040G2-F085</t>
  </si>
  <si>
    <t xml:space="preserve">https://www.mouser.fr/ProductDetail/ON-Semiconductor/FGD3040G2-F085V?qs=l7cgNqFNU1i7QR2TiJavkg%3D%3D</t>
  </si>
  <si>
    <t xml:space="preserve">https://www.onsemi.com/pub/Collateral/FGI3040G2_F085-D.PDF</t>
  </si>
  <si>
    <t xml:space="preserve">R_1snub1 R_2snub1 R_2snub2 R_1snub2 </t>
  </si>
  <si>
    <t xml:space="preserve">R_Small</t>
  </si>
  <si>
    <t xml:space="preserve">Resistor_SMD:R_0805_2012Metric</t>
  </si>
  <si>
    <t xml:space="preserve">R_GH4 R_GH3 R_GH5 R_GH6 </t>
  </si>
  <si>
    <t xml:space="preserve">0ohm</t>
  </si>
  <si>
    <t xml:space="preserve">R_GL1 R_GH1 R_GH2 R_GL2 </t>
  </si>
  <si>
    <t xml:space="preserve">2,2ohm</t>
  </si>
  <si>
    <t xml:space="preserve">R_pdL1 R_pdH2 R_pdL2 R_pdH1 </t>
  </si>
  <si>
    <t xml:space="preserve">1k</t>
  </si>
  <si>
    <t xml:space="preserve">Rbleed1 Rbleed2 </t>
  </si>
  <si>
    <t xml:space="preserve">1M</t>
  </si>
  <si>
    <t xml:space="preserve">Rv1 Rv3 </t>
  </si>
  <si>
    <t xml:space="preserve">150K</t>
  </si>
  <si>
    <t xml:space="preserve">Rv4 Rv2 </t>
  </si>
  <si>
    <t xml:space="preserve">470ohm</t>
  </si>
  <si>
    <t xml:space="preserve">Rv5 </t>
  </si>
  <si>
    <t xml:space="preserve">330K</t>
  </si>
  <si>
    <t xml:space="preserve">Rv6 </t>
  </si>
  <si>
    <t xml:space="preserve">5.6K</t>
  </si>
  <si>
    <t xml:space="preserve">U2 </t>
  </si>
  <si>
    <t xml:space="preserve">LM35-LP</t>
  </si>
  <si>
    <t xml:space="preserve">https://www.mouser.fr/ProductDetail/Texas-Instruments/LM35DZ-NOPB?qs=QbsRYf82W3F5RpWTxhXHxA%3D%3D</t>
  </si>
  <si>
    <t xml:space="preserve">Package_TO_SOT_THT:TO-92</t>
  </si>
  <si>
    <t xml:space="preserve">http://www.ti.com/lit/ds/symlink/lm35.pdf</t>
  </si>
  <si>
    <t xml:space="preserve">U3 </t>
  </si>
  <si>
    <t xml:space="preserve">ACS712xLCTR-20A</t>
  </si>
  <si>
    <t xml:space="preserve">Package_SO:SOIC-8_3.9x4.9mm_P1.27mm</t>
  </si>
  <si>
    <t xml:space="preserve">http://www.allegromicro.com/~/media/Files/Datasheets/ACS712-Datasheet.ashx?la=en</t>
  </si>
  <si>
    <t xml:space="preserve">U4 U1 </t>
  </si>
  <si>
    <t xml:space="preserve">ACS730xLCTR-20AB</t>
  </si>
  <si>
    <t xml:space="preserve">https://www.digikey.com/product-detail/en/allegro-microsystems/ACS730KLCTR-20AB-T/620-1792-1-ND/5995142</t>
  </si>
  <si>
    <t xml:space="preserve">http://www.allegromicro.com/~/media/Files/Datasheets/ACS730-Datasheet.ashx?la=en</t>
  </si>
  <si>
    <t xml:space="preserve">C12 C17 C18 C20 C21 </t>
  </si>
  <si>
    <t xml:space="preserve">1uF</t>
  </si>
  <si>
    <t xml:space="preserve">C23 </t>
  </si>
  <si>
    <t xml:space="preserve">CP1_Small</t>
  </si>
  <si>
    <t xml:space="preserve">Capacitor_SMD:CP_Elec_5x5.9</t>
  </si>
  <si>
    <t xml:space="preserve">C3 C1 C2 C7 C8 C11 C9 C10 C13 C19 C22 </t>
  </si>
  <si>
    <t xml:space="preserve">C4 C5 C6 C14 C15 C16 </t>
  </si>
  <si>
    <t xml:space="preserve">330pF</t>
  </si>
  <si>
    <t xml:space="preserve">D1 </t>
  </si>
  <si>
    <t xml:space="preserve">1SMB5930BT3G</t>
  </si>
  <si>
    <t xml:space="preserve">https://www.mouser.fr/ProductDetail/ON-Semiconductor/1SMB5930BT3G?qs=vLkC5FC1VN9tYP0%2F9nIg5g%3D%3D</t>
  </si>
  <si>
    <t xml:space="preserve">Diode_SMD:D_SMB</t>
  </si>
  <si>
    <t xml:space="preserve">https://www.onsemi.com/pub/Collateral/1SMB5913BT3-D.PDF</t>
  </si>
  <si>
    <t xml:space="preserve">D10 </t>
  </si>
  <si>
    <t xml:space="preserve">MMSZ5227BT1G</t>
  </si>
  <si>
    <t xml:space="preserve">https://www.mouser.fr/ProductDetail/ON-Semiconductor/MMSZ5227BT1G?qs=P4IOph%252Bbot%2FtbSHaOqFjRw%3D%3D</t>
  </si>
  <si>
    <t xml:space="preserve">https://www.onsemi.com/pub/Collateral/MMSZ5221BT1-D.PDF</t>
  </si>
  <si>
    <t xml:space="preserve">D6 D4 D5 D2 D3 </t>
  </si>
  <si>
    <t xml:space="preserve">LED</t>
  </si>
  <si>
    <t xml:space="preserve">LED_SMD:LED_0805_2012Metric</t>
  </si>
  <si>
    <t xml:space="preserve">D7 D8 D9 </t>
  </si>
  <si>
    <t xml:space="preserve">MMSZ4690T1G</t>
  </si>
  <si>
    <t xml:space="preserve">https://www.mouser.fr/ProductDetail/ON-Semiconductor/MMSZ4690T1G?qs=P4IOph%252Bbot%252B2OVzEwdVwmg%3D%3D</t>
  </si>
  <si>
    <t xml:space="preserve">https://www.onsemi.com/pub/Collateral/MMSZ4678T1-D.PDF</t>
  </si>
  <si>
    <t xml:space="preserve">J3 </t>
  </si>
  <si>
    <t xml:space="preserve">PhoenixContact_MC_1,5_2-G-3.81_1x02_P3.81mm</t>
  </si>
  <si>
    <t xml:space="preserve">https://www.mouser.fr/ProductDetail/Wurth-Elektronik/691361300002?qs=2kOmHSv6VfT4LkTOwaHleg%3D%3D</t>
  </si>
  <si>
    <t xml:space="preserve">https://www.mouser.fr/ProductDetail/Wurth-Elektronik/691305340002?qs=lBTPRtX1sU8MDhnazj5rFg%3D%3D</t>
  </si>
  <si>
    <t xml:space="preserve">Connector_Phoenix_MC:PhoenixContact_MC_1,5_2-G-3.81_1x02_P3.81mm_Horizontal</t>
  </si>
  <si>
    <t xml:space="preserve">R17 R16 R19 R18 R21 R20 R28 R27 R30 R29 </t>
  </si>
  <si>
    <t xml:space="preserve">12ohm</t>
  </si>
  <si>
    <t xml:space="preserve">R33 </t>
  </si>
  <si>
    <t xml:space="preserve">10k</t>
  </si>
  <si>
    <t xml:space="preserve">R35 R36 R34 </t>
  </si>
  <si>
    <t xml:space="preserve">2.2k</t>
  </si>
  <si>
    <t xml:space="preserve">R37 </t>
  </si>
  <si>
    <t xml:space="preserve">R5 R8 R2 R26 </t>
  </si>
  <si>
    <t xml:space="preserve">39k</t>
  </si>
  <si>
    <t xml:space="preserve">R6 R7 R1 R25 </t>
  </si>
  <si>
    <t xml:space="preserve">20k</t>
  </si>
  <si>
    <t xml:space="preserve">U1 U7 </t>
  </si>
  <si>
    <t xml:space="preserve">NMA1505SC</t>
  </si>
  <si>
    <t xml:space="preserve">https://www.mouser.fr/ProductDetail/RECOM-Power/RFMM-0505S?qs=lYGu3FyN48cLA%2FDlNgurmw%3D%3D</t>
  </si>
  <si>
    <t xml:space="preserve">Converter_DCDC:Converter_DCDC_muRata_NMAxxxxSC_THT</t>
  </si>
  <si>
    <t xml:space="preserve">http://power.murata.com/data/power/ncl/kdc_nma.pdf</t>
  </si>
  <si>
    <t xml:space="preserve">U2 U3 </t>
  </si>
  <si>
    <t xml:space="preserve">AMC1100</t>
  </si>
  <si>
    <t xml:space="preserve">https://www.mouser.fr/ProductDetail/Texas-Instruments/AMC1100DWVR?qs=NEWnq6vH5LdScB%2F82h%2FGnA%3D%3D</t>
  </si>
  <si>
    <t xml:space="preserve">Package_SO:SOIC-8_7.5x5.85mm_P1.27mm</t>
  </si>
  <si>
    <t xml:space="preserve">https://www.ti.com/lit/ds/symlink/amc1100.pdf?ts=1597048467257&amp;ref_url=https%253A%252F%252Fwww.google.com%252F</t>
  </si>
  <si>
    <t xml:space="preserve">U4 </t>
  </si>
  <si>
    <t xml:space="preserve">AMC1311</t>
  </si>
  <si>
    <t xml:space="preserve">https://www.mouser.fr/ProductDetail/Texas-Instruments/AMC1311DWVR?qs=W0yvOO0ixfH9y9ZpoWibXg%3D%3D</t>
  </si>
  <si>
    <t xml:space="preserve">https://www.ti.com/lit/ds/symlink/amc1311.pdf?ts=1597049043074&amp;ref_url=https%253A%252F%252Fwww.google.com%252F</t>
  </si>
  <si>
    <t xml:space="preserve">U5 </t>
  </si>
  <si>
    <t xml:space="preserve">R-78C5.0-1.0</t>
  </si>
  <si>
    <t xml:space="preserve">https://www.mouser.fr/ProductDetail/RECOM-Power/R-78E50-10?qs=T0XSgvH75d4EsZCU9I5HVA%3D%3D</t>
  </si>
  <si>
    <t xml:space="preserve">Converter_DCDC:Converter_DCDC_RECOM_R-78E-0.5_THT</t>
  </si>
  <si>
    <t xml:space="preserve">https://www.recom-power.com/pdf/Innoline/R-78Cxx-1.0.pdf</t>
  </si>
  <si>
    <t xml:space="preserve">U6 </t>
  </si>
  <si>
    <t xml:space="preserve">AMS1117-3.3</t>
  </si>
  <si>
    <t xml:space="preserve">https://www.mouser.fr/ProductDetail/Texas-Instruments/LM1117MPX-33-NOPB?qs=X1J7HmVL2ZHRbBIxXi4utg%3D%3D</t>
  </si>
  <si>
    <t xml:space="preserve">Package_TO_SOT_SMD:SOT-223-3_TabPin2</t>
  </si>
  <si>
    <t xml:space="preserve">http://www.advanced-monolithic.com/pdf/ds1117.pdf</t>
  </si>
  <si>
    <t xml:space="preserve">C1 C2 C4 C7 C8 C10 </t>
  </si>
  <si>
    <t xml:space="preserve">33pF</t>
  </si>
  <si>
    <t xml:space="preserve">C5 C11 </t>
  </si>
  <si>
    <t xml:space="preserve">10nF</t>
  </si>
  <si>
    <t xml:space="preserve">CBoot1 CBoot3 </t>
  </si>
  <si>
    <t xml:space="preserve">C_VDDB1 C3 C6 C_VDDB3 C9 C12 CBoot4 CBoot2 </t>
  </si>
  <si>
    <t xml:space="preserve">C_VDDB2 C_VDDB4 </t>
  </si>
  <si>
    <t xml:space="preserve">10uF</t>
  </si>
  <si>
    <t xml:space="preserve">D_boot1 D_boot2 </t>
  </si>
  <si>
    <t xml:space="preserve">STTH4R02U</t>
  </si>
  <si>
    <t xml:space="preserve">https://www.mouser.fr/ProductDetail/STMicroelectronics/STTH4R02U?qs=Cak7mXXNf1XsxSszdsuKcA%3D%3D</t>
  </si>
  <si>
    <t xml:space="preserve">https://www.st.com/resource/en/datasheet/stth4r02.pdf</t>
  </si>
  <si>
    <t xml:space="preserve">R1 R2 R4 R6 R7 </t>
  </si>
  <si>
    <t xml:space="preserve">51ohm</t>
  </si>
  <si>
    <t xml:space="preserve">R5 </t>
  </si>
  <si>
    <t xml:space="preserve">R8 R3 </t>
  </si>
  <si>
    <t xml:space="preserve">RBoot1 RBoot2 </t>
  </si>
  <si>
    <t xml:space="preserve">U12 </t>
  </si>
  <si>
    <t xml:space="preserve">SFH617A-2X009T</t>
  </si>
  <si>
    <t xml:space="preserve">https://www.mouser.fr/ProductDetail/Vishay-Semiconductors/SFH617A-2X009T?qs=%2Fha2pyFaduhFhamgYl%2FxMH%252B9%2FrOF1gVbYbJdLezMwNZoTR1NbAU3ig%3D%3D</t>
  </si>
  <si>
    <t xml:space="preserve">Package_DIP:DIP-4_W7.62mm_SMDSocket_SmallPads</t>
  </si>
  <si>
    <t xml:space="preserve">http://www.vishay.com/docs/83740/sfh617a.pdf</t>
  </si>
  <si>
    <t xml:space="preserve">U3 U4 </t>
  </si>
  <si>
    <t xml:space="preserve">UCC21222DR</t>
  </si>
  <si>
    <t xml:space="preserve">https://www.mouser.fr/ProductDetail/595-UCC21222DR</t>
  </si>
  <si>
    <t xml:space="preserve">Package_SO:SOIC-16_3.9x9.9mm_P1.27mm</t>
  </si>
  <si>
    <t xml:space="preserve">http://www.ti.com/lit/ds/symlink/ucc21222.pdf</t>
  </si>
  <si>
    <t xml:space="preserve">Passives</t>
  </si>
  <si>
    <t xml:space="preserve">50V</t>
  </si>
  <si>
    <t xml:space="preserve">CMS0805</t>
  </si>
  <si>
    <t xml:space="preserve">25V</t>
  </si>
  <si>
    <t xml:space="preserve">100V</t>
  </si>
  <si>
    <t xml:space="preserve">250V</t>
  </si>
  <si>
    <t xml:space="preserve">CMS1210</t>
  </si>
  <si>
    <t xml:space="preserve">couche épaisse</t>
  </si>
  <si>
    <t xml:space="preserve">2.2ohm</t>
  </si>
  <si>
    <t xml:space="preserve">couche mince</t>
  </si>
  <si>
    <t xml:space="preserve">measure</t>
  </si>
  <si>
    <t xml:space="preserve">Headers</t>
  </si>
  <si>
    <t xml:space="preserve">pos</t>
  </si>
  <si>
    <t xml:space="preserve">PinSocket</t>
  </si>
  <si>
    <t xml:space="preserve">PinHeader</t>
  </si>
  <si>
    <t xml:space="preserve">longueur standard</t>
  </si>
  <si>
    <t xml:space="preserve">20mm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</si>
</sst>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9C65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fr/ProductDetail/AVX/12101C475KAT2A?qs=EU6FO9ffTwcRepGW8toPKw==" TargetMode="External"/><Relationship Id="rId2" Type="http://schemas.openxmlformats.org/officeDocument/2006/relationships/hyperlink" Target="https://www.mouser.fr/datasheet/2/40/X7RDielectric-777024.pdf" TargetMode="External"/><Relationship Id="rId3" Type="http://schemas.openxmlformats.org/officeDocument/2006/relationships/hyperlink" Target="https://www.mouser.fr/ProductDetail/STMicroelectronics/STPS0520Z?qs=%2Fha2pyFadujfmZ4l9wbB%252BsQmOGvhzmBV2PXpBp2TCXg%3D" TargetMode="External"/><Relationship Id="rId4" Type="http://schemas.openxmlformats.org/officeDocument/2006/relationships/hyperlink" Target="https://www.mouser.fr/ProductDetail/STMicroelectronics/STTH1002CB?qs=k9dH%2Fx4GHJA9SxLPzzpbYQ%3D%3D" TargetMode="External"/><Relationship Id="rId5" Type="http://schemas.openxmlformats.org/officeDocument/2006/relationships/hyperlink" Target="https://www.mouser.fr/ProductDetail/Littelfuse/RKEF500-1?qs=UGrsI8zU717zmQ3HZTmdHQ%3D%3D" TargetMode="External"/><Relationship Id="rId6" Type="http://schemas.openxmlformats.org/officeDocument/2006/relationships/hyperlink" Target="https://www.conrad.fr/p/borne-pour-circuits-imprimes-wago-2604-1102-4-mm-nombre-de-poles-2-1-pcs-2189664" TargetMode="External"/><Relationship Id="rId7" Type="http://schemas.openxmlformats.org/officeDocument/2006/relationships/hyperlink" Target="https://www.mouser.fr/ProductDetail/Wurth-Elektronik/7443634700?qs=%2Fha2pyFaduhb12J58f%2FX1VYXZ2aOs1Wd2O7ZwuFFMmbCNSUY15Y9Yw%3D%3D" TargetMode="External"/><Relationship Id="rId8" Type="http://schemas.openxmlformats.org/officeDocument/2006/relationships/hyperlink" Target="https://www.mouser.fr/ProductDetail/Infineon-IR/IRFR4615TRLPBF?qs=9%252BKlkBgLFf3pRPjRuWQ9lg%3D%3D" TargetMode="External"/><Relationship Id="rId9" Type="http://schemas.openxmlformats.org/officeDocument/2006/relationships/hyperlink" Target="https://www.mouser.fr/ProductDetail/ON-Semiconductor/FGD3040G2-F085V?qs=l7cgNqFNU1i7QR2TiJavkg%3D%3D" TargetMode="External"/><Relationship Id="rId10" Type="http://schemas.openxmlformats.org/officeDocument/2006/relationships/hyperlink" Target="https://www.mouser.fr/ProductDetail/Texas-Instruments/LM35DZ-NOPB?qs=QbsRYf82W3F5RpWTxhXHxA%3D%3D" TargetMode="External"/><Relationship Id="rId11" Type="http://schemas.openxmlformats.org/officeDocument/2006/relationships/hyperlink" Target="https://www.digikey.com/product-detail/en/allegro-microsystems/ACS730KLCTR-20AB-T/620-1792-1-ND/5995142" TargetMode="External"/><Relationship Id="rId12" Type="http://schemas.openxmlformats.org/officeDocument/2006/relationships/hyperlink" Target="https://www.mouser.fr/ProductDetail/ON-Semiconductor/1SMB5930BT3G?qs=vLkC5FC1VN9tYP0%2F9nIg5g%3D%3D" TargetMode="External"/><Relationship Id="rId13" Type="http://schemas.openxmlformats.org/officeDocument/2006/relationships/hyperlink" Target="https://www.mouser.fr/ProductDetail/ON-Semiconductor/MMSZ5227BT1G?qs=P4IOph%252Bbot%2FtbSHaOqFjRw%3D%3D" TargetMode="External"/><Relationship Id="rId14" Type="http://schemas.openxmlformats.org/officeDocument/2006/relationships/hyperlink" Target="https://www.mouser.fr/ProductDetail/ON-Semiconductor/MMSZ4690T1G?qs=P4IOph%252Bbot%252B2OVzEwdVwmg%3D%3D" TargetMode="External"/><Relationship Id="rId15" Type="http://schemas.openxmlformats.org/officeDocument/2006/relationships/hyperlink" Target="https://www.mouser.fr/ProductDetail/Wurth-Elektronik/691361300002?qs=2kOmHSv6VfT4LkTOwaHleg%3D%3D" TargetMode="External"/><Relationship Id="rId16" Type="http://schemas.openxmlformats.org/officeDocument/2006/relationships/hyperlink" Target="https://www.mouser.fr/ProductDetail/Wurth-Elektronik/691305340002?qs=lBTPRtX1sU8MDhnazj5rFg%3D%3D" TargetMode="External"/><Relationship Id="rId17" Type="http://schemas.openxmlformats.org/officeDocument/2006/relationships/hyperlink" Target="https://www.mouser.fr/ProductDetail/RECOM-Power/RFMM-0505S?qs=lYGu3FyN48cLA%2FDlNgurmw%3D%3D" TargetMode="External"/><Relationship Id="rId18" Type="http://schemas.openxmlformats.org/officeDocument/2006/relationships/hyperlink" Target="https://www.mouser.fr/ProductDetail/Texas-Instruments/AMC1100DWVR?qs=NEWnq6vH5LdScB%2F82h%2FGnA%3D%3D" TargetMode="External"/><Relationship Id="rId19" Type="http://schemas.openxmlformats.org/officeDocument/2006/relationships/hyperlink" Target="https://www.mouser.fr/ProductDetail/Texas-Instruments/AMC1311DWVR?qs=W0yvOO0ixfH9y9ZpoWibXg%3D%3D" TargetMode="External"/><Relationship Id="rId20" Type="http://schemas.openxmlformats.org/officeDocument/2006/relationships/hyperlink" Target="https://www.mouser.fr/ProductDetail/RECOM-Power/R-78E50-10?qs=T0XSgvH75d4EsZCU9I5HVA%3D%3D" TargetMode="External"/><Relationship Id="rId21" Type="http://schemas.openxmlformats.org/officeDocument/2006/relationships/hyperlink" Target="https://www.mouser.fr/ProductDetail/Texas-Instruments/LM1117MPX-33-NOPB?qs=X1J7HmVL2ZHRbBIxXi4utg%3D%3D" TargetMode="External"/><Relationship Id="rId22" Type="http://schemas.openxmlformats.org/officeDocument/2006/relationships/hyperlink" Target="https://www.mouser.fr/ProductDetail/STMicroelectronics/STTH4R02U?qs=Cak7mXXNf1XsxSszdsuKcA%3D%3D" TargetMode="External"/><Relationship Id="rId23" Type="http://schemas.openxmlformats.org/officeDocument/2006/relationships/hyperlink" Target="https://www.mouser.fr/ProductDetail/Vishay-Semiconductors/SFH617A-2X009T?qs=%2Fha2pyFaduhFhamgYl%2FxMH%252B9%2FrOF1gVbYbJdLezMwNZoTR1NbAU3ig%3D%3D" TargetMode="External"/><Relationship Id="rId24" Type="http://schemas.openxmlformats.org/officeDocument/2006/relationships/hyperlink" Target="https://www.mouser.fr/ProductDetail/595-UCC21222D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1" activeCellId="0" sqref="K6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5.42"/>
    <col collapsed="false" customWidth="true" hidden="false" outlineLevel="0" max="3" min="2" style="0" width="12.57"/>
    <col collapsed="false" customWidth="true" hidden="false" outlineLevel="0" max="5" min="4" style="0" width="13.42"/>
    <col collapsed="false" customWidth="true" hidden="false" outlineLevel="0" max="6" min="6" style="0" width="41.42"/>
    <col collapsed="false" customWidth="true" hidden="false" outlineLevel="0" max="11" min="10" style="0" width="6.94"/>
    <col collapsed="false" customWidth="true" hidden="false" outlineLevel="0" max="12" min="12" style="0" width="69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 t="s">
        <v>9</v>
      </c>
      <c r="M1" s="1" t="s">
        <v>10</v>
      </c>
      <c r="N1" s="1"/>
      <c r="O1" s="1"/>
      <c r="P1" s="1"/>
      <c r="Q1" s="1"/>
      <c r="R1" s="1" t="s">
        <v>11</v>
      </c>
      <c r="S1" s="1"/>
      <c r="T1" s="1"/>
      <c r="U1" s="1"/>
    </row>
    <row r="2" customFormat="false" ht="13.8" hidden="false" customHeight="false" outlineLevel="0" collapsed="false">
      <c r="A2" s="1" t="s">
        <v>12</v>
      </c>
      <c r="B2" s="0" t="n">
        <v>2</v>
      </c>
      <c r="C2" s="2" t="n">
        <f aca="false">3*B2</f>
        <v>6</v>
      </c>
      <c r="D2" s="0" t="n">
        <f aca="false">B71</f>
        <v>10</v>
      </c>
      <c r="E2" s="2" t="n">
        <f aca="false">D2-C2</f>
        <v>4</v>
      </c>
      <c r="F2" s="3" t="s">
        <v>13</v>
      </c>
      <c r="I2" s="0" t="n">
        <f aca="false">G2*C2</f>
        <v>0</v>
      </c>
      <c r="M2" s="0" t="s">
        <v>14</v>
      </c>
      <c r="R2" s="0" t="s">
        <v>15</v>
      </c>
    </row>
    <row r="3" customFormat="false" ht="14.9" hidden="false" customHeight="false" outlineLevel="0" collapsed="false">
      <c r="A3" s="1" t="s">
        <v>16</v>
      </c>
      <c r="B3" s="0" t="n">
        <v>18</v>
      </c>
      <c r="C3" s="2" t="n">
        <f aca="false">3*B3</f>
        <v>54</v>
      </c>
      <c r="D3" s="0" t="n">
        <v>60</v>
      </c>
      <c r="E3" s="2" t="n">
        <f aca="false">D3-C3</f>
        <v>6</v>
      </c>
      <c r="F3" s="3" t="s">
        <v>17</v>
      </c>
      <c r="G3" s="0" t="n">
        <v>0.99</v>
      </c>
      <c r="H3" s="0" t="n">
        <v>0.55</v>
      </c>
      <c r="I3" s="2" t="n">
        <f aca="false">G3*D3</f>
        <v>59.4</v>
      </c>
      <c r="J3" s="2" t="n">
        <f aca="false">G3*B3</f>
        <v>17.82</v>
      </c>
      <c r="K3" s="2" t="n">
        <f aca="false">H3*B3</f>
        <v>9.9</v>
      </c>
      <c r="L3" s="4" t="s">
        <v>18</v>
      </c>
      <c r="M3" s="0" t="s">
        <v>14</v>
      </c>
      <c r="R3" s="4" t="s">
        <v>19</v>
      </c>
    </row>
    <row r="4" customFormat="false" ht="13.8" hidden="false" customHeight="false" outlineLevel="0" collapsed="false">
      <c r="A4" s="1" t="s">
        <v>20</v>
      </c>
      <c r="B4" s="0" t="n">
        <v>3</v>
      </c>
      <c r="C4" s="2" t="n">
        <f aca="false">3*B4</f>
        <v>9</v>
      </c>
      <c r="D4" s="0" t="n">
        <f aca="false">B70</f>
        <v>100</v>
      </c>
      <c r="E4" s="2" t="n">
        <f aca="false">D4-C4</f>
        <v>91</v>
      </c>
      <c r="F4" s="3" t="s">
        <v>13</v>
      </c>
      <c r="J4" s="2" t="n">
        <f aca="false">G4*B4</f>
        <v>0</v>
      </c>
      <c r="K4" s="2" t="n">
        <f aca="false">H4*B4</f>
        <v>0</v>
      </c>
      <c r="M4" s="0" t="s">
        <v>21</v>
      </c>
      <c r="R4" s="0" t="s">
        <v>15</v>
      </c>
    </row>
    <row r="5" customFormat="false" ht="13.8" hidden="false" customHeight="false" outlineLevel="0" collapsed="false">
      <c r="A5" s="1" t="s">
        <v>22</v>
      </c>
      <c r="B5" s="0" t="n">
        <v>3</v>
      </c>
      <c r="C5" s="2" t="n">
        <f aca="false">3*B5</f>
        <v>9</v>
      </c>
      <c r="D5" s="0" t="n">
        <f aca="false">B68</f>
        <v>20</v>
      </c>
      <c r="E5" s="2" t="n">
        <f aca="false">D5-C5</f>
        <v>11</v>
      </c>
      <c r="F5" s="3" t="s">
        <v>23</v>
      </c>
      <c r="J5" s="2" t="n">
        <f aca="false">G5*B5</f>
        <v>0</v>
      </c>
      <c r="K5" s="2" t="n">
        <f aca="false">H5*B5</f>
        <v>0</v>
      </c>
      <c r="M5" s="0" t="s">
        <v>21</v>
      </c>
      <c r="R5" s="0" t="s">
        <v>15</v>
      </c>
    </row>
    <row r="6" customFormat="false" ht="13.8" hidden="false" customHeight="false" outlineLevel="0" collapsed="false">
      <c r="A6" s="1" t="s">
        <v>24</v>
      </c>
      <c r="B6" s="0" t="n">
        <v>4</v>
      </c>
      <c r="C6" s="2" t="n">
        <f aca="false">3*B6</f>
        <v>12</v>
      </c>
      <c r="D6" s="0" t="s">
        <v>25</v>
      </c>
      <c r="E6" s="2" t="e">
        <f aca="false">D6-C6</f>
        <v>#VALUE!</v>
      </c>
      <c r="F6" s="0" t="s">
        <v>26</v>
      </c>
      <c r="J6" s="2" t="n">
        <f aca="false">G6*B6</f>
        <v>0</v>
      </c>
      <c r="K6" s="2" t="n">
        <f aca="false">H6*B6</f>
        <v>0</v>
      </c>
      <c r="M6" s="0" t="s">
        <v>21</v>
      </c>
      <c r="R6" s="0" t="s">
        <v>15</v>
      </c>
    </row>
    <row r="7" customFormat="false" ht="14.9" hidden="false" customHeight="false" outlineLevel="0" collapsed="false">
      <c r="A7" s="1" t="s">
        <v>27</v>
      </c>
      <c r="B7" s="0" t="n">
        <v>4</v>
      </c>
      <c r="C7" s="2" t="n">
        <f aca="false">3*B7</f>
        <v>12</v>
      </c>
      <c r="D7" s="0" t="n">
        <v>20</v>
      </c>
      <c r="E7" s="2" t="n">
        <f aca="false">D7-C7</f>
        <v>8</v>
      </c>
      <c r="F7" s="0" t="s">
        <v>28</v>
      </c>
      <c r="G7" s="0" t="n">
        <v>0.18</v>
      </c>
      <c r="H7" s="0" t="n">
        <v>0.06</v>
      </c>
      <c r="I7" s="2" t="n">
        <f aca="false">G7*D7</f>
        <v>3.6</v>
      </c>
      <c r="J7" s="2" t="n">
        <f aca="false">G7*B7</f>
        <v>0.72</v>
      </c>
      <c r="K7" s="2" t="n">
        <f aca="false">H7*B7</f>
        <v>0.24</v>
      </c>
      <c r="L7" s="4" t="s">
        <v>29</v>
      </c>
      <c r="M7" s="0" t="s">
        <v>30</v>
      </c>
      <c r="R7" s="0" t="s">
        <v>31</v>
      </c>
    </row>
    <row r="8" customFormat="false" ht="14.9" hidden="false" customHeight="false" outlineLevel="0" collapsed="false">
      <c r="A8" s="1" t="s">
        <v>32</v>
      </c>
      <c r="B8" s="0" t="n">
        <v>4</v>
      </c>
      <c r="C8" s="2" t="n">
        <f aca="false">3*B8</f>
        <v>12</v>
      </c>
      <c r="D8" s="0" t="n">
        <v>20</v>
      </c>
      <c r="E8" s="2" t="n">
        <f aca="false">D8-C8</f>
        <v>8</v>
      </c>
      <c r="F8" s="0" t="s">
        <v>33</v>
      </c>
      <c r="G8" s="0" t="n">
        <v>0.71</v>
      </c>
      <c r="H8" s="0" t="n">
        <v>0.33</v>
      </c>
      <c r="I8" s="2" t="n">
        <f aca="false">G8*D8</f>
        <v>14.2</v>
      </c>
      <c r="J8" s="2" t="n">
        <f aca="false">G8*B8</f>
        <v>2.84</v>
      </c>
      <c r="K8" s="2" t="n">
        <f aca="false">H8*B8</f>
        <v>1.32</v>
      </c>
      <c r="L8" s="4" t="s">
        <v>34</v>
      </c>
      <c r="M8" s="0" t="s">
        <v>35</v>
      </c>
      <c r="R8" s="0" t="s">
        <v>36</v>
      </c>
    </row>
    <row r="9" customFormat="false" ht="14.9" hidden="false" customHeight="false" outlineLevel="0" collapsed="false">
      <c r="A9" s="1" t="s">
        <v>37</v>
      </c>
      <c r="B9" s="0" t="n">
        <v>4</v>
      </c>
      <c r="C9" s="2" t="n">
        <f aca="false">3*B9</f>
        <v>12</v>
      </c>
      <c r="D9" s="0" t="n">
        <v>20</v>
      </c>
      <c r="E9" s="2" t="n">
        <f aca="false">D9-C9</f>
        <v>8</v>
      </c>
      <c r="F9" s="0" t="s">
        <v>38</v>
      </c>
      <c r="G9" s="0" t="n">
        <v>0.79</v>
      </c>
      <c r="H9" s="0" t="n">
        <v>0.48</v>
      </c>
      <c r="I9" s="2" t="n">
        <f aca="false">G9*D9</f>
        <v>15.8</v>
      </c>
      <c r="J9" s="2" t="n">
        <f aca="false">G9*B9</f>
        <v>3.16</v>
      </c>
      <c r="K9" s="2" t="n">
        <f aca="false">H9*B9</f>
        <v>1.92</v>
      </c>
      <c r="L9" s="4" t="s">
        <v>39</v>
      </c>
      <c r="M9" s="0" t="s">
        <v>40</v>
      </c>
      <c r="R9" s="0" t="s">
        <v>41</v>
      </c>
    </row>
    <row r="10" customFormat="false" ht="14.9" hidden="false" customHeight="false" outlineLevel="0" collapsed="false">
      <c r="A10" s="1" t="s">
        <v>42</v>
      </c>
      <c r="B10" s="0" t="n">
        <v>4</v>
      </c>
      <c r="C10" s="2" t="n">
        <f aca="false">3*B10</f>
        <v>12</v>
      </c>
      <c r="D10" s="0" t="n">
        <v>20</v>
      </c>
      <c r="E10" s="2" t="n">
        <f aca="false">D10-C10</f>
        <v>8</v>
      </c>
      <c r="F10" s="0" t="s">
        <v>43</v>
      </c>
      <c r="G10" s="0" t="n">
        <v>2.08</v>
      </c>
      <c r="I10" s="2" t="n">
        <f aca="false">G10*D10</f>
        <v>41.6</v>
      </c>
      <c r="J10" s="2" t="n">
        <f aca="false">G10*B10</f>
        <v>8.32</v>
      </c>
      <c r="K10" s="2" t="n">
        <f aca="false">H10*B10</f>
        <v>0</v>
      </c>
      <c r="L10" s="4" t="s">
        <v>44</v>
      </c>
      <c r="M10" s="0" t="s">
        <v>45</v>
      </c>
    </row>
    <row r="11" customFormat="false" ht="14.9" hidden="false" customHeight="false" outlineLevel="0" collapsed="false">
      <c r="A11" s="1" t="s">
        <v>46</v>
      </c>
      <c r="B11" s="0" t="n">
        <v>2</v>
      </c>
      <c r="C11" s="2" t="n">
        <f aca="false">3*B11</f>
        <v>6</v>
      </c>
      <c r="D11" s="0" t="n">
        <v>6</v>
      </c>
      <c r="E11" s="2" t="n">
        <f aca="false">D11-C11</f>
        <v>0</v>
      </c>
      <c r="F11" s="3" t="s">
        <v>47</v>
      </c>
      <c r="G11" s="0" t="n">
        <v>5.87</v>
      </c>
      <c r="H11" s="0" t="n">
        <v>3.84</v>
      </c>
      <c r="I11" s="2" t="n">
        <f aca="false">G11*D11</f>
        <v>35.22</v>
      </c>
      <c r="J11" s="2" t="n">
        <f aca="false">G11*B11</f>
        <v>11.74</v>
      </c>
      <c r="K11" s="2" t="n">
        <f aca="false">H11*B11</f>
        <v>7.68</v>
      </c>
      <c r="L11" s="4" t="s">
        <v>48</v>
      </c>
      <c r="M11" s="0" t="s">
        <v>49</v>
      </c>
      <c r="R11" s="0" t="s">
        <v>50</v>
      </c>
    </row>
    <row r="12" customFormat="false" ht="14.9" hidden="false" customHeight="false" outlineLevel="0" collapsed="false">
      <c r="A12" s="1" t="s">
        <v>51</v>
      </c>
      <c r="B12" s="0" t="n">
        <v>4</v>
      </c>
      <c r="C12" s="2" t="n">
        <f aca="false">3*B12</f>
        <v>12</v>
      </c>
      <c r="D12" s="0" t="n">
        <v>20</v>
      </c>
      <c r="E12" s="2" t="n">
        <f aca="false">D12-C12</f>
        <v>8</v>
      </c>
      <c r="F12" s="0" t="s">
        <v>52</v>
      </c>
      <c r="G12" s="0" t="n">
        <v>1.17</v>
      </c>
      <c r="H12" s="0" t="n">
        <v>0.6</v>
      </c>
      <c r="I12" s="2" t="n">
        <f aca="false">G12*D12</f>
        <v>23.4</v>
      </c>
      <c r="J12" s="2" t="n">
        <f aca="false">G12*B12</f>
        <v>4.68</v>
      </c>
      <c r="K12" s="2" t="n">
        <f aca="false">H12*B12</f>
        <v>2.4</v>
      </c>
      <c r="L12" s="4" t="s">
        <v>53</v>
      </c>
      <c r="M12" s="0" t="s">
        <v>35</v>
      </c>
      <c r="R12" s="0" t="s">
        <v>54</v>
      </c>
    </row>
    <row r="13" customFormat="false" ht="14.9" hidden="false" customHeight="false" outlineLevel="0" collapsed="false">
      <c r="A13" s="1" t="s">
        <v>55</v>
      </c>
      <c r="B13" s="0" t="n">
        <v>1</v>
      </c>
      <c r="C13" s="2" t="n">
        <f aca="false">3*B13</f>
        <v>3</v>
      </c>
      <c r="D13" s="0" t="n">
        <v>4</v>
      </c>
      <c r="E13" s="2" t="n">
        <f aca="false">D13-C13</f>
        <v>1</v>
      </c>
      <c r="F13" s="0" t="s">
        <v>56</v>
      </c>
      <c r="G13" s="0" t="n">
        <v>1.31</v>
      </c>
      <c r="H13" s="2" t="n">
        <v>0.6</v>
      </c>
      <c r="I13" s="0" t="n">
        <f aca="false">G13*D13</f>
        <v>5.24</v>
      </c>
      <c r="J13" s="2" t="n">
        <f aca="false">G13*B13</f>
        <v>1.31</v>
      </c>
      <c r="K13" s="2" t="n">
        <f aca="false">H13*B13</f>
        <v>0.6</v>
      </c>
      <c r="L13" s="4" t="s">
        <v>57</v>
      </c>
      <c r="M13" s="0" t="s">
        <v>35</v>
      </c>
      <c r="R13" s="0" t="s">
        <v>58</v>
      </c>
    </row>
    <row r="14" customFormat="false" ht="13.8" hidden="false" customHeight="false" outlineLevel="0" collapsed="false">
      <c r="A14" s="1" t="s">
        <v>59</v>
      </c>
      <c r="B14" s="0" t="n">
        <v>4</v>
      </c>
      <c r="C14" s="2" t="n">
        <f aca="false">3*B14</f>
        <v>12</v>
      </c>
      <c r="D14" s="0" t="s">
        <v>25</v>
      </c>
      <c r="E14" s="2" t="e">
        <f aca="false">D14-C14</f>
        <v>#VALUE!</v>
      </c>
      <c r="F14" s="0" t="s">
        <v>60</v>
      </c>
      <c r="J14" s="2" t="n">
        <f aca="false">G14*B14</f>
        <v>0</v>
      </c>
      <c r="K14" s="2" t="n">
        <f aca="false">H14*B14</f>
        <v>0</v>
      </c>
      <c r="M14" s="0" t="s">
        <v>61</v>
      </c>
      <c r="R14" s="0" t="s">
        <v>15</v>
      </c>
    </row>
    <row r="15" customFormat="false" ht="13.8" hidden="false" customHeight="false" outlineLevel="0" collapsed="false">
      <c r="A15" s="1" t="s">
        <v>62</v>
      </c>
      <c r="B15" s="0" t="n">
        <v>4</v>
      </c>
      <c r="C15" s="2" t="n">
        <f aca="false">3*B15</f>
        <v>12</v>
      </c>
      <c r="D15" s="0" t="n">
        <f aca="false">B76</f>
        <v>30</v>
      </c>
      <c r="E15" s="2" t="n">
        <f aca="false">D15-C15</f>
        <v>18</v>
      </c>
      <c r="F15" s="3" t="s">
        <v>63</v>
      </c>
      <c r="J15" s="2" t="n">
        <f aca="false">G15*B15</f>
        <v>0</v>
      </c>
      <c r="K15" s="2" t="n">
        <f aca="false">H15*B15</f>
        <v>0</v>
      </c>
      <c r="M15" s="0" t="s">
        <v>61</v>
      </c>
      <c r="R15" s="0" t="s">
        <v>15</v>
      </c>
    </row>
    <row r="16" customFormat="false" ht="13.8" hidden="false" customHeight="false" outlineLevel="0" collapsed="false">
      <c r="A16" s="1" t="s">
        <v>64</v>
      </c>
      <c r="B16" s="0" t="n">
        <v>4</v>
      </c>
      <c r="C16" s="2" t="n">
        <f aca="false">3*B16</f>
        <v>12</v>
      </c>
      <c r="D16" s="0" t="n">
        <f aca="false">B77</f>
        <v>30</v>
      </c>
      <c r="E16" s="2" t="n">
        <f aca="false">D16-C16</f>
        <v>18</v>
      </c>
      <c r="F16" s="3" t="s">
        <v>65</v>
      </c>
      <c r="J16" s="2" t="n">
        <f aca="false">G16*B16</f>
        <v>0</v>
      </c>
      <c r="K16" s="2" t="n">
        <f aca="false">H16*B16</f>
        <v>0</v>
      </c>
      <c r="M16" s="0" t="s">
        <v>61</v>
      </c>
      <c r="R16" s="0" t="s">
        <v>15</v>
      </c>
    </row>
    <row r="17" customFormat="false" ht="13.8" hidden="false" customHeight="false" outlineLevel="0" collapsed="false">
      <c r="A17" s="1" t="s">
        <v>66</v>
      </c>
      <c r="B17" s="0" t="n">
        <v>4</v>
      </c>
      <c r="C17" s="2" t="n">
        <f aca="false">3*B17</f>
        <v>12</v>
      </c>
      <c r="D17" s="0" t="n">
        <f aca="false">B83</f>
        <v>30</v>
      </c>
      <c r="E17" s="2" t="n">
        <f aca="false">D17-C17</f>
        <v>18</v>
      </c>
      <c r="F17" s="3" t="s">
        <v>67</v>
      </c>
      <c r="J17" s="2" t="n">
        <f aca="false">G17*B17</f>
        <v>0</v>
      </c>
      <c r="K17" s="2" t="n">
        <f aca="false">H17*B17</f>
        <v>0</v>
      </c>
      <c r="M17" s="0" t="s">
        <v>61</v>
      </c>
      <c r="R17" s="0" t="s">
        <v>15</v>
      </c>
    </row>
    <row r="18" customFormat="false" ht="13.8" hidden="false" customHeight="false" outlineLevel="0" collapsed="false">
      <c r="A18" s="1" t="s">
        <v>68</v>
      </c>
      <c r="B18" s="0" t="n">
        <v>2</v>
      </c>
      <c r="C18" s="2" t="n">
        <f aca="false">3*B18</f>
        <v>6</v>
      </c>
      <c r="D18" s="0" t="n">
        <f aca="false">B89</f>
        <v>10</v>
      </c>
      <c r="E18" s="2" t="n">
        <f aca="false">D18-C18</f>
        <v>4</v>
      </c>
      <c r="F18" s="3" t="s">
        <v>69</v>
      </c>
      <c r="J18" s="2" t="n">
        <f aca="false">G18*B18</f>
        <v>0</v>
      </c>
      <c r="K18" s="2" t="n">
        <f aca="false">H18*B18</f>
        <v>0</v>
      </c>
      <c r="M18" s="0" t="s">
        <v>61</v>
      </c>
      <c r="R18" s="0" t="s">
        <v>15</v>
      </c>
    </row>
    <row r="19" customFormat="false" ht="13.8" hidden="false" customHeight="false" outlineLevel="0" collapsed="false">
      <c r="A19" s="1" t="s">
        <v>70</v>
      </c>
      <c r="B19" s="0" t="n">
        <v>2</v>
      </c>
      <c r="C19" s="2" t="n">
        <f aca="false">3*B19</f>
        <v>6</v>
      </c>
      <c r="D19" s="0" t="n">
        <f aca="false">B87</f>
        <v>20</v>
      </c>
      <c r="E19" s="2" t="n">
        <f aca="false">D19-C19</f>
        <v>14</v>
      </c>
      <c r="F19" s="3" t="s">
        <v>71</v>
      </c>
      <c r="J19" s="2" t="n">
        <f aca="false">G19*B19</f>
        <v>0</v>
      </c>
      <c r="K19" s="2" t="n">
        <f aca="false">H19*B19</f>
        <v>0</v>
      </c>
      <c r="M19" s="0" t="s">
        <v>61</v>
      </c>
      <c r="R19" s="0" t="s">
        <v>15</v>
      </c>
    </row>
    <row r="20" customFormat="false" ht="13.8" hidden="false" customHeight="false" outlineLevel="0" collapsed="false">
      <c r="A20" s="1" t="s">
        <v>72</v>
      </c>
      <c r="B20" s="0" t="n">
        <v>2</v>
      </c>
      <c r="C20" s="2" t="n">
        <f aca="false">3*B20</f>
        <v>6</v>
      </c>
      <c r="D20" s="0" t="n">
        <f aca="false">B80</f>
        <v>10</v>
      </c>
      <c r="E20" s="2" t="n">
        <f aca="false">D20-C20</f>
        <v>4</v>
      </c>
      <c r="F20" s="3" t="s">
        <v>73</v>
      </c>
      <c r="J20" s="2" t="n">
        <f aca="false">G20*B20</f>
        <v>0</v>
      </c>
      <c r="K20" s="2" t="n">
        <f aca="false">H20*B20</f>
        <v>0</v>
      </c>
      <c r="M20" s="0" t="s">
        <v>61</v>
      </c>
      <c r="R20" s="0" t="s">
        <v>15</v>
      </c>
    </row>
    <row r="21" customFormat="false" ht="13.8" hidden="false" customHeight="false" outlineLevel="0" collapsed="false">
      <c r="A21" s="1" t="s">
        <v>74</v>
      </c>
      <c r="B21" s="0" t="n">
        <v>1</v>
      </c>
      <c r="C21" s="2" t="n">
        <f aca="false">3*B21</f>
        <v>3</v>
      </c>
      <c r="D21" s="0" t="n">
        <f aca="false">B88</f>
        <v>10</v>
      </c>
      <c r="E21" s="2" t="n">
        <f aca="false">D21-C21</f>
        <v>7</v>
      </c>
      <c r="F21" s="3" t="s">
        <v>75</v>
      </c>
      <c r="J21" s="2" t="n">
        <f aca="false">G21*B21</f>
        <v>0</v>
      </c>
      <c r="K21" s="2" t="n">
        <f aca="false">H21*B21</f>
        <v>0</v>
      </c>
      <c r="M21" s="0" t="s">
        <v>61</v>
      </c>
      <c r="R21" s="0" t="s">
        <v>15</v>
      </c>
    </row>
    <row r="22" customFormat="false" ht="13.8" hidden="false" customHeight="false" outlineLevel="0" collapsed="false">
      <c r="A22" s="1" t="s">
        <v>76</v>
      </c>
      <c r="B22" s="0" t="n">
        <v>1</v>
      </c>
      <c r="C22" s="2" t="n">
        <f aca="false">3*B22</f>
        <v>3</v>
      </c>
      <c r="D22" s="0" t="n">
        <f aca="false">B82</f>
        <v>10</v>
      </c>
      <c r="E22" s="2" t="n">
        <f aca="false">D22-C22</f>
        <v>7</v>
      </c>
      <c r="F22" s="3" t="s">
        <v>77</v>
      </c>
      <c r="J22" s="2" t="n">
        <f aca="false">G22*B22</f>
        <v>0</v>
      </c>
      <c r="K22" s="2" t="n">
        <f aca="false">H22*B22</f>
        <v>0</v>
      </c>
      <c r="M22" s="0" t="s">
        <v>61</v>
      </c>
      <c r="R22" s="0" t="s">
        <v>15</v>
      </c>
    </row>
    <row r="23" customFormat="false" ht="14.9" hidden="false" customHeight="false" outlineLevel="0" collapsed="false">
      <c r="A23" s="1" t="s">
        <v>78</v>
      </c>
      <c r="B23" s="0" t="n">
        <v>1</v>
      </c>
      <c r="C23" s="2" t="n">
        <f aca="false">3*B23</f>
        <v>3</v>
      </c>
      <c r="D23" s="0" t="n">
        <v>4</v>
      </c>
      <c r="E23" s="2" t="n">
        <f aca="false">D23-C23</f>
        <v>1</v>
      </c>
      <c r="F23" s="0" t="s">
        <v>79</v>
      </c>
      <c r="G23" s="0" t="n">
        <v>1.47</v>
      </c>
      <c r="H23" s="0" t="n">
        <v>0.62</v>
      </c>
      <c r="I23" s="2" t="n">
        <f aca="false">G23*D23</f>
        <v>5.88</v>
      </c>
      <c r="J23" s="2" t="n">
        <f aca="false">G23*B23</f>
        <v>1.47</v>
      </c>
      <c r="K23" s="2" t="n">
        <f aca="false">H23*B23</f>
        <v>0.62</v>
      </c>
      <c r="L23" s="4" t="s">
        <v>80</v>
      </c>
      <c r="M23" s="0" t="s">
        <v>81</v>
      </c>
      <c r="R23" s="0" t="s">
        <v>82</v>
      </c>
    </row>
    <row r="24" customFormat="false" ht="13.8" hidden="false" customHeight="false" outlineLevel="0" collapsed="false">
      <c r="A24" s="1" t="s">
        <v>83</v>
      </c>
      <c r="B24" s="0" t="n">
        <v>1</v>
      </c>
      <c r="C24" s="2" t="n">
        <f aca="false">3*B24</f>
        <v>3</v>
      </c>
      <c r="E24" s="2" t="n">
        <f aca="false">D24-C24</f>
        <v>-3</v>
      </c>
      <c r="F24" s="0" t="s">
        <v>84</v>
      </c>
      <c r="J24" s="2" t="n">
        <f aca="false">G24*B24</f>
        <v>0</v>
      </c>
      <c r="K24" s="2" t="n">
        <f aca="false">H24*B24</f>
        <v>0</v>
      </c>
      <c r="M24" s="0" t="s">
        <v>85</v>
      </c>
      <c r="R24" s="0" t="s">
        <v>86</v>
      </c>
    </row>
    <row r="25" customFormat="false" ht="14.9" hidden="false" customHeight="false" outlineLevel="0" collapsed="false">
      <c r="A25" s="1" t="s">
        <v>87</v>
      </c>
      <c r="B25" s="0" t="n">
        <v>2</v>
      </c>
      <c r="C25" s="2" t="n">
        <f aca="false">3*B25</f>
        <v>6</v>
      </c>
      <c r="D25" s="0" t="n">
        <v>10</v>
      </c>
      <c r="E25" s="2" t="n">
        <f aca="false">D25-C25</f>
        <v>4</v>
      </c>
      <c r="F25" s="0" t="s">
        <v>88</v>
      </c>
      <c r="G25" s="0" t="n">
        <v>3.3</v>
      </c>
      <c r="H25" s="0" t="n">
        <v>1.81</v>
      </c>
      <c r="I25" s="2" t="n">
        <f aca="false">G25*D25</f>
        <v>33</v>
      </c>
      <c r="J25" s="2" t="n">
        <f aca="false">G25*B25</f>
        <v>6.6</v>
      </c>
      <c r="K25" s="2" t="n">
        <f aca="false">H25*B25</f>
        <v>3.62</v>
      </c>
      <c r="L25" s="4" t="s">
        <v>89</v>
      </c>
      <c r="M25" s="0" t="s">
        <v>85</v>
      </c>
      <c r="R25" s="0" t="s">
        <v>90</v>
      </c>
    </row>
    <row r="26" customFormat="false" ht="13.8" hidden="false" customHeight="false" outlineLevel="0" collapsed="false">
      <c r="A26" s="1"/>
      <c r="E26" s="2"/>
      <c r="J26" s="2" t="n">
        <f aca="false">G26*B26</f>
        <v>0</v>
      </c>
      <c r="K26" s="2" t="n">
        <f aca="false">H26*B26</f>
        <v>0</v>
      </c>
    </row>
    <row r="27" customFormat="false" ht="13.8" hidden="false" customHeight="false" outlineLevel="0" collapsed="false">
      <c r="A27" s="1" t="s">
        <v>91</v>
      </c>
      <c r="B27" s="2" t="n">
        <v>5</v>
      </c>
      <c r="C27" s="2" t="n">
        <f aca="false">3*B27</f>
        <v>15</v>
      </c>
      <c r="D27" s="0" t="n">
        <f aca="false">B72</f>
        <v>30</v>
      </c>
      <c r="E27" s="2" t="n">
        <f aca="false">D27-C27</f>
        <v>15</v>
      </c>
      <c r="F27" s="3" t="s">
        <v>92</v>
      </c>
      <c r="J27" s="2" t="n">
        <f aca="false">G27*B27</f>
        <v>0</v>
      </c>
      <c r="K27" s="2" t="n">
        <f aca="false">H27*B27</f>
        <v>0</v>
      </c>
      <c r="M27" s="2" t="s">
        <v>21</v>
      </c>
      <c r="N27" s="2"/>
      <c r="P27" s="2"/>
      <c r="Q27" s="2"/>
      <c r="R27" s="2" t="s">
        <v>15</v>
      </c>
    </row>
    <row r="28" customFormat="false" ht="13.8" hidden="false" customHeight="false" outlineLevel="0" collapsed="false">
      <c r="A28" s="1" t="s">
        <v>93</v>
      </c>
      <c r="B28" s="2" t="n">
        <v>1</v>
      </c>
      <c r="C28" s="2" t="n">
        <f aca="false">3*B28</f>
        <v>3</v>
      </c>
      <c r="D28" s="0" t="s">
        <v>25</v>
      </c>
      <c r="E28" s="2" t="e">
        <f aca="false">D28-C28</f>
        <v>#VALUE!</v>
      </c>
      <c r="F28" s="3" t="s">
        <v>94</v>
      </c>
      <c r="J28" s="2" t="n">
        <f aca="false">G28*B28</f>
        <v>0</v>
      </c>
      <c r="K28" s="2" t="n">
        <f aca="false">H28*B28</f>
        <v>0</v>
      </c>
      <c r="M28" s="2" t="s">
        <v>95</v>
      </c>
      <c r="N28" s="2"/>
      <c r="P28" s="2"/>
      <c r="Q28" s="2"/>
      <c r="R28" s="2" t="s">
        <v>15</v>
      </c>
    </row>
    <row r="29" customFormat="false" ht="13.8" hidden="false" customHeight="false" outlineLevel="0" collapsed="false">
      <c r="A29" s="1" t="s">
        <v>96</v>
      </c>
      <c r="B29" s="2" t="n">
        <v>11</v>
      </c>
      <c r="C29" s="2" t="n">
        <f aca="false">3*B29</f>
        <v>33</v>
      </c>
      <c r="D29" s="0" t="n">
        <f aca="false">E4</f>
        <v>91</v>
      </c>
      <c r="E29" s="2" t="n">
        <f aca="false">D29-C29</f>
        <v>58</v>
      </c>
      <c r="F29" s="3" t="s">
        <v>13</v>
      </c>
      <c r="J29" s="2" t="n">
        <f aca="false">G29*B29</f>
        <v>0</v>
      </c>
      <c r="K29" s="2" t="n">
        <f aca="false">H29*B29</f>
        <v>0</v>
      </c>
      <c r="M29" s="2" t="s">
        <v>21</v>
      </c>
      <c r="N29" s="2"/>
      <c r="P29" s="2"/>
      <c r="Q29" s="2"/>
      <c r="R29" s="2" t="s">
        <v>15</v>
      </c>
    </row>
    <row r="30" customFormat="false" ht="13.8" hidden="false" customHeight="false" outlineLevel="0" collapsed="false">
      <c r="A30" s="1" t="s">
        <v>97</v>
      </c>
      <c r="B30" s="2" t="n">
        <v>6</v>
      </c>
      <c r="C30" s="2" t="n">
        <f aca="false">3*B30</f>
        <v>18</v>
      </c>
      <c r="D30" s="0" t="n">
        <f aca="false">B67</f>
        <v>30</v>
      </c>
      <c r="E30" s="2" t="n">
        <f aca="false">D30-C30</f>
        <v>12</v>
      </c>
      <c r="F30" s="3" t="s">
        <v>98</v>
      </c>
      <c r="J30" s="2" t="n">
        <f aca="false">G30*B30</f>
        <v>0</v>
      </c>
      <c r="K30" s="2" t="n">
        <f aca="false">H30*B30</f>
        <v>0</v>
      </c>
      <c r="M30" s="2" t="s">
        <v>21</v>
      </c>
      <c r="N30" s="2"/>
      <c r="P30" s="2"/>
      <c r="Q30" s="2"/>
      <c r="R30" s="2" t="s">
        <v>15</v>
      </c>
    </row>
    <row r="31" customFormat="false" ht="14.9" hidden="false" customHeight="false" outlineLevel="0" collapsed="false">
      <c r="A31" s="1" t="s">
        <v>99</v>
      </c>
      <c r="B31" s="2" t="n">
        <v>1</v>
      </c>
      <c r="C31" s="2" t="n">
        <f aca="false">3*B31</f>
        <v>3</v>
      </c>
      <c r="D31" s="0" t="n">
        <v>4</v>
      </c>
      <c r="E31" s="2" t="n">
        <f aca="false">D31-C31</f>
        <v>1</v>
      </c>
      <c r="F31" s="2" t="s">
        <v>100</v>
      </c>
      <c r="G31" s="0" t="n">
        <v>0.36</v>
      </c>
      <c r="H31" s="0" t="n">
        <v>0.08</v>
      </c>
      <c r="I31" s="2" t="n">
        <f aca="false">G31*D31</f>
        <v>1.44</v>
      </c>
      <c r="J31" s="2" t="n">
        <f aca="false">G31*B31</f>
        <v>0.36</v>
      </c>
      <c r="K31" s="2" t="n">
        <f aca="false">H31*B31</f>
        <v>0.08</v>
      </c>
      <c r="L31" s="4" t="s">
        <v>101</v>
      </c>
      <c r="M31" s="2" t="s">
        <v>102</v>
      </c>
      <c r="N31" s="2"/>
      <c r="P31" s="2"/>
      <c r="Q31" s="2"/>
      <c r="R31" s="2" t="s">
        <v>103</v>
      </c>
    </row>
    <row r="32" customFormat="false" ht="14.9" hidden="false" customHeight="false" outlineLevel="0" collapsed="false">
      <c r="A32" s="1" t="s">
        <v>104</v>
      </c>
      <c r="B32" s="2" t="n">
        <v>1</v>
      </c>
      <c r="C32" s="2" t="n">
        <f aca="false">3*B32</f>
        <v>3</v>
      </c>
      <c r="D32" s="0" t="n">
        <v>4</v>
      </c>
      <c r="E32" s="2" t="n">
        <f aca="false">D32-C32</f>
        <v>1</v>
      </c>
      <c r="F32" s="2" t="s">
        <v>105</v>
      </c>
      <c r="G32" s="0" t="n">
        <v>0.18</v>
      </c>
      <c r="H32" s="0" t="n">
        <v>0.029</v>
      </c>
      <c r="I32" s="2" t="n">
        <f aca="false">G32*D32</f>
        <v>0.72</v>
      </c>
      <c r="J32" s="2" t="n">
        <f aca="false">G32*B32</f>
        <v>0.18</v>
      </c>
      <c r="K32" s="2" t="n">
        <f aca="false">H32*B32</f>
        <v>0.029</v>
      </c>
      <c r="L32" s="4" t="s">
        <v>106</v>
      </c>
      <c r="M32" s="2" t="s">
        <v>30</v>
      </c>
      <c r="N32" s="2"/>
      <c r="P32" s="2"/>
      <c r="Q32" s="2"/>
      <c r="R32" s="2" t="s">
        <v>107</v>
      </c>
    </row>
    <row r="33" customFormat="false" ht="13.8" hidden="false" customHeight="false" outlineLevel="0" collapsed="false">
      <c r="A33" s="1" t="s">
        <v>108</v>
      </c>
      <c r="B33" s="2" t="n">
        <v>5</v>
      </c>
      <c r="C33" s="2" t="n">
        <f aca="false">3*B33</f>
        <v>15</v>
      </c>
      <c r="D33" s="0" t="s">
        <v>25</v>
      </c>
      <c r="E33" s="2" t="e">
        <f aca="false">D33-C33</f>
        <v>#VALUE!</v>
      </c>
      <c r="F33" s="2" t="s">
        <v>109</v>
      </c>
      <c r="J33" s="2" t="n">
        <f aca="false">G33*B33</f>
        <v>0</v>
      </c>
      <c r="K33" s="2" t="n">
        <f aca="false">H33*B33</f>
        <v>0</v>
      </c>
      <c r="M33" s="2" t="s">
        <v>110</v>
      </c>
      <c r="N33" s="2"/>
      <c r="P33" s="2"/>
      <c r="Q33" s="2"/>
      <c r="R33" s="2" t="s">
        <v>15</v>
      </c>
    </row>
    <row r="34" customFormat="false" ht="14.9" hidden="false" customHeight="false" outlineLevel="0" collapsed="false">
      <c r="A34" s="1" t="s">
        <v>111</v>
      </c>
      <c r="B34" s="2" t="n">
        <v>3</v>
      </c>
      <c r="C34" s="2" t="n">
        <f aca="false">3*B34</f>
        <v>9</v>
      </c>
      <c r="D34" s="0" t="n">
        <v>10</v>
      </c>
      <c r="E34" s="2" t="n">
        <f aca="false">D34-C34</f>
        <v>1</v>
      </c>
      <c r="F34" s="2" t="s">
        <v>112</v>
      </c>
      <c r="G34" s="0" t="n">
        <v>0.16</v>
      </c>
      <c r="H34" s="2" t="n">
        <v>0.029</v>
      </c>
      <c r="I34" s="2" t="n">
        <f aca="false">G34*D34</f>
        <v>1.6</v>
      </c>
      <c r="J34" s="2" t="n">
        <f aca="false">G34*B34</f>
        <v>0.48</v>
      </c>
      <c r="K34" s="2" t="n">
        <f aca="false">H34*B34</f>
        <v>0.087</v>
      </c>
      <c r="L34" s="4" t="s">
        <v>113</v>
      </c>
      <c r="M34" s="2" t="s">
        <v>30</v>
      </c>
      <c r="N34" s="2"/>
      <c r="P34" s="2"/>
      <c r="Q34" s="2"/>
      <c r="R34" s="2" t="s">
        <v>114</v>
      </c>
    </row>
    <row r="35" customFormat="false" ht="14.9" hidden="false" customHeight="false" outlineLevel="0" collapsed="false">
      <c r="A35" s="1" t="s">
        <v>115</v>
      </c>
      <c r="B35" s="2" t="n">
        <v>1</v>
      </c>
      <c r="C35" s="2" t="n">
        <f aca="false">3*B35</f>
        <v>3</v>
      </c>
      <c r="D35" s="2" t="n">
        <v>4</v>
      </c>
      <c r="E35" s="2" t="n">
        <f aca="false">D35-C35</f>
        <v>1</v>
      </c>
      <c r="F35" s="2" t="s">
        <v>116</v>
      </c>
      <c r="G35" s="2" t="n">
        <v>1.19</v>
      </c>
      <c r="H35" s="2" t="n">
        <v>0.9</v>
      </c>
      <c r="I35" s="2" t="n">
        <f aca="false">G35*D35</f>
        <v>4.76</v>
      </c>
      <c r="J35" s="2" t="n">
        <f aca="false">G35*B35</f>
        <v>1.19</v>
      </c>
      <c r="K35" s="2" t="n">
        <f aca="false">H35*B35</f>
        <v>0.9</v>
      </c>
      <c r="L35" s="4" t="s">
        <v>117</v>
      </c>
      <c r="M35" s="2"/>
      <c r="N35" s="2"/>
      <c r="P35" s="2"/>
      <c r="Q35" s="2"/>
      <c r="R35" s="2"/>
    </row>
    <row r="36" customFormat="false" ht="14.9" hidden="false" customHeight="false" outlineLevel="0" collapsed="false">
      <c r="A36" s="1" t="s">
        <v>115</v>
      </c>
      <c r="B36" s="2" t="n">
        <v>1</v>
      </c>
      <c r="C36" s="2" t="n">
        <f aca="false">3*B36</f>
        <v>3</v>
      </c>
      <c r="D36" s="0" t="n">
        <v>4</v>
      </c>
      <c r="E36" s="2" t="n">
        <f aca="false">D36-C36</f>
        <v>1</v>
      </c>
      <c r="F36" s="2" t="s">
        <v>116</v>
      </c>
      <c r="G36" s="0" t="n">
        <v>0.5</v>
      </c>
      <c r="H36" s="0" t="n">
        <v>0.32</v>
      </c>
      <c r="I36" s="2" t="n">
        <f aca="false">G36*D36</f>
        <v>2</v>
      </c>
      <c r="J36" s="2" t="n">
        <f aca="false">G36*B36</f>
        <v>0.5</v>
      </c>
      <c r="K36" s="2" t="n">
        <f aca="false">H36*B36</f>
        <v>0.32</v>
      </c>
      <c r="L36" s="4" t="s">
        <v>118</v>
      </c>
      <c r="M36" s="2" t="s">
        <v>119</v>
      </c>
      <c r="N36" s="2"/>
      <c r="P36" s="2"/>
      <c r="Q36" s="2"/>
      <c r="R36" s="2" t="s">
        <v>15</v>
      </c>
    </row>
    <row r="37" customFormat="false" ht="13.8" hidden="false" customHeight="false" outlineLevel="0" collapsed="false">
      <c r="A37" s="1" t="s">
        <v>120</v>
      </c>
      <c r="B37" s="2" t="n">
        <v>10</v>
      </c>
      <c r="C37" s="2" t="n">
        <f aca="false">3*B37</f>
        <v>30</v>
      </c>
      <c r="D37" s="0" t="n">
        <f aca="false">B78</f>
        <v>50</v>
      </c>
      <c r="E37" s="2" t="n">
        <f aca="false">D37-C37</f>
        <v>20</v>
      </c>
      <c r="F37" s="3" t="s">
        <v>121</v>
      </c>
      <c r="J37" s="2" t="n">
        <f aca="false">G37*B37</f>
        <v>0</v>
      </c>
      <c r="K37" s="2" t="n">
        <f aca="false">H37*B37</f>
        <v>0</v>
      </c>
      <c r="M37" s="2" t="s">
        <v>61</v>
      </c>
      <c r="N37" s="2"/>
      <c r="P37" s="2"/>
      <c r="Q37" s="2"/>
      <c r="R37" s="2" t="s">
        <v>15</v>
      </c>
    </row>
    <row r="38" customFormat="false" ht="13.8" hidden="false" customHeight="false" outlineLevel="0" collapsed="false">
      <c r="A38" s="1" t="s">
        <v>122</v>
      </c>
      <c r="B38" s="2" t="n">
        <v>1</v>
      </c>
      <c r="C38" s="2" t="n">
        <f aca="false">3*B38</f>
        <v>3</v>
      </c>
      <c r="D38" s="0" t="n">
        <f aca="false">B84</f>
        <v>30</v>
      </c>
      <c r="E38" s="2" t="n">
        <f aca="false">D38-C38</f>
        <v>27</v>
      </c>
      <c r="F38" s="3" t="s">
        <v>123</v>
      </c>
      <c r="J38" s="2" t="n">
        <f aca="false">G38*B38</f>
        <v>0</v>
      </c>
      <c r="K38" s="2" t="n">
        <f aca="false">H38*B38</f>
        <v>0</v>
      </c>
      <c r="M38" s="2" t="s">
        <v>61</v>
      </c>
      <c r="N38" s="2"/>
      <c r="P38" s="2"/>
      <c r="Q38" s="2"/>
      <c r="R38" s="2" t="s">
        <v>15</v>
      </c>
    </row>
    <row r="39" customFormat="false" ht="13.8" hidden="false" customHeight="false" outlineLevel="0" collapsed="false">
      <c r="A39" s="1" t="s">
        <v>124</v>
      </c>
      <c r="B39" s="2" t="n">
        <v>3</v>
      </c>
      <c r="C39" s="2" t="n">
        <f aca="false">3*B39</f>
        <v>9</v>
      </c>
      <c r="D39" s="0" t="n">
        <f aca="false">B81</f>
        <v>20</v>
      </c>
      <c r="E39" s="2" t="n">
        <f aca="false">D39-C39</f>
        <v>11</v>
      </c>
      <c r="F39" s="3" t="s">
        <v>125</v>
      </c>
      <c r="J39" s="2" t="n">
        <f aca="false">G39*B39</f>
        <v>0</v>
      </c>
      <c r="K39" s="2" t="n">
        <f aca="false">H39*B39</f>
        <v>0</v>
      </c>
      <c r="M39" s="2" t="s">
        <v>61</v>
      </c>
      <c r="N39" s="2"/>
      <c r="P39" s="2"/>
      <c r="Q39" s="2"/>
      <c r="R39" s="2" t="s">
        <v>15</v>
      </c>
    </row>
    <row r="40" customFormat="false" ht="13.8" hidden="false" customHeight="false" outlineLevel="0" collapsed="false">
      <c r="A40" s="1" t="s">
        <v>126</v>
      </c>
      <c r="B40" s="2" t="n">
        <v>1</v>
      </c>
      <c r="C40" s="2" t="n">
        <f aca="false">3*B40</f>
        <v>3</v>
      </c>
      <c r="D40" s="0" t="n">
        <f aca="false">E17</f>
        <v>18</v>
      </c>
      <c r="E40" s="2" t="n">
        <f aca="false">D40-C40</f>
        <v>15</v>
      </c>
      <c r="F40" s="3" t="s">
        <v>67</v>
      </c>
      <c r="J40" s="2" t="n">
        <f aca="false">G40*B40</f>
        <v>0</v>
      </c>
      <c r="K40" s="2" t="n">
        <f aca="false">H40*B40</f>
        <v>0</v>
      </c>
      <c r="M40" s="2" t="s">
        <v>61</v>
      </c>
      <c r="N40" s="2"/>
      <c r="P40" s="2"/>
      <c r="Q40" s="2"/>
      <c r="R40" s="2" t="s">
        <v>15</v>
      </c>
    </row>
    <row r="41" customFormat="false" ht="13.8" hidden="false" customHeight="false" outlineLevel="0" collapsed="false">
      <c r="A41" s="1" t="s">
        <v>127</v>
      </c>
      <c r="B41" s="2" t="n">
        <v>4</v>
      </c>
      <c r="C41" s="2" t="n">
        <f aca="false">3*B41</f>
        <v>12</v>
      </c>
      <c r="D41" s="0" t="n">
        <f aca="false">B86</f>
        <v>30</v>
      </c>
      <c r="E41" s="2" t="n">
        <f aca="false">D41-C41</f>
        <v>18</v>
      </c>
      <c r="F41" s="3" t="s">
        <v>128</v>
      </c>
      <c r="J41" s="2" t="n">
        <f aca="false">G41*B41</f>
        <v>0</v>
      </c>
      <c r="K41" s="2" t="n">
        <f aca="false">H41*B41</f>
        <v>0</v>
      </c>
      <c r="M41" s="2" t="s">
        <v>61</v>
      </c>
      <c r="N41" s="2"/>
      <c r="P41" s="2"/>
      <c r="Q41" s="2"/>
      <c r="R41" s="2" t="s">
        <v>15</v>
      </c>
    </row>
    <row r="42" customFormat="false" ht="13.8" hidden="false" customHeight="false" outlineLevel="0" collapsed="false">
      <c r="A42" s="1" t="s">
        <v>129</v>
      </c>
      <c r="B42" s="2" t="n">
        <v>4</v>
      </c>
      <c r="C42" s="2" t="n">
        <f aca="false">3*B42</f>
        <v>12</v>
      </c>
      <c r="D42" s="0" t="n">
        <f aca="false">B85</f>
        <v>30</v>
      </c>
      <c r="E42" s="2" t="n">
        <f aca="false">D42-C42</f>
        <v>18</v>
      </c>
      <c r="F42" s="3" t="s">
        <v>130</v>
      </c>
      <c r="J42" s="2" t="n">
        <f aca="false">G42*B42</f>
        <v>0</v>
      </c>
      <c r="K42" s="2" t="n">
        <f aca="false">H42*B42</f>
        <v>0</v>
      </c>
      <c r="M42" s="2" t="s">
        <v>61</v>
      </c>
      <c r="N42" s="2"/>
      <c r="P42" s="2"/>
      <c r="Q42" s="2"/>
      <c r="R42" s="2" t="s">
        <v>15</v>
      </c>
    </row>
    <row r="43" customFormat="false" ht="14.9" hidden="false" customHeight="false" outlineLevel="0" collapsed="false">
      <c r="A43" s="1" t="s">
        <v>131</v>
      </c>
      <c r="B43" s="2" t="n">
        <v>2</v>
      </c>
      <c r="C43" s="2" t="n">
        <f aca="false">3*B43</f>
        <v>6</v>
      </c>
      <c r="D43" s="0" t="n">
        <v>10</v>
      </c>
      <c r="E43" s="2" t="n">
        <f aca="false">D43-C43</f>
        <v>4</v>
      </c>
      <c r="F43" s="2" t="s">
        <v>132</v>
      </c>
      <c r="G43" s="0" t="n">
        <v>1.39</v>
      </c>
      <c r="H43" s="0" t="n">
        <v>1.1</v>
      </c>
      <c r="I43" s="2" t="n">
        <f aca="false">G43*D43</f>
        <v>13.9</v>
      </c>
      <c r="J43" s="2" t="n">
        <f aca="false">G43*B43</f>
        <v>2.78</v>
      </c>
      <c r="K43" s="2" t="n">
        <f aca="false">H43*B43</f>
        <v>2.2</v>
      </c>
      <c r="L43" s="4" t="s">
        <v>133</v>
      </c>
      <c r="M43" s="2" t="s">
        <v>134</v>
      </c>
      <c r="N43" s="2"/>
      <c r="P43" s="2"/>
      <c r="Q43" s="2"/>
      <c r="R43" s="2" t="s">
        <v>135</v>
      </c>
    </row>
    <row r="44" customFormat="false" ht="14.9" hidden="false" customHeight="false" outlineLevel="0" collapsed="false">
      <c r="A44" s="1" t="s">
        <v>136</v>
      </c>
      <c r="B44" s="2" t="n">
        <v>2</v>
      </c>
      <c r="C44" s="2" t="n">
        <f aca="false">3*B44</f>
        <v>6</v>
      </c>
      <c r="D44" s="0" t="n">
        <v>10</v>
      </c>
      <c r="E44" s="2" t="n">
        <f aca="false">D44-C44</f>
        <v>4</v>
      </c>
      <c r="F44" s="2" t="s">
        <v>137</v>
      </c>
      <c r="G44" s="0" t="n">
        <v>3.37</v>
      </c>
      <c r="H44" s="0" t="n">
        <v>1.83</v>
      </c>
      <c r="I44" s="2" t="n">
        <f aca="false">G44*D44</f>
        <v>33.7</v>
      </c>
      <c r="J44" s="2" t="n">
        <f aca="false">G44*B44</f>
        <v>6.74</v>
      </c>
      <c r="K44" s="2" t="n">
        <f aca="false">H44*B44</f>
        <v>3.66</v>
      </c>
      <c r="L44" s="4" t="s">
        <v>138</v>
      </c>
      <c r="M44" s="2" t="s">
        <v>139</v>
      </c>
      <c r="N44" s="2"/>
      <c r="P44" s="2"/>
      <c r="Q44" s="2"/>
      <c r="R44" s="2" t="s">
        <v>140</v>
      </c>
    </row>
    <row r="45" customFormat="false" ht="14.9" hidden="false" customHeight="false" outlineLevel="0" collapsed="false">
      <c r="A45" s="1" t="s">
        <v>141</v>
      </c>
      <c r="B45" s="2" t="n">
        <v>1</v>
      </c>
      <c r="C45" s="2" t="n">
        <f aca="false">3*B45</f>
        <v>3</v>
      </c>
      <c r="D45" s="0" t="n">
        <v>10</v>
      </c>
      <c r="E45" s="2" t="n">
        <f aca="false">D45-C45</f>
        <v>7</v>
      </c>
      <c r="F45" s="2" t="s">
        <v>142</v>
      </c>
      <c r="G45" s="0" t="n">
        <v>4.44</v>
      </c>
      <c r="H45" s="0" t="n">
        <v>2.42</v>
      </c>
      <c r="I45" s="2" t="n">
        <f aca="false">G45*D45</f>
        <v>44.4</v>
      </c>
      <c r="J45" s="2" t="n">
        <f aca="false">G45*B45</f>
        <v>4.44</v>
      </c>
      <c r="K45" s="2" t="n">
        <f aca="false">H45*B45</f>
        <v>2.42</v>
      </c>
      <c r="L45" s="4" t="s">
        <v>143</v>
      </c>
      <c r="M45" s="2" t="s">
        <v>139</v>
      </c>
      <c r="N45" s="2"/>
      <c r="P45" s="2"/>
      <c r="Q45" s="2"/>
      <c r="R45" s="2" t="s">
        <v>144</v>
      </c>
    </row>
    <row r="46" customFormat="false" ht="14.9" hidden="false" customHeight="false" outlineLevel="0" collapsed="false">
      <c r="A46" s="1" t="s">
        <v>145</v>
      </c>
      <c r="B46" s="2" t="n">
        <v>1</v>
      </c>
      <c r="C46" s="2" t="n">
        <f aca="false">3*B46</f>
        <v>3</v>
      </c>
      <c r="D46" s="0" t="n">
        <v>4</v>
      </c>
      <c r="E46" s="2" t="n">
        <f aca="false">D46-C46</f>
        <v>1</v>
      </c>
      <c r="F46" s="2" t="s">
        <v>146</v>
      </c>
      <c r="G46" s="0" t="n">
        <v>2.76</v>
      </c>
      <c r="H46" s="0" t="n">
        <v>2.12</v>
      </c>
      <c r="I46" s="0" t="n">
        <f aca="false">G46*D46</f>
        <v>11.04</v>
      </c>
      <c r="J46" s="2" t="n">
        <f aca="false">G46*B46</f>
        <v>2.76</v>
      </c>
      <c r="K46" s="2" t="n">
        <f aca="false">H46*B46</f>
        <v>2.12</v>
      </c>
      <c r="L46" s="4" t="s">
        <v>147</v>
      </c>
      <c r="M46" s="2" t="s">
        <v>148</v>
      </c>
      <c r="N46" s="2"/>
      <c r="P46" s="2"/>
      <c r="Q46" s="2"/>
      <c r="R46" s="2" t="s">
        <v>149</v>
      </c>
    </row>
    <row r="47" customFormat="false" ht="14.9" hidden="false" customHeight="false" outlineLevel="0" collapsed="false">
      <c r="A47" s="1" t="s">
        <v>150</v>
      </c>
      <c r="B47" s="2" t="n">
        <v>1</v>
      </c>
      <c r="C47" s="2" t="n">
        <f aca="false">3*B47</f>
        <v>3</v>
      </c>
      <c r="D47" s="0" t="n">
        <v>4</v>
      </c>
      <c r="E47" s="2" t="n">
        <f aca="false">D47-C47</f>
        <v>1</v>
      </c>
      <c r="F47" s="2" t="s">
        <v>151</v>
      </c>
      <c r="G47" s="0" t="n">
        <v>0.94</v>
      </c>
      <c r="H47" s="0" t="n">
        <v>0.38</v>
      </c>
      <c r="I47" s="2" t="n">
        <f aca="false">G47*D47</f>
        <v>3.76</v>
      </c>
      <c r="J47" s="2" t="n">
        <f aca="false">G47*B47</f>
        <v>0.94</v>
      </c>
      <c r="K47" s="2" t="n">
        <f aca="false">H47*B47</f>
        <v>0.38</v>
      </c>
      <c r="L47" s="4" t="s">
        <v>152</v>
      </c>
      <c r="M47" s="2" t="s">
        <v>153</v>
      </c>
      <c r="N47" s="2"/>
      <c r="P47" s="2"/>
      <c r="Q47" s="2"/>
      <c r="R47" s="2" t="s">
        <v>154</v>
      </c>
    </row>
    <row r="48" customFormat="false" ht="13.8" hidden="false" customHeight="false" outlineLevel="0" collapsed="false">
      <c r="A48" s="1"/>
      <c r="E48" s="2"/>
      <c r="J48" s="2" t="n">
        <f aca="false">G48*B48</f>
        <v>0</v>
      </c>
      <c r="K48" s="2" t="n">
        <f aca="false">H48*B48</f>
        <v>0</v>
      </c>
    </row>
    <row r="49" customFormat="false" ht="13.8" hidden="false" customHeight="false" outlineLevel="0" collapsed="false">
      <c r="A49" s="1" t="s">
        <v>155</v>
      </c>
      <c r="B49" s="2" t="n">
        <v>6</v>
      </c>
      <c r="C49" s="2" t="n">
        <f aca="false">3*B49</f>
        <v>18</v>
      </c>
      <c r="D49" s="0" t="n">
        <f aca="false">B66</f>
        <v>30</v>
      </c>
      <c r="E49" s="2" t="n">
        <f aca="false">D49-C49</f>
        <v>12</v>
      </c>
      <c r="F49" s="3" t="s">
        <v>156</v>
      </c>
      <c r="J49" s="2" t="n">
        <f aca="false">G49*B49</f>
        <v>0</v>
      </c>
      <c r="K49" s="2" t="n">
        <f aca="false">H49*B49</f>
        <v>0</v>
      </c>
      <c r="M49" s="2" t="s">
        <v>21</v>
      </c>
      <c r="N49" s="2"/>
      <c r="P49" s="2"/>
      <c r="Q49" s="2"/>
      <c r="R49" s="2" t="s">
        <v>15</v>
      </c>
    </row>
    <row r="50" customFormat="false" ht="13.8" hidden="false" customHeight="false" outlineLevel="0" collapsed="false">
      <c r="A50" s="1" t="s">
        <v>157</v>
      </c>
      <c r="B50" s="2" t="n">
        <v>2</v>
      </c>
      <c r="C50" s="2" t="n">
        <f aca="false">3*B50</f>
        <v>6</v>
      </c>
      <c r="D50" s="0" t="n">
        <f aca="false">B69</f>
        <v>20</v>
      </c>
      <c r="E50" s="2" t="n">
        <f aca="false">D50-C50</f>
        <v>14</v>
      </c>
      <c r="F50" s="3" t="s">
        <v>158</v>
      </c>
      <c r="J50" s="2" t="n">
        <f aca="false">G50*B50</f>
        <v>0</v>
      </c>
      <c r="K50" s="2" t="n">
        <f aca="false">H50*B50</f>
        <v>0</v>
      </c>
      <c r="M50" s="2" t="s">
        <v>21</v>
      </c>
      <c r="N50" s="2"/>
      <c r="P50" s="2"/>
      <c r="Q50" s="2"/>
      <c r="R50" s="2" t="s">
        <v>15</v>
      </c>
    </row>
    <row r="51" customFormat="false" ht="13.8" hidden="false" customHeight="false" outlineLevel="0" collapsed="false">
      <c r="A51" s="1" t="s">
        <v>159</v>
      </c>
      <c r="B51" s="2" t="n">
        <v>2</v>
      </c>
      <c r="C51" s="2" t="n">
        <f aca="false">3*B51</f>
        <v>6</v>
      </c>
      <c r="D51" s="0" t="n">
        <f aca="false">E27</f>
        <v>15</v>
      </c>
      <c r="E51" s="2" t="n">
        <f aca="false">D51-C51</f>
        <v>9</v>
      </c>
      <c r="F51" s="3" t="s">
        <v>92</v>
      </c>
      <c r="J51" s="2" t="n">
        <f aca="false">G51*B51</f>
        <v>0</v>
      </c>
      <c r="K51" s="2" t="n">
        <f aca="false">H51*B51</f>
        <v>0</v>
      </c>
      <c r="M51" s="2" t="s">
        <v>21</v>
      </c>
      <c r="N51" s="2"/>
      <c r="P51" s="2"/>
      <c r="Q51" s="2"/>
      <c r="R51" s="2" t="s">
        <v>15</v>
      </c>
    </row>
    <row r="52" customFormat="false" ht="13.8" hidden="false" customHeight="false" outlineLevel="0" collapsed="false">
      <c r="A52" s="1" t="s">
        <v>160</v>
      </c>
      <c r="B52" s="2" t="n">
        <v>8</v>
      </c>
      <c r="C52" s="2" t="n">
        <f aca="false">3*B52</f>
        <v>24</v>
      </c>
      <c r="D52" s="0" t="n">
        <f aca="false">E29</f>
        <v>58</v>
      </c>
      <c r="E52" s="2" t="n">
        <f aca="false">D52-C52</f>
        <v>34</v>
      </c>
      <c r="F52" s="3" t="s">
        <v>13</v>
      </c>
      <c r="J52" s="2" t="n">
        <f aca="false">G52*B52</f>
        <v>0</v>
      </c>
      <c r="K52" s="2" t="n">
        <f aca="false">H52*B52</f>
        <v>0</v>
      </c>
      <c r="M52" s="2" t="s">
        <v>21</v>
      </c>
      <c r="N52" s="2"/>
      <c r="P52" s="2"/>
      <c r="Q52" s="2"/>
      <c r="R52" s="2" t="s">
        <v>15</v>
      </c>
    </row>
    <row r="53" customFormat="false" ht="13.8" hidden="false" customHeight="false" outlineLevel="0" collapsed="false">
      <c r="A53" s="1" t="s">
        <v>161</v>
      </c>
      <c r="B53" s="2" t="n">
        <v>2</v>
      </c>
      <c r="C53" s="2" t="n">
        <f aca="false">3*B53</f>
        <v>6</v>
      </c>
      <c r="D53" s="0" t="n">
        <f aca="false">B74</f>
        <v>10</v>
      </c>
      <c r="E53" s="2" t="n">
        <f aca="false">D53-C53</f>
        <v>4</v>
      </c>
      <c r="F53" s="3" t="s">
        <v>162</v>
      </c>
      <c r="J53" s="2" t="n">
        <f aca="false">G53*B53</f>
        <v>0</v>
      </c>
      <c r="K53" s="2" t="n">
        <f aca="false">H53*B53</f>
        <v>0</v>
      </c>
      <c r="M53" s="2" t="s">
        <v>14</v>
      </c>
      <c r="N53" s="2"/>
      <c r="P53" s="2"/>
      <c r="Q53" s="2"/>
      <c r="R53" s="2" t="s">
        <v>15</v>
      </c>
    </row>
    <row r="54" customFormat="false" ht="14.9" hidden="false" customHeight="false" outlineLevel="0" collapsed="false">
      <c r="A54" s="1" t="s">
        <v>163</v>
      </c>
      <c r="B54" s="2" t="n">
        <v>2</v>
      </c>
      <c r="C54" s="2" t="n">
        <f aca="false">3*B54</f>
        <v>6</v>
      </c>
      <c r="D54" s="0" t="n">
        <v>8</v>
      </c>
      <c r="E54" s="2" t="n">
        <f aca="false">D54-C54</f>
        <v>2</v>
      </c>
      <c r="F54" s="2" t="s">
        <v>164</v>
      </c>
      <c r="G54" s="0" t="n">
        <v>0.737</v>
      </c>
      <c r="H54" s="0" t="n">
        <v>0.29</v>
      </c>
      <c r="I54" s="0" t="n">
        <f aca="false">G54*D54</f>
        <v>5.896</v>
      </c>
      <c r="J54" s="2" t="n">
        <f aca="false">G54*B54</f>
        <v>1.474</v>
      </c>
      <c r="K54" s="2" t="n">
        <f aca="false">H54*B54</f>
        <v>0.58</v>
      </c>
      <c r="L54" s="4" t="s">
        <v>165</v>
      </c>
      <c r="M54" s="2" t="s">
        <v>102</v>
      </c>
      <c r="N54" s="2"/>
      <c r="P54" s="2"/>
      <c r="Q54" s="2"/>
      <c r="R54" s="2" t="s">
        <v>166</v>
      </c>
    </row>
    <row r="55" customFormat="false" ht="13.8" hidden="false" customHeight="false" outlineLevel="0" collapsed="false">
      <c r="A55" s="1" t="s">
        <v>167</v>
      </c>
      <c r="B55" s="2" t="n">
        <v>5</v>
      </c>
      <c r="C55" s="2" t="n">
        <f aca="false">3*B55</f>
        <v>15</v>
      </c>
      <c r="D55" s="0" t="n">
        <f aca="false">B79</f>
        <v>30</v>
      </c>
      <c r="E55" s="2" t="n">
        <f aca="false">D55-C55</f>
        <v>15</v>
      </c>
      <c r="F55" s="3" t="s">
        <v>168</v>
      </c>
      <c r="J55" s="2" t="n">
        <f aca="false">G55*B55</f>
        <v>0</v>
      </c>
      <c r="K55" s="2" t="n">
        <f aca="false">H55*B55</f>
        <v>0</v>
      </c>
      <c r="M55" s="2" t="s">
        <v>61</v>
      </c>
      <c r="N55" s="2"/>
      <c r="P55" s="2"/>
      <c r="Q55" s="2"/>
      <c r="R55" s="2" t="s">
        <v>15</v>
      </c>
    </row>
    <row r="56" customFormat="false" ht="13.8" hidden="false" customHeight="false" outlineLevel="0" collapsed="false">
      <c r="A56" s="1" t="s">
        <v>169</v>
      </c>
      <c r="B56" s="2" t="n">
        <v>1</v>
      </c>
      <c r="C56" s="2" t="n">
        <f aca="false">3*B56</f>
        <v>3</v>
      </c>
      <c r="D56" s="0" t="n">
        <f aca="false">E40</f>
        <v>15</v>
      </c>
      <c r="E56" s="2" t="n">
        <f aca="false">D56-C56</f>
        <v>12</v>
      </c>
      <c r="F56" s="3" t="s">
        <v>67</v>
      </c>
      <c r="J56" s="2" t="n">
        <f aca="false">G56*B56</f>
        <v>0</v>
      </c>
      <c r="K56" s="2" t="n">
        <f aca="false">H56*B56</f>
        <v>0</v>
      </c>
      <c r="M56" s="2" t="s">
        <v>61</v>
      </c>
      <c r="N56" s="2"/>
      <c r="P56" s="2"/>
      <c r="Q56" s="2"/>
      <c r="R56" s="2" t="s">
        <v>15</v>
      </c>
    </row>
    <row r="57" customFormat="false" ht="13.8" hidden="false" customHeight="false" outlineLevel="0" collapsed="false">
      <c r="A57" s="1" t="s">
        <v>170</v>
      </c>
      <c r="B57" s="2" t="n">
        <v>2</v>
      </c>
      <c r="C57" s="2" t="n">
        <f aca="false">3*B57</f>
        <v>6</v>
      </c>
      <c r="D57" s="0" t="n">
        <f aca="false">E42</f>
        <v>18</v>
      </c>
      <c r="E57" s="2" t="n">
        <f aca="false">D57-C57</f>
        <v>12</v>
      </c>
      <c r="F57" s="3" t="s">
        <v>130</v>
      </c>
      <c r="J57" s="2" t="n">
        <f aca="false">G57*B57</f>
        <v>0</v>
      </c>
      <c r="K57" s="2" t="n">
        <f aca="false">H57*B57</f>
        <v>0</v>
      </c>
      <c r="M57" s="2" t="s">
        <v>61</v>
      </c>
      <c r="N57" s="2"/>
      <c r="P57" s="2"/>
      <c r="Q57" s="2"/>
      <c r="R57" s="2" t="s">
        <v>15</v>
      </c>
    </row>
    <row r="58" customFormat="false" ht="13.8" hidden="false" customHeight="false" outlineLevel="0" collapsed="false">
      <c r="A58" s="1" t="s">
        <v>171</v>
      </c>
      <c r="B58" s="2" t="n">
        <v>2</v>
      </c>
      <c r="C58" s="2" t="n">
        <f aca="false">3*B58</f>
        <v>6</v>
      </c>
      <c r="D58" s="0" t="n">
        <f aca="false">E16</f>
        <v>18</v>
      </c>
      <c r="E58" s="2" t="n">
        <f aca="false">D58-C58</f>
        <v>12</v>
      </c>
      <c r="F58" s="3" t="s">
        <v>65</v>
      </c>
      <c r="J58" s="2" t="n">
        <f aca="false">G58*B58</f>
        <v>0</v>
      </c>
      <c r="K58" s="2" t="n">
        <f aca="false">H58*B58</f>
        <v>0</v>
      </c>
      <c r="M58" s="2" t="s">
        <v>61</v>
      </c>
      <c r="N58" s="2"/>
      <c r="P58" s="2"/>
      <c r="Q58" s="2"/>
      <c r="R58" s="2" t="s">
        <v>15</v>
      </c>
    </row>
    <row r="59" customFormat="false" ht="14.9" hidden="false" customHeight="false" outlineLevel="0" collapsed="false">
      <c r="A59" s="1" t="s">
        <v>172</v>
      </c>
      <c r="B59" s="2" t="n">
        <v>1</v>
      </c>
      <c r="C59" s="2" t="n">
        <f aca="false">3*B59</f>
        <v>3</v>
      </c>
      <c r="D59" s="0" t="n">
        <v>5</v>
      </c>
      <c r="E59" s="2" t="n">
        <f aca="false">D59-C59</f>
        <v>2</v>
      </c>
      <c r="F59" s="2" t="s">
        <v>173</v>
      </c>
      <c r="G59" s="0" t="n">
        <v>0.87</v>
      </c>
      <c r="H59" s="0" t="n">
        <v>0.3</v>
      </c>
      <c r="I59" s="2" t="n">
        <f aca="false">G59*D59</f>
        <v>4.35</v>
      </c>
      <c r="J59" s="2" t="n">
        <f aca="false">G59*B59</f>
        <v>0.87</v>
      </c>
      <c r="K59" s="2" t="n">
        <f aca="false">H59*B59</f>
        <v>0.3</v>
      </c>
      <c r="L59" s="4" t="s">
        <v>174</v>
      </c>
      <c r="M59" s="2" t="s">
        <v>175</v>
      </c>
      <c r="N59" s="2"/>
      <c r="P59" s="2"/>
      <c r="Q59" s="2"/>
      <c r="R59" s="2" t="s">
        <v>176</v>
      </c>
    </row>
    <row r="60" customFormat="false" ht="14.9" hidden="false" customHeight="false" outlineLevel="0" collapsed="false">
      <c r="A60" s="1" t="s">
        <v>177</v>
      </c>
      <c r="B60" s="2" t="n">
        <v>2</v>
      </c>
      <c r="C60" s="2" t="n">
        <f aca="false">3*B60</f>
        <v>6</v>
      </c>
      <c r="D60" s="0" t="n">
        <v>10</v>
      </c>
      <c r="E60" s="2" t="n">
        <f aca="false">D60-C60</f>
        <v>4</v>
      </c>
      <c r="F60" s="2" t="s">
        <v>178</v>
      </c>
      <c r="G60" s="0" t="n">
        <v>2.12</v>
      </c>
      <c r="H60" s="0" t="n">
        <v>1.16</v>
      </c>
      <c r="I60" s="0" t="n">
        <f aca="false">G60*D60</f>
        <v>21.2</v>
      </c>
      <c r="J60" s="2" t="n">
        <f aca="false">G60*B60</f>
        <v>4.24</v>
      </c>
      <c r="K60" s="2" t="n">
        <f aca="false">H60*B60</f>
        <v>2.32</v>
      </c>
      <c r="L60" s="4" t="s">
        <v>179</v>
      </c>
      <c r="M60" s="2" t="s">
        <v>180</v>
      </c>
      <c r="N60" s="2"/>
      <c r="P60" s="2"/>
      <c r="Q60" s="2"/>
      <c r="R60" s="2" t="s">
        <v>181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 t="n">
        <f aca="false">SUM(J3:J60)</f>
        <v>85.614</v>
      </c>
      <c r="K61" s="2" t="n">
        <f aca="false">SUM(K3:K60)</f>
        <v>43.696</v>
      </c>
      <c r="L61" s="2"/>
      <c r="M61" s="2"/>
      <c r="O61" s="2"/>
      <c r="P61" s="2"/>
      <c r="Q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O62" s="2"/>
      <c r="P62" s="2"/>
      <c r="Q62" s="2"/>
    </row>
    <row r="64" customFormat="false" ht="13.8" hidden="false" customHeight="false" outlineLevel="0" collapsed="false">
      <c r="A64" s="1" t="s">
        <v>182</v>
      </c>
    </row>
    <row r="66" customFormat="false" ht="13.8" hidden="false" customHeight="false" outlineLevel="0" collapsed="false">
      <c r="A66" s="2" t="s">
        <v>156</v>
      </c>
      <c r="B66" s="0" t="n">
        <v>30</v>
      </c>
      <c r="C66" s="0" t="s">
        <v>183</v>
      </c>
      <c r="D66" s="2" t="s">
        <v>184</v>
      </c>
    </row>
    <row r="67" customFormat="false" ht="13.8" hidden="false" customHeight="false" outlineLevel="0" collapsed="false">
      <c r="A67" s="2" t="s">
        <v>98</v>
      </c>
      <c r="B67" s="2" t="n">
        <v>30</v>
      </c>
      <c r="C67" s="0" t="s">
        <v>183</v>
      </c>
      <c r="D67" s="2" t="s">
        <v>184</v>
      </c>
    </row>
    <row r="68" customFormat="false" ht="13.8" hidden="false" customHeight="false" outlineLevel="0" collapsed="false">
      <c r="A68" s="2" t="s">
        <v>23</v>
      </c>
      <c r="B68" s="2" t="n">
        <v>20</v>
      </c>
      <c r="C68" s="0" t="s">
        <v>185</v>
      </c>
      <c r="D68" s="2" t="s">
        <v>184</v>
      </c>
    </row>
    <row r="69" customFormat="false" ht="13.8" hidden="false" customHeight="false" outlineLevel="0" collapsed="false">
      <c r="A69" s="2" t="s">
        <v>158</v>
      </c>
      <c r="B69" s="0" t="n">
        <v>20</v>
      </c>
      <c r="C69" s="0" t="s">
        <v>186</v>
      </c>
      <c r="D69" s="2" t="s">
        <v>184</v>
      </c>
    </row>
    <row r="70" customFormat="false" ht="13.8" hidden="false" customHeight="false" outlineLevel="0" collapsed="false">
      <c r="A70" s="2" t="s">
        <v>13</v>
      </c>
      <c r="B70" s="0" t="n">
        <v>100</v>
      </c>
      <c r="C70" s="0" t="s">
        <v>183</v>
      </c>
      <c r="D70" s="2" t="s">
        <v>184</v>
      </c>
    </row>
    <row r="71" customFormat="false" ht="13.8" hidden="false" customHeight="false" outlineLevel="0" collapsed="false">
      <c r="A71" s="2" t="s">
        <v>13</v>
      </c>
      <c r="B71" s="0" t="n">
        <v>10</v>
      </c>
      <c r="C71" s="0" t="s">
        <v>187</v>
      </c>
      <c r="D71" s="0" t="s">
        <v>188</v>
      </c>
    </row>
    <row r="72" customFormat="false" ht="13.8" hidden="false" customHeight="false" outlineLevel="0" collapsed="false">
      <c r="A72" s="2" t="s">
        <v>92</v>
      </c>
      <c r="B72" s="0" t="n">
        <v>30</v>
      </c>
      <c r="C72" s="0" t="s">
        <v>183</v>
      </c>
      <c r="D72" s="2" t="s">
        <v>184</v>
      </c>
    </row>
    <row r="73" customFormat="false" ht="13.8" hidden="false" customHeight="false" outlineLevel="0" collapsed="false">
      <c r="A73" s="2" t="s">
        <v>17</v>
      </c>
      <c r="B73" s="0" t="n">
        <v>60</v>
      </c>
      <c r="C73" s="0" t="s">
        <v>186</v>
      </c>
      <c r="D73" s="2" t="s">
        <v>188</v>
      </c>
    </row>
    <row r="74" customFormat="false" ht="13.8" hidden="false" customHeight="false" outlineLevel="0" collapsed="false">
      <c r="A74" s="2" t="s">
        <v>162</v>
      </c>
      <c r="B74" s="2" t="n">
        <v>10</v>
      </c>
      <c r="C74" s="0" t="s">
        <v>183</v>
      </c>
      <c r="D74" s="2" t="s">
        <v>188</v>
      </c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A76" s="2" t="s">
        <v>63</v>
      </c>
      <c r="B76" s="0" t="n">
        <v>30</v>
      </c>
      <c r="C76" s="0" t="s">
        <v>184</v>
      </c>
      <c r="D76" s="0" t="s">
        <v>189</v>
      </c>
    </row>
    <row r="77" customFormat="false" ht="13.8" hidden="false" customHeight="false" outlineLevel="0" collapsed="false">
      <c r="A77" s="2" t="s">
        <v>190</v>
      </c>
      <c r="B77" s="0" t="n">
        <v>30</v>
      </c>
      <c r="C77" s="2" t="s">
        <v>184</v>
      </c>
      <c r="D77" s="0" t="s">
        <v>189</v>
      </c>
    </row>
    <row r="78" customFormat="false" ht="13.8" hidden="false" customHeight="false" outlineLevel="0" collapsed="false">
      <c r="A78" s="0" t="s">
        <v>121</v>
      </c>
      <c r="B78" s="0" t="n">
        <v>50</v>
      </c>
      <c r="C78" s="2" t="s">
        <v>184</v>
      </c>
      <c r="D78" s="0" t="s">
        <v>191</v>
      </c>
    </row>
    <row r="79" customFormat="false" ht="13.8" hidden="false" customHeight="false" outlineLevel="0" collapsed="false">
      <c r="A79" s="0" t="s">
        <v>168</v>
      </c>
      <c r="B79" s="0" t="n">
        <v>30</v>
      </c>
      <c r="C79" s="2" t="s">
        <v>184</v>
      </c>
      <c r="D79" s="0" t="s">
        <v>191</v>
      </c>
    </row>
    <row r="80" customFormat="false" ht="13.8" hidden="false" customHeight="false" outlineLevel="0" collapsed="false">
      <c r="A80" s="2" t="s">
        <v>73</v>
      </c>
      <c r="B80" s="0" t="n">
        <v>10</v>
      </c>
      <c r="C80" s="2" t="s">
        <v>184</v>
      </c>
      <c r="D80" s="0" t="s">
        <v>191</v>
      </c>
      <c r="E80" s="2" t="s">
        <v>192</v>
      </c>
    </row>
    <row r="81" customFormat="false" ht="13.8" hidden="false" customHeight="false" outlineLevel="0" collapsed="false">
      <c r="A81" s="2" t="s">
        <v>125</v>
      </c>
      <c r="B81" s="0" t="n">
        <v>20</v>
      </c>
      <c r="C81" s="2" t="s">
        <v>184</v>
      </c>
      <c r="D81" s="0" t="s">
        <v>189</v>
      </c>
    </row>
    <row r="82" customFormat="false" ht="13.8" hidden="false" customHeight="false" outlineLevel="0" collapsed="false">
      <c r="A82" s="2" t="s">
        <v>77</v>
      </c>
      <c r="B82" s="0" t="n">
        <v>10</v>
      </c>
      <c r="C82" s="2" t="s">
        <v>184</v>
      </c>
      <c r="D82" s="0" t="s">
        <v>191</v>
      </c>
      <c r="E82" s="0" t="s">
        <v>192</v>
      </c>
    </row>
    <row r="83" customFormat="false" ht="13.8" hidden="false" customHeight="false" outlineLevel="0" collapsed="false">
      <c r="A83" s="2" t="s">
        <v>67</v>
      </c>
      <c r="B83" s="0" t="n">
        <v>30</v>
      </c>
      <c r="C83" s="2" t="s">
        <v>184</v>
      </c>
      <c r="D83" s="2" t="s">
        <v>189</v>
      </c>
    </row>
    <row r="84" customFormat="false" ht="13.8" hidden="false" customHeight="false" outlineLevel="0" collapsed="false">
      <c r="A84" s="2" t="s">
        <v>123</v>
      </c>
      <c r="B84" s="0" t="n">
        <v>30</v>
      </c>
      <c r="C84" s="2" t="s">
        <v>184</v>
      </c>
      <c r="D84" s="2" t="s">
        <v>189</v>
      </c>
    </row>
    <row r="85" customFormat="false" ht="13.8" hidden="false" customHeight="false" outlineLevel="0" collapsed="false">
      <c r="A85" s="2" t="s">
        <v>130</v>
      </c>
      <c r="B85" s="0" t="n">
        <v>30</v>
      </c>
      <c r="C85" s="2" t="s">
        <v>184</v>
      </c>
      <c r="D85" s="2" t="s">
        <v>191</v>
      </c>
      <c r="E85" s="2" t="s">
        <v>192</v>
      </c>
    </row>
    <row r="86" customFormat="false" ht="13.8" hidden="false" customHeight="false" outlineLevel="0" collapsed="false">
      <c r="A86" s="2" t="s">
        <v>128</v>
      </c>
      <c r="B86" s="0" t="n">
        <v>30</v>
      </c>
      <c r="C86" s="2" t="s">
        <v>184</v>
      </c>
      <c r="D86" s="2" t="s">
        <v>191</v>
      </c>
      <c r="E86" s="2" t="s">
        <v>192</v>
      </c>
    </row>
    <row r="87" customFormat="false" ht="13.8" hidden="false" customHeight="false" outlineLevel="0" collapsed="false">
      <c r="A87" s="2" t="s">
        <v>71</v>
      </c>
      <c r="B87" s="0" t="n">
        <v>20</v>
      </c>
      <c r="C87" s="2" t="s">
        <v>184</v>
      </c>
      <c r="D87" s="2" t="s">
        <v>191</v>
      </c>
      <c r="E87" s="2" t="s">
        <v>192</v>
      </c>
    </row>
    <row r="88" customFormat="false" ht="13.8" hidden="false" customHeight="false" outlineLevel="0" collapsed="false">
      <c r="A88" s="2" t="s">
        <v>75</v>
      </c>
      <c r="B88" s="0" t="n">
        <v>10</v>
      </c>
      <c r="C88" s="2" t="s">
        <v>184</v>
      </c>
      <c r="D88" s="2" t="s">
        <v>191</v>
      </c>
      <c r="E88" s="2" t="s">
        <v>192</v>
      </c>
    </row>
    <row r="89" customFormat="false" ht="13.8" hidden="false" customHeight="false" outlineLevel="0" collapsed="false">
      <c r="A89" s="2" t="s">
        <v>69</v>
      </c>
      <c r="B89" s="0" t="n">
        <v>10</v>
      </c>
      <c r="C89" s="2" t="s">
        <v>184</v>
      </c>
      <c r="D89" s="2" t="s">
        <v>189</v>
      </c>
    </row>
    <row r="91" customFormat="false" ht="13.8" hidden="false" customHeight="false" outlineLevel="0" collapsed="false">
      <c r="A91" s="1" t="s">
        <v>193</v>
      </c>
      <c r="B91" s="1" t="s">
        <v>194</v>
      </c>
    </row>
    <row r="92" customFormat="false" ht="13.8" hidden="false" customHeight="false" outlineLevel="0" collapsed="false">
      <c r="A92" s="0" t="s">
        <v>195</v>
      </c>
      <c r="B92" s="0" t="n">
        <v>60</v>
      </c>
      <c r="C92" s="0" t="n">
        <v>2</v>
      </c>
    </row>
    <row r="93" customFormat="false" ht="13.8" hidden="false" customHeight="false" outlineLevel="0" collapsed="false">
      <c r="A93" s="2" t="s">
        <v>195</v>
      </c>
      <c r="B93" s="0" t="n">
        <v>20</v>
      </c>
      <c r="C93" s="0" t="n">
        <v>3</v>
      </c>
    </row>
    <row r="94" customFormat="false" ht="13.8" hidden="false" customHeight="false" outlineLevel="0" collapsed="false">
      <c r="A94" s="2" t="s">
        <v>195</v>
      </c>
      <c r="B94" s="0" t="n">
        <v>40</v>
      </c>
      <c r="C94" s="0" t="n">
        <v>4</v>
      </c>
    </row>
    <row r="95" customFormat="false" ht="13.8" hidden="false" customHeight="false" outlineLevel="0" collapsed="false">
      <c r="A95" s="2" t="s">
        <v>195</v>
      </c>
      <c r="B95" s="0" t="n">
        <v>10</v>
      </c>
      <c r="C95" s="0" t="n">
        <v>5</v>
      </c>
    </row>
    <row r="97" customFormat="false" ht="13.8" hidden="false" customHeight="false" outlineLevel="0" collapsed="false">
      <c r="A97" s="0" t="s">
        <v>196</v>
      </c>
      <c r="B97" s="0" t="n">
        <v>40</v>
      </c>
      <c r="C97" s="0" t="n">
        <v>2</v>
      </c>
      <c r="D97" s="0" t="s">
        <v>197</v>
      </c>
    </row>
    <row r="98" customFormat="false" ht="13.8" hidden="false" customHeight="false" outlineLevel="0" collapsed="false">
      <c r="A98" s="2" t="s">
        <v>196</v>
      </c>
      <c r="B98" s="0" t="n">
        <v>20</v>
      </c>
      <c r="C98" s="0" t="n">
        <v>4</v>
      </c>
      <c r="D98" s="2" t="s">
        <v>197</v>
      </c>
    </row>
    <row r="100" customFormat="false" ht="13.8" hidden="false" customHeight="false" outlineLevel="0" collapsed="false">
      <c r="A100" s="2" t="s">
        <v>196</v>
      </c>
      <c r="B100" s="0" t="n">
        <v>20</v>
      </c>
      <c r="C100" s="0" t="n">
        <v>2</v>
      </c>
      <c r="D100" s="0" t="s">
        <v>198</v>
      </c>
    </row>
    <row r="101" customFormat="false" ht="13.8" hidden="false" customHeight="false" outlineLevel="0" collapsed="false">
      <c r="A101" s="2" t="s">
        <v>196</v>
      </c>
      <c r="B101" s="0" t="n">
        <v>20</v>
      </c>
      <c r="C101" s="0" t="n">
        <v>3</v>
      </c>
      <c r="D101" s="2" t="s">
        <v>198</v>
      </c>
    </row>
    <row r="102" customFormat="false" ht="13.8" hidden="false" customHeight="false" outlineLevel="0" collapsed="false">
      <c r="A102" s="2" t="s">
        <v>196</v>
      </c>
      <c r="B102" s="0" t="n">
        <v>20</v>
      </c>
      <c r="C102" s="0" t="n">
        <v>4</v>
      </c>
      <c r="D102" s="2" t="s">
        <v>198</v>
      </c>
    </row>
    <row r="103" customFormat="false" ht="13.8" hidden="false" customHeight="false" outlineLevel="0" collapsed="false">
      <c r="A103" s="2" t="s">
        <v>196</v>
      </c>
      <c r="B103" s="0" t="n">
        <v>10</v>
      </c>
      <c r="C103" s="0" t="n">
        <v>5</v>
      </c>
      <c r="D103" s="2" t="s">
        <v>198</v>
      </c>
    </row>
  </sheetData>
  <hyperlinks>
    <hyperlink ref="L3" r:id="rId1" display="https://www.mouser.fr/ProductDetail/AVX/12101C475KAT2A?qs=EU6FO9ffTwcRepGW8toPKw=="/>
    <hyperlink ref="R3" r:id="rId2" display="https://www.mouser.fr/datasheet/2/40/X7RDielectric-777024.pdf"/>
    <hyperlink ref="L7" r:id="rId3" display="https://www.mouser.fr/ProductDetail/STMicroelectronics/STPS0520Z?qs=%2Fha2pyFadujfmZ4l9wbB%252BsQmOGvhzmBV2PXpBp2TCXg%3D"/>
    <hyperlink ref="L8" r:id="rId4" display="https://www.mouser.fr/ProductDetail/STMicroelectronics/STTH1002CB?qs=k9dH%2Fx4GHJA9SxLPzzpbYQ%3D%3D"/>
    <hyperlink ref="L9" r:id="rId5" display="https://www.mouser.fr/ProductDetail/Littelfuse/RKEF500-1?qs=UGrsI8zU717zmQ3HZTmdHQ%3D%3D"/>
    <hyperlink ref="L10" r:id="rId6" display="https://www.conrad.fr/p/borne-pour-circuits-imprimes-wago-2604-1102-4-mm-nombre-de-poles-2-1-pcs-2189664"/>
    <hyperlink ref="L11" r:id="rId7" display="https://www.mouser.fr/ProductDetail/Wurth-Elektronik/7443634700?qs=%2Fha2pyFaduhb12J58f%2FX1VYXZ2aOs1Wd2O7ZwuFFMmbCNSUY15Y9Yw%3D%3D"/>
    <hyperlink ref="L12" r:id="rId8" display="https://www.mouser.fr/ProductDetail/Infineon-IR/IRFR4615TRLPBF?qs=9%252BKlkBgLFf3pRPjRuWQ9lg%3D%3D"/>
    <hyperlink ref="L13" r:id="rId9" display="https://www.mouser.fr/ProductDetail/ON-Semiconductor/FGD3040G2-F085V?qs=l7cgNqFNU1i7QR2TiJavkg%3D%3D"/>
    <hyperlink ref="L23" r:id="rId10" display="https://www.mouser.fr/ProductDetail/Texas-Instruments/LM35DZ-NOPB?qs=QbsRYf82W3F5RpWTxhXHxA%3D%3D"/>
    <hyperlink ref="L25" r:id="rId11" display="https://www.digikey.com/product-detail/en/allegro-microsystems/ACS730KLCTR-20AB-T/620-1792-1-ND/5995142"/>
    <hyperlink ref="L31" r:id="rId12" display="https://www.mouser.fr/ProductDetail/ON-Semiconductor/1SMB5930BT3G?qs=vLkC5FC1VN9tYP0%2F9nIg5g%3D%3D"/>
    <hyperlink ref="L32" r:id="rId13" display="https://www.mouser.fr/ProductDetail/ON-Semiconductor/MMSZ5227BT1G?qs=P4IOph%252Bbot%2FtbSHaOqFjRw%3D%3D"/>
    <hyperlink ref="L34" r:id="rId14" display="https://www.mouser.fr/ProductDetail/ON-Semiconductor/MMSZ4690T1G?qs=P4IOph%252Bbot%252B2OVzEwdVwmg%3D%3D"/>
    <hyperlink ref="L35" r:id="rId15" display="https://www.mouser.fr/ProductDetail/Wurth-Elektronik/691361300002?qs=2kOmHSv6VfT4LkTOwaHleg%3D%3D"/>
    <hyperlink ref="L36" r:id="rId16" display="https://www.mouser.fr/ProductDetail/Wurth-Elektronik/691305340002?qs=lBTPRtX1sU8MDhnazj5rFg%3D%3D"/>
    <hyperlink ref="L43" r:id="rId17" display="https://www.mouser.fr/ProductDetail/RECOM-Power/RFMM-0505S?qs=lYGu3FyN48cLA%2FDlNgurmw%3D%3D"/>
    <hyperlink ref="L44" r:id="rId18" display="https://www.mouser.fr/ProductDetail/Texas-Instruments/AMC1100DWVR?qs=NEWnq6vH5LdScB%2F82h%2FGnA%3D%3D"/>
    <hyperlink ref="L45" r:id="rId19" display="https://www.mouser.fr/ProductDetail/Texas-Instruments/AMC1311DWVR?qs=W0yvOO0ixfH9y9ZpoWibXg%3D%3D"/>
    <hyperlink ref="L46" r:id="rId20" display="https://www.mouser.fr/ProductDetail/RECOM-Power/R-78E50-10?qs=T0XSgvH75d4EsZCU9I5HVA%3D%3D"/>
    <hyperlink ref="L47" r:id="rId21" display="https://www.mouser.fr/ProductDetail/Texas-Instruments/LM1117MPX-33-NOPB?qs=X1J7HmVL2ZHRbBIxXi4utg%3D%3D"/>
    <hyperlink ref="L54" r:id="rId22" display="https://www.mouser.fr/ProductDetail/STMicroelectronics/STTH4R02U?qs=Cak7mXXNf1XsxSszdsuKcA%3D%3D"/>
    <hyperlink ref="L59" r:id="rId23" display="https://www.mouser.fr/ProductDetail/Vishay-Semiconductors/SFH617A-2X009T?qs=%2Fha2pyFaduhFhamgYl%2FxMH%252B9%2FrOF1gVbYbJdLezMwNZoTR1NbAU3ig%3D%3D"/>
    <hyperlink ref="L60" r:id="rId24" display="https://www.mouser.fr/ProductDetail/595-UCC21222DR"/>
  </hyperlink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2020-10-20T18:21:32Z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