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5" i="4"/>
  <c r="B4" i="4"/>
  <c r="C4" i="4" s="1"/>
  <c r="B3" i="4"/>
  <c r="C3" i="4" s="1"/>
  <c r="B6" i="4"/>
  <c r="B8" i="4"/>
  <c r="B9" i="4"/>
  <c r="B7" i="4"/>
  <c r="B11" i="4"/>
  <c r="B10" i="4"/>
  <c r="B12" i="4"/>
  <c r="B13" i="4"/>
  <c r="B14" i="4"/>
  <c r="B2" i="4"/>
  <c r="C2" i="4" s="1"/>
  <c r="C8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C5" i="4" s="1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C12" i="4" s="1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9" i="4" l="1"/>
  <c r="C6" i="4"/>
  <c r="C10" i="4"/>
  <c r="C13" i="4"/>
  <c r="C7" i="4"/>
  <c r="C11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<sst xmlns="http://schemas.openxmlformats.org/spreadsheetml/2006/main" count="1116" uniqueCount="572">
  <si>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</si>
  <si>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</si>
  <si>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</si>
  <si>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</si>
  <si>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</si>
  <si>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</si>
  <si>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</si>
  <si>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</si>
  <si>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</si>
  <si>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</si>
  <si>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</si>
  <si>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</si>
  <si>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</si>
  <si>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</si>
  <si>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</si>
  <si>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</si>
  <si>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</si>
  <si>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</si>
  <si>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</si>
  <si>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</si>
  <si>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</si>
  <si>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</si>
  <si>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</si>
  <si>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</si>
  <si>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</si>
  <si>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</si>
  <si>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</si>
  <si>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</si>
  <si>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</si>
  <si>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</si>
  <si>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</si>
  <si>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</si>
  <si>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</si>
  <si>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</si>
  <si>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</si>
  <si>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</si>
  <si>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</si>
  <si>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</si>
  <si>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</si>
  <si>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</si>
  <si>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</si>
  <si>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</si>
  <si>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</si>
  <si>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</si>
  <si>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</si>
  <si>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</si>
  <si>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</si>
  <si>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</si>
  <si>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</si>
  <si>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</si>
  <si>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</si>
  <si>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</si>
  <si>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</si>
  <si>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</si>
  <si>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</si>
  <si>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</si>
  <si>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</si>
  <si>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</si>
  <si>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</si>
  <si>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</si>
  <si>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</si>
  <si>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</si>
  <si>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</si>
  <si>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</si>
  <si>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</si>
  <si>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</si>
  <si>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</si>
  <si>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</si>
  <si>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</si>
  <si>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</si>
  <si>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</si>
  <si>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</si>
  <si>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</si>
  <si>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</si>
  <si>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</si>
  <si>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</si>
  <si>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</si>
  <si>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</si>
  <si>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</si>
  <si>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</si>
  <si>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</si>
  <si>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</si>
  <si>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</si>
  <si>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</si>
  <si>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</si>
  <si>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</si>
  <si>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</si>
  <si>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</si>
  <si>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</si>
  <si>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</si>
  <si>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</si>
  <si>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</si>
  <si>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</si>
  <si>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</si>
  <si>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</si>
  <si>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</si>
  <si>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</si>
  <si>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</si>
  <si>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</si>
  <si>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</si>
  <si>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</si>
  <si>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</si>
  <si>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</si>
  <si>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</si>
  <si>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</si>
  <si>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</si>
  <si>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</si>
  <si>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</si>
  <si>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</si>
  <si>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</si>
  <si>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</si>
  <si>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</si>
  <si>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</si>
  <si>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</si>
  <si>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</si>
  <si>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</si>
  <si>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</si>
  <si>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</si>
  <si>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</si>
  <si>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</si>
  <si>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</si>
  <si>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</si>
  <si>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</si>
  <si>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</si>
  <si>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</si>
  <si>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</si>
  <si>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</si>
  <si>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</si>
  <si>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</si>
  <si>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</si>
  <si>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</si>
  <si>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</si>
  <si>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</si>
  <si>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</si>
  <si>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</si>
  <si>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</si>
  <si>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</si>
  <si>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</si>
  <si>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</si>
  <si>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</si>
  <si>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</si>
  <si>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</si>
  <si>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</si>
  <si>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</si>
  <si>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</si>
  <si>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</si>
  <si>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</si>
  <si>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</si>
  <si>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</si>
  <si>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</si>
  <si>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</si>
  <si>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</si>
  <si>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</si>
  <si>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</si>
  <si>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</si>
  <si>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</si>
  <si>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</si>
  <si>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</si>
  <si>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</si>
  <si>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</si>
  <si>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</si>
  <si>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</si>
  <si>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</si>
  <si>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</si>
  <si>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</si>
  <si>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</si>
  <si>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</si>
  <si>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</si>
  <si>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</si>
  <si>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</si>
  <si>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</si>
  <si>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</si>
  <si>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</si>
  <si>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</si>
  <si>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</si>
  <si>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</si>
  <si>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</si>
  <si>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</si>
  <si>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</si>
  <si>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</si>
  <si>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</si>
  <si>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</si>
  <si>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</si>
  <si>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</si>
  <si>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</si>
  <si>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</si>
  <si>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</si>
  <si>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</si>
  <si>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</si>
  <si>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</si>
  <si>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</si>
  <si>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</si>
  <si>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</si>
  <si>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</si>
  <si>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</si>
  <si>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</si>
  <si>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</si>
  <si>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</si>
  <si>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</si>
  <si>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</si>
  <si>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</si>
  <si>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</si>
  <si>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</si>
  <si>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</si>
  <si>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</si>
  <si>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</si>
  <si>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</si>
  <si>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</si>
  <si>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</si>
  <si>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</si>
  <si>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</si>
  <si>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</si>
  <si>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</si>
  <si>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</si>
  <si>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</si>
  <si>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</si>
  <si>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</si>
  <si>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</si>
  <si>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</si>
  <si>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</si>
  <si>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</si>
  <si>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</si>
  <si>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</si>
  <si>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</si>
  <si>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</si>
  <si>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</si>
  <si>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</si>
  <si>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</si>
  <si>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</si>
  <si>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</si>
  <si>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</si>
  <si>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</si>
  <si>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</si>
  <si>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</si>
  <si>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</si>
  <si>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</si>
  <si>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</si>
  <si>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</si>
  <si>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</si>
  <si>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</si>
  <si>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</si>
  <si>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</si>
  <si>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</si>
  <si>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</si>
  <si>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</si>
  <si>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</si>
  <si>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</si>
  <si>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</si>
  <si>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</si>
  <si>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</si>
  <si>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</si>
  <si>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</si>
  <si>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</si>
  <si>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</si>
  <si>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</si>
  <si>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</si>
  <si>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</si>
  <si>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</si>
  <si>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</si>
  <si>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</si>
  <si>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</si>
  <si>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</si>
  <si>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</si>
  <si>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</si>
  <si>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</si>
  <si>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</si>
  <si>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</si>
  <si>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</si>
  <si>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</si>
  <si>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</si>
  <si>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</si>
  <si>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</si>
  <si>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</si>
  <si>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</si>
  <si>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</si>
  <si>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</si>
  <si>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</si>
  <si>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</si>
  <si>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</si>
  <si>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</si>
  <si>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</si>
  <si>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</si>
  <si>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</si>
  <si>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</si>
  <si>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</si>
  <si>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</si>
  <si>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</si>
  <si>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</si>
  <si>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</si>
  <si>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</si>
  <si>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</si>
  <si>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</si>
  <si>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</si>
  <si>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</si>
  <si>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</si>
  <si>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</si>
  <si>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</si>
  <si>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</si>
  <si>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</si>
  <si>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</si>
  <si>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</si>
  <si>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</si>
  <si>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</si>
  <si>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</si>
  <si>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</si>
  <si>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</si>
  <si>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</si>
  <si>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</si>
  <si>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</si>
  <si>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</si>
  <si>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</si>
  <si>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</si>
  <si>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</si>
  <si>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</si>
  <si>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</si>
  <si>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</si>
  <si>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</si>
  <si>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</si>
  <si>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</si>
  <si>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</si>
  <si>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</si>
  <si>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</si>
  <si>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</si>
  <si>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</si>
  <si>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</si>
  <si>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</si>
  <si>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</si>
  <si>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</si>
  <si>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</si>
  <si>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</si>
  <si>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</si>
  <si>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</si>
  <si>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</si>
  <si>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</si>
  <si>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</si>
  <si>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</si>
  <si>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</si>
  <si>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</si>
  <si>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</si>
  <si>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</si>
  <si>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</si>
  <si>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</si>
  <si>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</si>
  <si>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</si>
  <si>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</si>
  <si>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</si>
  <si>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</si>
  <si>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</si>
  <si>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</si>
  <si>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</si>
  <si>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</si>
  <si>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</si>
  <si>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</si>
  <si>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</si>
  <si>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</si>
  <si>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</si>
  <si>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</si>
  <si>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</si>
  <si>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</si>
  <si>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</si>
  <si>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</si>
  <si>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</si>
  <si>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</si>
  <si>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</si>
  <si>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</si>
  <si>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</si>
  <si>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</si>
  <si>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</si>
  <si>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</si>
  <si>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</si>
  <si>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</si>
  <si>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</si>
  <si>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</si>
  <si>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</si>
  <si>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</si>
  <si>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</si>
  <si>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</si>
  <si>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</si>
  <si>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</si>
  <si>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</si>
  <si>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</si>
  <si>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</si>
  <si>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</si>
  <si>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</si>
  <si>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</si>
  <si>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</si>
  <si>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</si>
  <si>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</si>
  <si>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</si>
  <si>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</si>
  <si>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</si>
  <si>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</si>
  <si>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</si>
  <si>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</si>
  <si>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</si>
  <si>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</si>
  <si>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</si>
  <si>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</si>
  <si>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</si>
  <si>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</si>
  <si>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</si>
  <si>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</si>
  <si>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</si>
  <si>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</si>
  <si>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</si>
  <si>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</si>
  <si>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</si>
  <si>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</si>
  <si>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</si>
  <si>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</si>
  <si>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</si>
  <si>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</si>
  <si>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</si>
  <si>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</si>
  <si>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</si>
  <si>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</si>
  <si>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</si>
  <si>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</si>
  <si>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</si>
  <si>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</si>
  <si>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</si>
  <si>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</si>
  <si>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</si>
  <si>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</si>
  <si>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</si>
  <si>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</si>
  <si>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</si>
  <si>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</si>
  <si>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</si>
  <si>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</si>
  <si>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</si>
  <si>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</si>
  <si>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</si>
  <si>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</si>
  <si>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</si>
  <si>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</si>
  <si>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</si>
  <si>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</si>
  <si>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</si>
  <si>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</si>
  <si>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</si>
  <si>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</si>
  <si>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</si>
  <si>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</si>
  <si>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</si>
  <si>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</si>
  <si>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</si>
  <si>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</si>
  <si>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</si>
  <si>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</si>
  <si>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</si>
  <si>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</si>
  <si>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</si>
  <si>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</si>
  <si>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</si>
  <si>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</si>
  <si>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</si>
  <si>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</si>
  <si>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</si>
  <si>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</si>
  <si>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</si>
  <si>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</si>
  <si>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</si>
  <si>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</si>
  <si>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</si>
  <si>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</si>
  <si>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</si>
  <si>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</si>
  <si>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</si>
  <si>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</si>
  <si>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</si>
  <si>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</si>
  <si>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</si>
  <si>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</si>
  <si>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</si>
  <si>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</si>
  <si>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</si>
  <si>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</si>
  <si>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</si>
  <si>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</si>
  <si>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</si>
  <si>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</si>
  <si>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</si>
  <si>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</si>
  <si>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</si>
  <si>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</si>
  <si>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</si>
  <si>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</si>
  <si>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</si>
  <si>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</si>
  <si>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</si>
  <si>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</si>
  <si>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</si>
  <si>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</si>
  <si>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</si>
  <si>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</si>
  <si>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</si>
  <si>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</si>
  <si>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</si>
  <si>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</si>
  <si>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</si>
  <si>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</si>
  <si>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</si>
  <si>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</si>
  <si>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</si>
  <si>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</si>
  <si>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</si>
  <si>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</si>
  <si>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</si>
  <si>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</si>
  <si>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</si>
  <si>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</si>
  <si>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</si>
  <si>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</si>
  <si>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</si>
  <si>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</si>
  <si>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</si>
  <si>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</si>
  <si>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</si>
  <si>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</si>
  <si>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</si>
  <si>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</si>
  <si>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</si>
  <si>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</si>
  <si>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</si>
  <si>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</si>
  <si>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</si>
  <si>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</si>
  <si>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</si>
  <si>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</si>
  <si>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</si>
  <si>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</si>
  <si>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</si>
  <si>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</si>
  <si>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</si>
  <si>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</si>
  <si>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</si>
  <si>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</si>
  <si>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</si>
  <si>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</si>
  <si>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</si>
  <si>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</si>
  <si>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</si>
  <si>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</si>
  <si>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</si>
  <si>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</si>
  <si>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</si>
  <si>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</si>
  <si>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</si>
  <si>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</si>
  <si>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</si>
  <si>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</si>
  <si>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</si>
  <si>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</si>
  <si>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</si>
  <si>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</si>
  <si>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</si>
  <si>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</si>
  <si>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</si>
  <si>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Trae Young</t>
  </si>
  <si>
    <t>John Collins</t>
  </si>
  <si>
    <t>Kevin Huerter</t>
  </si>
  <si>
    <t>Dewayne Dedmon</t>
  </si>
  <si>
    <t>Kent Bazemore</t>
  </si>
  <si>
    <t>DeAndre' Bembry</t>
  </si>
  <si>
    <t>Jeremy Lin</t>
  </si>
  <si>
    <t>Alex Len</t>
  </si>
  <si>
    <t>Omari Spellman</t>
  </si>
  <si>
    <t>Vince Carter</t>
  </si>
  <si>
    <t>Alex Poythress</t>
  </si>
  <si>
    <t>Jaylen Adams</t>
  </si>
  <si>
    <t>Taurean Prince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</si>
</sst>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30.8</v>
      </c>
      <c r="B2" s="11">
        <f>D6</f>
        <v>41.9</v>
      </c>
      <c r="C2" s="11">
        <f>E6</f>
        <v>82</v>
      </c>
      <c r="D2" s="11">
        <v>0</v>
      </c>
      <c r="E2" s="11">
        <f>C7</f>
        <v>27.2</v>
      </c>
      <c r="F2" s="11">
        <f>D7</f>
        <v>41.3</v>
      </c>
      <c r="G2" s="11">
        <f>E7</f>
        <v>75</v>
      </c>
      <c r="H2" s="11">
        <v>1</v>
      </c>
      <c r="I2" s="11">
        <f>C8</f>
        <v>28.1</v>
      </c>
      <c r="J2" s="11">
        <f>D8</f>
        <v>44.800000000000004</v>
      </c>
      <c r="K2" s="11">
        <f>E8</f>
        <v>77</v>
      </c>
      <c r="L2" s="11">
        <v>2</v>
      </c>
      <c r="M2" s="11">
        <f>C9</f>
        <v>29.5</v>
      </c>
      <c r="N2" s="11">
        <f>D9</f>
        <v>56.3</v>
      </c>
      <c r="O2" s="11">
        <f>E9</f>
        <v>84</v>
      </c>
      <c r="P2" s="11">
        <v>3</v>
      </c>
      <c r="Q2" s="11">
        <f>C10</f>
        <v>25.1</v>
      </c>
      <c r="R2" s="11">
        <f>D10</f>
        <v>49</v>
      </c>
      <c r="S2" s="11">
        <f>E10</f>
        <v>81</v>
      </c>
      <c r="T2" s="11">
        <v>4</v>
      </c>
      <c r="U2" s="11">
        <f>C11</f>
        <v>19.7</v>
      </c>
      <c r="V2" s="11">
        <f>D11</f>
        <v>46.6</v>
      </c>
      <c r="W2" s="11">
        <f>E11</f>
        <v>82</v>
      </c>
      <c r="X2" s="11">
        <v>0</v>
      </c>
      <c r="Y2" s="11">
        <f>C12</f>
        <v>24.8</v>
      </c>
      <c r="Z2" s="11">
        <f>D12</f>
        <v>40.699999999999996</v>
      </c>
      <c r="AA2" s="11">
        <f>E12</f>
        <v>78</v>
      </c>
      <c r="AB2" s="11">
        <v>1</v>
      </c>
      <c r="AC2" s="11">
        <f>C13</f>
        <v>23.7</v>
      </c>
      <c r="AD2" s="11">
        <f>D13</f>
        <v>44</v>
      </c>
      <c r="AE2" s="11">
        <f>E13</f>
        <v>75</v>
      </c>
      <c r="AF2" s="11">
        <v>2</v>
      </c>
      <c r="AG2" s="11">
        <f>C14</f>
        <v>17.5</v>
      </c>
      <c r="AH2" s="11">
        <f>D14</f>
        <v>40.200000000000003</v>
      </c>
      <c r="AI2" s="11">
        <f>E14</f>
        <v>72</v>
      </c>
      <c r="AJ2" s="11">
        <v>3</v>
      </c>
      <c r="AK2" s="11">
        <f>C15</f>
        <v>19.5</v>
      </c>
      <c r="AL2" s="11">
        <f>D15</f>
        <v>48.9</v>
      </c>
      <c r="AM2" s="11">
        <f>E15</f>
        <v>78</v>
      </c>
      <c r="AN2" s="11">
        <v>4</v>
      </c>
      <c r="AO2" s="11">
        <f>C16</f>
        <v>17.2</v>
      </c>
      <c r="AP2" s="11">
        <f>D16</f>
        <v>43.2</v>
      </c>
      <c r="AQ2" s="11">
        <f>E16</f>
        <v>75</v>
      </c>
      <c r="AR2" s="11">
        <f>IF(B16 = "PG", 0, IF(B16 = "SG", 1, IF(B16 = "SF", 2, IF(B16 = "PF", 3, IF(B16 = "C", 4,"ERROR")))))</f>
        <v>3</v>
      </c>
      <c r="AS2" s="11">
        <f>C17</f>
        <v>14.5</v>
      </c>
      <c r="AT2" s="11">
        <f>D17</f>
        <v>49.4</v>
      </c>
      <c r="AU2" s="11">
        <f>E17</f>
        <v>71</v>
      </c>
      <c r="AV2" s="11">
        <f>IF(B17 = "PG", 0, IF(B17 = "SG", 1, IF(B17 = "SF", 2, IF(B17 = "PF", 3, IF(B17 = "C", 4,"ERROR")))))</f>
        <v>3</v>
      </c>
      <c r="AW2" s="11">
        <f>C18</f>
        <v>11.1</v>
      </c>
      <c r="AX2" s="11">
        <f>D18</f>
        <v>37</v>
      </c>
      <c r="AY2" s="11">
        <f>E18</f>
        <v>71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Trae Young</v>
      </c>
      <c r="B6" t="str">
        <f>Position!C2</f>
        <v>PG</v>
      </c>
      <c r="C6">
        <f>VLOOKUP(Position!$A2,Data!$A$4:$AB$16,Data!$F$1,0)</f>
        <v>30.8</v>
      </c>
      <c r="D6">
        <f>VLOOKUP(Position!$A2,Data!$A$4:$AB$16,Data!$I$1,0)*100</f>
        <v>41.9</v>
      </c>
      <c r="E6">
        <f>VLOOKUP(A6,Sheet1!$B$1:$C$457,2,FALSE)</f>
        <v>82</v>
      </c>
      <c r="AB6" s="5"/>
    </row>
    <row r="7" spans="1:52" ht="15" thickBot="1" x14ac:dyDescent="0.35">
      <c r="A7" t="str">
        <f>TRIM(Position!B3)</f>
        <v>Kevin Huerter</v>
      </c>
      <c r="B7" t="str">
        <f>Position!C3</f>
        <v>SG</v>
      </c>
      <c r="C7">
        <f>VLOOKUP(Position!$A3,Data!$A$4:$AB$16,Data!$F$1,0)</f>
        <v>27.2</v>
      </c>
      <c r="D7">
        <f>VLOOKUP(Position!$A3,Data!$A$4:$AB$16,Data!$I$1,0)*100</f>
        <v>41.3</v>
      </c>
      <c r="E7">
        <f>VLOOKUP(A7,Sheet1!$B$1:$C$457,2,FALSE)</f>
        <v>75</v>
      </c>
      <c r="AK7" s="5"/>
    </row>
    <row r="8" spans="1:52" ht="15" thickBot="1" x14ac:dyDescent="0.35">
      <c r="A8" t="str">
        <f>TRIM(Position!B4)</f>
        <v>Taurean Prince</v>
      </c>
      <c r="B8" t="str">
        <f>Position!C4</f>
        <v>SF</v>
      </c>
      <c r="C8">
        <f>VLOOKUP(Position!$A4,Data!$A$4:$AB$16,Data!$F$1,0)</f>
        <v>28.1</v>
      </c>
      <c r="D8">
        <f>VLOOKUP(Position!$A4,Data!$A$4:$AB$16,Data!$I$1,0)*100</f>
        <v>44.800000000000004</v>
      </c>
      <c r="E8">
        <f>VLOOKUP(A8,Sheet1!$B$1:$C$457,2,FALSE)</f>
        <v>77</v>
      </c>
    </row>
    <row r="9" spans="1:52" ht="15" thickBot="1" x14ac:dyDescent="0.35">
      <c r="A9" t="str">
        <f>TRIM(Position!B5)</f>
        <v>John Collins</v>
      </c>
      <c r="B9" t="str">
        <f>Position!C5</f>
        <v>PF</v>
      </c>
      <c r="C9">
        <f>VLOOKUP(Position!$A5,Data!$A$4:$AB$16,Data!$F$1,0)</f>
        <v>29.5</v>
      </c>
      <c r="D9">
        <f>VLOOKUP(Position!$A5,Data!$A$4:$AB$16,Data!$I$1,0)*100</f>
        <v>56.3</v>
      </c>
      <c r="E9">
        <f>VLOOKUP(A9,Sheet1!$B$1:$C$457,2,FALSE)</f>
        <v>84</v>
      </c>
      <c r="AE9" s="5"/>
      <c r="AK9" s="5"/>
      <c r="AV9" s="5"/>
    </row>
    <row r="10" spans="1:52" x14ac:dyDescent="0.3">
      <c r="A10" t="str">
        <f>TRIM(Position!B6)</f>
        <v>Dewayne Dedmon</v>
      </c>
      <c r="B10" t="str">
        <f>Position!C6</f>
        <v>C</v>
      </c>
      <c r="C10">
        <f>VLOOKUP(Position!$A6,Data!$A$4:$AB$16,Data!$F$1,0)</f>
        <v>25.1</v>
      </c>
      <c r="D10">
        <f>VLOOKUP(Position!$A6,Data!$A$4:$AB$16,Data!$I$1,0)*100</f>
        <v>49</v>
      </c>
      <c r="E10">
        <f>VLOOKUP(A10,Sheet1!$B$1:$C$457,2,FALSE)</f>
        <v>81</v>
      </c>
    </row>
    <row r="11" spans="1:52" ht="15" thickBot="1" x14ac:dyDescent="0.35">
      <c r="A11" t="str">
        <f>TRIM(Position!B7)</f>
        <v>Jeremy Lin</v>
      </c>
      <c r="B11" t="str">
        <f>Position!C7</f>
        <v>PG</v>
      </c>
      <c r="C11">
        <f>VLOOKUP(Position!$A7,Data!$A$4:$AB$16,Data!$F$1,0)</f>
        <v>19.7</v>
      </c>
      <c r="D11">
        <f>VLOOKUP(Position!$A7,Data!$A$4:$AB$16,Data!$I$1,0)*100</f>
        <v>46.6</v>
      </c>
      <c r="E11">
        <f>VLOOKUP(A11,Sheet1!$B$1:$C$457,2,FALSE)</f>
        <v>82</v>
      </c>
    </row>
    <row r="12" spans="1:52" ht="15" thickBot="1" x14ac:dyDescent="0.35">
      <c r="A12" t="str">
        <f>TRIM(Position!B8)</f>
        <v>Kent Bazemore</v>
      </c>
      <c r="B12" t="str">
        <f>Position!C8</f>
        <v>SG</v>
      </c>
      <c r="C12">
        <f>VLOOKUP(Position!$A8,Data!$A$4:$AB$16,Data!$F$1,0)</f>
        <v>24.8</v>
      </c>
      <c r="D12">
        <f>VLOOKUP(Position!$A8,Data!$A$4:$AB$16,Data!$I$1,0)*100</f>
        <v>40.699999999999996</v>
      </c>
      <c r="E12">
        <f>VLOOKUP(A12,Sheet1!$B$1:$C$457,2,FALSE)</f>
        <v>78</v>
      </c>
      <c r="AU12" s="5"/>
    </row>
    <row r="13" spans="1:52" x14ac:dyDescent="0.3">
      <c r="A13" t="str">
        <f>TRIM(Position!B9)</f>
        <v>DeAndre' Bembry</v>
      </c>
      <c r="B13" t="str">
        <f>Position!C9</f>
        <v>SF</v>
      </c>
      <c r="C13">
        <f>VLOOKUP(Position!$A9,Data!$A$4:$AB$16,Data!$F$1,0)</f>
        <v>23.7</v>
      </c>
      <c r="D13">
        <f>VLOOKUP(Position!$A9,Data!$A$4:$AB$16,Data!$I$1,0)*100</f>
        <v>44</v>
      </c>
      <c r="E13">
        <f>VLOOKUP(A13,Sheet1!$B$1:$C$457,2,FALSE)</f>
        <v>75</v>
      </c>
    </row>
    <row r="14" spans="1:52" x14ac:dyDescent="0.3">
      <c r="A14" t="str">
        <f>TRIM(Position!B10)</f>
        <v>Omari Spellman</v>
      </c>
      <c r="B14" t="str">
        <f>Position!C10</f>
        <v>PF</v>
      </c>
      <c r="C14">
        <f>VLOOKUP(Position!$A10,Data!$A$4:$AB$16,Data!$F$1,0)</f>
        <v>17.5</v>
      </c>
      <c r="D14">
        <f>VLOOKUP(Position!$A10,Data!$A$4:$AB$16,Data!$I$1,0)*100</f>
        <v>40.200000000000003</v>
      </c>
      <c r="E14">
        <f>VLOOKUP(A14,Sheet1!$B$1:$C$457,2,FALSE)</f>
        <v>72</v>
      </c>
    </row>
    <row r="15" spans="1:52" x14ac:dyDescent="0.3">
      <c r="A15" t="str">
        <f>TRIM(Position!B11)</f>
        <v>Alex Len</v>
      </c>
      <c r="B15" t="str">
        <f>Position!C11</f>
        <v>C</v>
      </c>
      <c r="C15">
        <f>VLOOKUP(Position!$A11,Data!$A$4:$AB$16,Data!$F$1,0)</f>
        <v>19.5</v>
      </c>
      <c r="D15">
        <f>VLOOKUP(Position!$A11,Data!$A$4:$AB$16,Data!$I$1,0)*100</f>
        <v>48.9</v>
      </c>
      <c r="E15">
        <f>VLOOKUP(A15,Sheet1!$B$1:$C$457,2,FALSE)</f>
        <v>78</v>
      </c>
    </row>
    <row r="16" spans="1:52" x14ac:dyDescent="0.3">
      <c r="A16" t="str">
        <f>TRIM(Position!B12)</f>
        <v>Vince Carter</v>
      </c>
      <c r="B16" t="str">
        <f>Position!C12</f>
        <v>PF</v>
      </c>
      <c r="C16">
        <f>VLOOKUP(Position!$A12,Data!$A$4:$AB$16,Data!$F$1,0)</f>
        <v>17.2</v>
      </c>
      <c r="D16">
        <f>VLOOKUP(Position!$A12,Data!$A$4:$AB$16,Data!$I$1,0)*100</f>
        <v>43.2</v>
      </c>
      <c r="E16">
        <f>VLOOKUP(A16,Sheet1!$B$1:$C$457,2,FALSE)</f>
        <v>75</v>
      </c>
    </row>
    <row r="17" spans="1:41" x14ac:dyDescent="0.3">
      <c r="A17" t="str">
        <f>TRIM(Position!B13)</f>
        <v>Alex Poythress</v>
      </c>
      <c r="B17" t="str">
        <f>Position!C13</f>
        <v>PF</v>
      </c>
      <c r="C17">
        <f>VLOOKUP(Position!$A13,Data!$A$4:$AB$16,Data!$F$1,0)</f>
        <v>14.5</v>
      </c>
      <c r="D17">
        <f>VLOOKUP(Position!$A13,Data!$A$4:$AB$16,Data!$I$1,0)*100</f>
        <v>49.4</v>
      </c>
      <c r="E17">
        <f>VLOOKUP(A17,Sheet1!$B$1:$C$457,2,FALSE)</f>
        <v>71</v>
      </c>
    </row>
    <row r="18" spans="1:41" x14ac:dyDescent="0.3">
      <c r="A18" t="str">
        <f>TRIM(Position!B14)</f>
        <v>Jaylen Adams</v>
      </c>
      <c r="B18" t="str">
        <f>Position!C14</f>
        <v>PG</v>
      </c>
      <c r="C18">
        <f>VLOOKUP(Position!$A14,Data!$A$4:$AB$16,Data!$F$1,0)</f>
        <v>11.1</v>
      </c>
      <c r="D18">
        <f>VLOOKUP(Position!$A14,Data!$A$4:$AB$16,Data!$I$1,0)*100</f>
        <v>37</v>
      </c>
      <c r="E18">
        <f>VLOOKUP(A18,Sheet1!$B$1:$C$457,2,FALSE)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Trae Young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Kevin Huerter</v>
      </c>
      <c r="C3" t="str">
        <f>VLOOKUP(B3,Sheet1!$B$1:$D$457,3,FALSE)</f>
        <v>SG</v>
      </c>
      <c r="D3" s="10">
        <v>2</v>
      </c>
      <c r="F3" s="3">
        <v>2</v>
      </c>
    </row>
    <row r="4" spans="1:6" x14ac:dyDescent="0.3">
      <c r="A4">
        <v>3</v>
      </c>
      <c r="B4" t="str">
        <f>VLOOKUP(A4,Data!$A$4:$B$16,2,FALSE)</f>
        <v>Taurean Prince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John Collins</v>
      </c>
      <c r="C5" t="str">
        <f>VLOOKUP(B5,Sheet1!$B$1:$D$457,3,FALSE)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Dewayne Dedmon</v>
      </c>
      <c r="C6" t="str">
        <f>VLOOKUP(B6,Sheet1!$B$1:$D$457,3,FALSE)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Jeremy Lin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Kent Bazemore</v>
      </c>
      <c r="C8" t="str">
        <f>VLOOKUP(B8,Sheet1!$B$1:$D$457,3,FALSE)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DeAndre' Bembry</v>
      </c>
      <c r="C9" t="str">
        <f>VLOOKUP(B9,Sheet1!$B$1:$D$457,3,FALSE)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Omari Spellman</v>
      </c>
      <c r="C10" t="str">
        <f>VLOOKUP(B10,Sheet1!$B$1:$D$457,3,FALSE)</f>
        <v>PF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Alex Len</v>
      </c>
      <c r="C11" t="str">
        <f>VLOOKUP(B11,Sheet1!$B$1:$D$457,3,FALSE)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Vince Carter</v>
      </c>
      <c r="C12" t="str">
        <f>VLOOKUP(B12,Sheet1!$B$1:$D$457,3,FALSE)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Alex Poythress</v>
      </c>
      <c r="C13" t="str">
        <f>VLOOKUP(B13,Sheet1!$B$1:$D$457,3,FALSE)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Jaylen Adams</v>
      </c>
      <c r="C14" t="str">
        <f>VLOOKUP(B14,Sheet1!$B$1:$D$457,3,FALSE)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0" sqref="B1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559</v>
      </c>
      <c r="C4">
        <v>20</v>
      </c>
      <c r="D4">
        <v>75</v>
      </c>
      <c r="E4">
        <v>75</v>
      </c>
      <c r="F4">
        <v>30.8</v>
      </c>
      <c r="G4">
        <v>6.4</v>
      </c>
      <c r="H4">
        <v>15.3</v>
      </c>
      <c r="I4">
        <v>0.41899999999999998</v>
      </c>
      <c r="J4">
        <v>2</v>
      </c>
      <c r="K4">
        <v>5.9</v>
      </c>
      <c r="L4">
        <v>0.33700000000000002</v>
      </c>
      <c r="M4">
        <v>4.4000000000000004</v>
      </c>
      <c r="N4">
        <v>9.4</v>
      </c>
      <c r="O4">
        <v>0.47</v>
      </c>
      <c r="P4">
        <v>0.48399999999999999</v>
      </c>
      <c r="Q4">
        <v>4.0999999999999996</v>
      </c>
      <c r="R4">
        <v>5.0999999999999996</v>
      </c>
      <c r="S4">
        <v>0.82099999999999995</v>
      </c>
      <c r="T4">
        <v>0.7</v>
      </c>
      <c r="U4">
        <v>2.8</v>
      </c>
      <c r="V4">
        <v>3.6</v>
      </c>
      <c r="W4">
        <v>7.9</v>
      </c>
      <c r="X4">
        <v>0.8</v>
      </c>
      <c r="Y4">
        <v>0.2</v>
      </c>
      <c r="Z4">
        <v>3.9</v>
      </c>
      <c r="AA4">
        <v>1.7</v>
      </c>
      <c r="AB4">
        <v>18.899999999999999</v>
      </c>
    </row>
    <row r="5" spans="1:28" x14ac:dyDescent="0.3">
      <c r="A5">
        <v>2</v>
      </c>
      <c r="B5" t="s">
        <v>560</v>
      </c>
      <c r="C5">
        <v>21</v>
      </c>
      <c r="D5">
        <v>56</v>
      </c>
      <c r="E5">
        <v>54</v>
      </c>
      <c r="F5">
        <v>29.5</v>
      </c>
      <c r="G5">
        <v>7.5</v>
      </c>
      <c r="H5">
        <v>13.4</v>
      </c>
      <c r="I5">
        <v>0.56299999999999994</v>
      </c>
      <c r="J5">
        <v>0.9</v>
      </c>
      <c r="K5">
        <v>2.5</v>
      </c>
      <c r="L5">
        <v>0.35499999999999998</v>
      </c>
      <c r="M5">
        <v>6.7</v>
      </c>
      <c r="N5">
        <v>10.9</v>
      </c>
      <c r="O5">
        <v>0.60899999999999999</v>
      </c>
      <c r="P5">
        <v>0.59499999999999997</v>
      </c>
      <c r="Q5">
        <v>3.3</v>
      </c>
      <c r="R5">
        <v>4.4000000000000004</v>
      </c>
      <c r="S5">
        <v>0.76600000000000001</v>
      </c>
      <c r="T5">
        <v>3.6</v>
      </c>
      <c r="U5">
        <v>6.1</v>
      </c>
      <c r="V5">
        <v>9.6999999999999993</v>
      </c>
      <c r="W5">
        <v>1.9</v>
      </c>
      <c r="X5">
        <v>0.4</v>
      </c>
      <c r="Y5">
        <v>0.6</v>
      </c>
      <c r="Z5">
        <v>1.9</v>
      </c>
      <c r="AA5">
        <v>3.3</v>
      </c>
      <c r="AB5">
        <v>19.3</v>
      </c>
    </row>
    <row r="6" spans="1:28" x14ac:dyDescent="0.3">
      <c r="A6">
        <v>3</v>
      </c>
      <c r="B6" t="s">
        <v>571</v>
      </c>
      <c r="C6">
        <v>24</v>
      </c>
      <c r="D6">
        <v>51</v>
      </c>
      <c r="E6">
        <v>43</v>
      </c>
      <c r="F6">
        <v>28.1</v>
      </c>
      <c r="G6">
        <v>4.7</v>
      </c>
      <c r="H6">
        <v>10.5</v>
      </c>
      <c r="I6">
        <v>0.44800000000000001</v>
      </c>
      <c r="J6">
        <v>2.2000000000000002</v>
      </c>
      <c r="K6">
        <v>5.6</v>
      </c>
      <c r="L6">
        <v>0.39400000000000002</v>
      </c>
      <c r="M6">
        <v>2.5</v>
      </c>
      <c r="N6">
        <v>4.9000000000000004</v>
      </c>
      <c r="O6">
        <v>0.51</v>
      </c>
      <c r="P6">
        <v>0.55300000000000005</v>
      </c>
      <c r="Q6">
        <v>1.7</v>
      </c>
      <c r="R6">
        <v>2</v>
      </c>
      <c r="S6">
        <v>0.84299999999999997</v>
      </c>
      <c r="T6">
        <v>0.4</v>
      </c>
      <c r="U6">
        <v>3.3</v>
      </c>
      <c r="V6">
        <v>3.7</v>
      </c>
      <c r="W6">
        <v>2.2000000000000002</v>
      </c>
      <c r="X6">
        <v>1</v>
      </c>
      <c r="Y6">
        <v>0.4</v>
      </c>
      <c r="Z6">
        <v>1.9</v>
      </c>
      <c r="AA6">
        <v>2.5</v>
      </c>
      <c r="AB6">
        <v>13.4</v>
      </c>
    </row>
    <row r="7" spans="1:28" x14ac:dyDescent="0.3">
      <c r="A7">
        <v>4</v>
      </c>
      <c r="B7" t="s">
        <v>561</v>
      </c>
      <c r="C7">
        <v>20</v>
      </c>
      <c r="D7">
        <v>69</v>
      </c>
      <c r="E7">
        <v>53</v>
      </c>
      <c r="F7">
        <v>27.2</v>
      </c>
      <c r="G7">
        <v>3.6</v>
      </c>
      <c r="H7">
        <v>8.6</v>
      </c>
      <c r="I7">
        <v>0.41299999999999998</v>
      </c>
      <c r="J7">
        <v>1.8</v>
      </c>
      <c r="K7">
        <v>4.7</v>
      </c>
      <c r="L7">
        <v>0.378</v>
      </c>
      <c r="M7">
        <v>1.8</v>
      </c>
      <c r="N7">
        <v>3.9</v>
      </c>
      <c r="O7">
        <v>0.45500000000000002</v>
      </c>
      <c r="P7">
        <v>0.51700000000000002</v>
      </c>
      <c r="Q7">
        <v>0.6</v>
      </c>
      <c r="R7">
        <v>0.8</v>
      </c>
      <c r="S7">
        <v>0.74099999999999999</v>
      </c>
      <c r="T7">
        <v>0.8</v>
      </c>
      <c r="U7">
        <v>2.5</v>
      </c>
      <c r="V7">
        <v>3.2</v>
      </c>
      <c r="W7">
        <v>2.8</v>
      </c>
      <c r="X7">
        <v>0.9</v>
      </c>
      <c r="Y7">
        <v>0.3</v>
      </c>
      <c r="Z7">
        <v>1.5</v>
      </c>
      <c r="AA7">
        <v>2.1</v>
      </c>
      <c r="AB7">
        <v>9.5</v>
      </c>
    </row>
    <row r="8" spans="1:28" x14ac:dyDescent="0.3">
      <c r="A8">
        <v>5</v>
      </c>
      <c r="B8" t="s">
        <v>562</v>
      </c>
      <c r="C8">
        <v>29</v>
      </c>
      <c r="D8">
        <v>63</v>
      </c>
      <c r="E8">
        <v>51</v>
      </c>
      <c r="F8">
        <v>25.1</v>
      </c>
      <c r="G8">
        <v>4.0999999999999996</v>
      </c>
      <c r="H8">
        <v>8.3000000000000007</v>
      </c>
      <c r="I8">
        <v>0.49</v>
      </c>
      <c r="J8">
        <v>1.3</v>
      </c>
      <c r="K8">
        <v>3.4</v>
      </c>
      <c r="L8">
        <v>0.38100000000000001</v>
      </c>
      <c r="M8">
        <v>2.8</v>
      </c>
      <c r="N8">
        <v>4.9000000000000004</v>
      </c>
      <c r="O8">
        <v>0.56699999999999995</v>
      </c>
      <c r="P8">
        <v>0.56899999999999995</v>
      </c>
      <c r="Q8">
        <v>1.5</v>
      </c>
      <c r="R8">
        <v>1.8</v>
      </c>
      <c r="S8">
        <v>0.81399999999999995</v>
      </c>
      <c r="T8">
        <v>1.7</v>
      </c>
      <c r="U8">
        <v>5.9</v>
      </c>
      <c r="V8">
        <v>7.5</v>
      </c>
      <c r="W8">
        <v>1.4</v>
      </c>
      <c r="X8">
        <v>1.1000000000000001</v>
      </c>
      <c r="Y8">
        <v>1.1000000000000001</v>
      </c>
      <c r="Z8">
        <v>1.3</v>
      </c>
      <c r="AA8">
        <v>3.3</v>
      </c>
      <c r="AB8">
        <v>10.9</v>
      </c>
    </row>
    <row r="9" spans="1:28" x14ac:dyDescent="0.3">
      <c r="A9">
        <v>6</v>
      </c>
      <c r="B9" t="s">
        <v>563</v>
      </c>
      <c r="C9">
        <v>29</v>
      </c>
      <c r="D9">
        <v>61</v>
      </c>
      <c r="E9">
        <v>35</v>
      </c>
      <c r="F9">
        <v>24.8</v>
      </c>
      <c r="G9">
        <v>4.2</v>
      </c>
      <c r="H9">
        <v>10.3</v>
      </c>
      <c r="I9">
        <v>0.40699999999999997</v>
      </c>
      <c r="J9">
        <v>1.4</v>
      </c>
      <c r="K9">
        <v>4.4000000000000004</v>
      </c>
      <c r="L9">
        <v>0.311</v>
      </c>
      <c r="M9">
        <v>2.8</v>
      </c>
      <c r="N9">
        <v>5.9</v>
      </c>
      <c r="O9">
        <v>0.47899999999999998</v>
      </c>
      <c r="P9">
        <v>0.47399999999999998</v>
      </c>
      <c r="Q9">
        <v>2</v>
      </c>
      <c r="R9">
        <v>2.7</v>
      </c>
      <c r="S9">
        <v>0.73699999999999999</v>
      </c>
      <c r="T9">
        <v>0.6</v>
      </c>
      <c r="U9">
        <v>3.3</v>
      </c>
      <c r="V9">
        <v>3.9</v>
      </c>
      <c r="W9">
        <v>2.2999999999999998</v>
      </c>
      <c r="X9">
        <v>1.4</v>
      </c>
      <c r="Y9">
        <v>0.7</v>
      </c>
      <c r="Z9">
        <v>1.9</v>
      </c>
      <c r="AA9">
        <v>2.6</v>
      </c>
      <c r="AB9">
        <v>11.8</v>
      </c>
    </row>
    <row r="10" spans="1:28" x14ac:dyDescent="0.3">
      <c r="A10">
        <v>7</v>
      </c>
      <c r="B10" t="s">
        <v>564</v>
      </c>
      <c r="C10">
        <v>24</v>
      </c>
      <c r="D10">
        <v>75</v>
      </c>
      <c r="E10">
        <v>15</v>
      </c>
      <c r="F10">
        <v>23.7</v>
      </c>
      <c r="G10">
        <v>3.3</v>
      </c>
      <c r="H10">
        <v>7.4</v>
      </c>
      <c r="I10">
        <v>0.44</v>
      </c>
      <c r="J10">
        <v>0.6</v>
      </c>
      <c r="K10">
        <v>2.1</v>
      </c>
      <c r="L10">
        <v>0.29299999999999998</v>
      </c>
      <c r="M10">
        <v>2.6</v>
      </c>
      <c r="N10">
        <v>5.3</v>
      </c>
      <c r="O10">
        <v>0.499</v>
      </c>
      <c r="P10">
        <v>0.48199999999999998</v>
      </c>
      <c r="Q10">
        <v>0.9</v>
      </c>
      <c r="R10">
        <v>1.5</v>
      </c>
      <c r="S10">
        <v>0.61899999999999999</v>
      </c>
      <c r="T10">
        <v>0.6</v>
      </c>
      <c r="U10">
        <v>3.6</v>
      </c>
      <c r="V10">
        <v>4.3</v>
      </c>
      <c r="W10">
        <v>2.5</v>
      </c>
      <c r="X10">
        <v>1.3</v>
      </c>
      <c r="Y10">
        <v>0.5</v>
      </c>
      <c r="Z10">
        <v>1.7</v>
      </c>
      <c r="AA10">
        <v>2.2999999999999998</v>
      </c>
      <c r="AB10">
        <v>8.1</v>
      </c>
    </row>
    <row r="11" spans="1:28" x14ac:dyDescent="0.3">
      <c r="A11">
        <v>8</v>
      </c>
      <c r="B11" t="s">
        <v>565</v>
      </c>
      <c r="C11">
        <v>30</v>
      </c>
      <c r="D11">
        <v>51</v>
      </c>
      <c r="E11">
        <v>1</v>
      </c>
      <c r="F11">
        <v>19.7</v>
      </c>
      <c r="G11">
        <v>3.5</v>
      </c>
      <c r="H11">
        <v>7.6</v>
      </c>
      <c r="I11">
        <v>0.46600000000000003</v>
      </c>
      <c r="J11">
        <v>0.9</v>
      </c>
      <c r="K11">
        <v>2.6</v>
      </c>
      <c r="L11">
        <v>0.33300000000000002</v>
      </c>
      <c r="M11">
        <v>2.7</v>
      </c>
      <c r="N11">
        <v>5</v>
      </c>
      <c r="O11">
        <v>0.53500000000000003</v>
      </c>
      <c r="P11">
        <v>0.52300000000000002</v>
      </c>
      <c r="Q11">
        <v>2.8</v>
      </c>
      <c r="R11">
        <v>3.3</v>
      </c>
      <c r="S11">
        <v>0.84499999999999997</v>
      </c>
      <c r="T11">
        <v>0.3</v>
      </c>
      <c r="U11">
        <v>2</v>
      </c>
      <c r="V11">
        <v>2.2999999999999998</v>
      </c>
      <c r="W11">
        <v>3.5</v>
      </c>
      <c r="X11">
        <v>0.7</v>
      </c>
      <c r="Y11">
        <v>0.1</v>
      </c>
      <c r="Z11">
        <v>1.9</v>
      </c>
      <c r="AA11">
        <v>1.9</v>
      </c>
      <c r="AB11">
        <v>10.7</v>
      </c>
    </row>
    <row r="12" spans="1:28" x14ac:dyDescent="0.3">
      <c r="A12">
        <v>9</v>
      </c>
      <c r="B12" t="s">
        <v>566</v>
      </c>
      <c r="C12">
        <v>25</v>
      </c>
      <c r="D12">
        <v>71</v>
      </c>
      <c r="E12">
        <v>25</v>
      </c>
      <c r="F12">
        <v>19.5</v>
      </c>
      <c r="G12">
        <v>3.9</v>
      </c>
      <c r="H12">
        <v>8</v>
      </c>
      <c r="I12">
        <v>0.48899999999999999</v>
      </c>
      <c r="J12">
        <v>0.8</v>
      </c>
      <c r="K12">
        <v>2.2999999999999998</v>
      </c>
      <c r="L12">
        <v>0.33500000000000002</v>
      </c>
      <c r="M12">
        <v>3.1</v>
      </c>
      <c r="N12">
        <v>5.7</v>
      </c>
      <c r="O12">
        <v>0.55100000000000005</v>
      </c>
      <c r="P12">
        <v>0.53700000000000003</v>
      </c>
      <c r="Q12">
        <v>1.8</v>
      </c>
      <c r="R12">
        <v>2.7</v>
      </c>
      <c r="S12">
        <v>0.67</v>
      </c>
      <c r="T12">
        <v>2</v>
      </c>
      <c r="U12">
        <v>3.4</v>
      </c>
      <c r="V12">
        <v>5.5</v>
      </c>
      <c r="W12">
        <v>1</v>
      </c>
      <c r="X12">
        <v>0.4</v>
      </c>
      <c r="Y12">
        <v>0.9</v>
      </c>
      <c r="Z12">
        <v>1.3</v>
      </c>
      <c r="AA12">
        <v>2.6</v>
      </c>
      <c r="AB12">
        <v>10.4</v>
      </c>
    </row>
    <row r="13" spans="1:28" x14ac:dyDescent="0.3">
      <c r="A13">
        <v>10</v>
      </c>
      <c r="B13" t="s">
        <v>567</v>
      </c>
      <c r="C13">
        <v>21</v>
      </c>
      <c r="D13">
        <v>46</v>
      </c>
      <c r="E13">
        <v>11</v>
      </c>
      <c r="F13">
        <v>17.5</v>
      </c>
      <c r="G13">
        <v>2.1</v>
      </c>
      <c r="H13">
        <v>5.3</v>
      </c>
      <c r="I13">
        <v>0.40200000000000002</v>
      </c>
      <c r="J13">
        <v>1</v>
      </c>
      <c r="K13">
        <v>2.8</v>
      </c>
      <c r="L13">
        <v>0.34399999999999997</v>
      </c>
      <c r="M13">
        <v>1.2</v>
      </c>
      <c r="N13">
        <v>2.5</v>
      </c>
      <c r="O13">
        <v>0.46600000000000003</v>
      </c>
      <c r="P13">
        <v>0.49199999999999999</v>
      </c>
      <c r="Q13">
        <v>0.7</v>
      </c>
      <c r="R13">
        <v>1</v>
      </c>
      <c r="S13">
        <v>0.71099999999999997</v>
      </c>
      <c r="T13">
        <v>1.6</v>
      </c>
      <c r="U13">
        <v>2.7</v>
      </c>
      <c r="V13">
        <v>4.2</v>
      </c>
      <c r="W13">
        <v>1</v>
      </c>
      <c r="X13">
        <v>0.6</v>
      </c>
      <c r="Y13">
        <v>0.5</v>
      </c>
      <c r="Z13">
        <v>0.7</v>
      </c>
      <c r="AA13">
        <v>1.5</v>
      </c>
      <c r="AB13">
        <v>5.9</v>
      </c>
    </row>
    <row r="14" spans="1:28" x14ac:dyDescent="0.3">
      <c r="A14">
        <v>11</v>
      </c>
      <c r="B14" t="s">
        <v>568</v>
      </c>
      <c r="C14">
        <v>42</v>
      </c>
      <c r="D14">
        <v>70</v>
      </c>
      <c r="E14">
        <v>8</v>
      </c>
      <c r="F14">
        <v>17.2</v>
      </c>
      <c r="G14">
        <v>2.6</v>
      </c>
      <c r="H14">
        <v>6.1</v>
      </c>
      <c r="I14">
        <v>0.432</v>
      </c>
      <c r="J14">
        <v>1.7</v>
      </c>
      <c r="K14">
        <v>4.0999999999999996</v>
      </c>
      <c r="L14">
        <v>0.40799999999999997</v>
      </c>
      <c r="M14">
        <v>1</v>
      </c>
      <c r="N14">
        <v>2</v>
      </c>
      <c r="O14">
        <v>0.47899999999999998</v>
      </c>
      <c r="P14">
        <v>0.56799999999999995</v>
      </c>
      <c r="Q14">
        <v>0.5</v>
      </c>
      <c r="R14">
        <v>0.8</v>
      </c>
      <c r="S14">
        <v>0.67300000000000004</v>
      </c>
      <c r="T14">
        <v>0.4</v>
      </c>
      <c r="U14">
        <v>2.1</v>
      </c>
      <c r="V14">
        <v>2.5</v>
      </c>
      <c r="W14">
        <v>1.1000000000000001</v>
      </c>
      <c r="X14">
        <v>0.6</v>
      </c>
      <c r="Y14">
        <v>0.3</v>
      </c>
      <c r="Z14">
        <v>0.6</v>
      </c>
      <c r="AA14">
        <v>1.9</v>
      </c>
      <c r="AB14">
        <v>7.4</v>
      </c>
    </row>
    <row r="15" spans="1:28" x14ac:dyDescent="0.3">
      <c r="A15">
        <v>12</v>
      </c>
      <c r="B15" t="s">
        <v>569</v>
      </c>
      <c r="C15">
        <v>25</v>
      </c>
      <c r="D15">
        <v>21</v>
      </c>
      <c r="E15">
        <v>1</v>
      </c>
      <c r="F15">
        <v>14.5</v>
      </c>
      <c r="G15">
        <v>1.9</v>
      </c>
      <c r="H15">
        <v>3.9</v>
      </c>
      <c r="I15">
        <v>0.49399999999999999</v>
      </c>
      <c r="J15">
        <v>0.4</v>
      </c>
      <c r="K15">
        <v>1.1000000000000001</v>
      </c>
      <c r="L15">
        <v>0.39100000000000001</v>
      </c>
      <c r="M15">
        <v>1.5</v>
      </c>
      <c r="N15">
        <v>2.8</v>
      </c>
      <c r="O15">
        <v>0.53400000000000003</v>
      </c>
      <c r="P15">
        <v>0.54900000000000004</v>
      </c>
      <c r="Q15">
        <v>0.9</v>
      </c>
      <c r="R15">
        <v>1.4</v>
      </c>
      <c r="S15">
        <v>0.621</v>
      </c>
      <c r="T15">
        <v>1.4</v>
      </c>
      <c r="U15">
        <v>2.2000000000000002</v>
      </c>
      <c r="V15">
        <v>3.6</v>
      </c>
      <c r="W15">
        <v>0.8</v>
      </c>
      <c r="X15">
        <v>0.2</v>
      </c>
      <c r="Y15">
        <v>0.5</v>
      </c>
      <c r="Z15">
        <v>0.6</v>
      </c>
      <c r="AA15">
        <v>2.2000000000000002</v>
      </c>
      <c r="AB15">
        <v>5.0999999999999996</v>
      </c>
    </row>
    <row r="16" spans="1:28" x14ac:dyDescent="0.3">
      <c r="A16">
        <v>13</v>
      </c>
      <c r="B16" t="s">
        <v>570</v>
      </c>
      <c r="C16">
        <v>22</v>
      </c>
      <c r="D16">
        <v>27</v>
      </c>
      <c r="E16">
        <v>0</v>
      </c>
      <c r="F16">
        <v>11.1</v>
      </c>
      <c r="G16">
        <v>1</v>
      </c>
      <c r="H16">
        <v>2.7</v>
      </c>
      <c r="I16">
        <v>0.37</v>
      </c>
      <c r="J16">
        <v>0.8</v>
      </c>
      <c r="K16">
        <v>2</v>
      </c>
      <c r="L16">
        <v>0.38200000000000001</v>
      </c>
      <c r="M16">
        <v>0.2</v>
      </c>
      <c r="N16">
        <v>0.7</v>
      </c>
      <c r="O16">
        <v>0.33300000000000002</v>
      </c>
      <c r="P16">
        <v>0.51400000000000001</v>
      </c>
      <c r="Q16">
        <v>0.1</v>
      </c>
      <c r="R16">
        <v>0.1</v>
      </c>
      <c r="S16">
        <v>0.5</v>
      </c>
      <c r="T16">
        <v>0.3</v>
      </c>
      <c r="U16">
        <v>1.3</v>
      </c>
      <c r="V16">
        <v>1.6</v>
      </c>
      <c r="W16">
        <v>1.7</v>
      </c>
      <c r="X16">
        <v>0.2</v>
      </c>
      <c r="Y16">
        <v>0.1</v>
      </c>
      <c r="Z16">
        <v>0.7</v>
      </c>
      <c r="AA16">
        <v>1.1000000000000001</v>
      </c>
      <c r="AB16">
        <v>2.9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512</v>
      </c>
      <c r="C2" t="s">
        <v>1</v>
      </c>
      <c r="D2" s="1">
        <v>43652</v>
      </c>
      <c r="E2">
        <v>225</v>
      </c>
      <c r="F2" t="s">
        <v>521</v>
      </c>
      <c r="G2" t="s">
        <v>13</v>
      </c>
      <c r="H2">
        <v>3</v>
      </c>
      <c r="I2" t="s">
        <v>500</v>
      </c>
    </row>
    <row r="3" spans="1:9" x14ac:dyDescent="0.3">
      <c r="A3">
        <v>7</v>
      </c>
      <c r="B3" t="s">
        <v>513</v>
      </c>
      <c r="C3" t="s">
        <v>12</v>
      </c>
      <c r="D3" s="1">
        <v>43530</v>
      </c>
      <c r="E3">
        <v>190</v>
      </c>
      <c r="F3" t="s">
        <v>522</v>
      </c>
      <c r="G3" t="s">
        <v>523</v>
      </c>
      <c r="H3">
        <v>10</v>
      </c>
    </row>
    <row r="4" spans="1:9" x14ac:dyDescent="0.3">
      <c r="A4">
        <v>31</v>
      </c>
      <c r="B4" t="s">
        <v>524</v>
      </c>
      <c r="C4" t="s">
        <v>1</v>
      </c>
      <c r="D4" s="1">
        <v>43744</v>
      </c>
      <c r="E4">
        <v>240</v>
      </c>
      <c r="F4" t="s">
        <v>525</v>
      </c>
      <c r="G4" t="s">
        <v>13</v>
      </c>
      <c r="H4">
        <v>10</v>
      </c>
      <c r="I4" t="s">
        <v>526</v>
      </c>
    </row>
    <row r="5" spans="1:9" x14ac:dyDescent="0.3">
      <c r="A5">
        <v>21</v>
      </c>
      <c r="B5" t="s">
        <v>517</v>
      </c>
      <c r="C5" t="s">
        <v>15</v>
      </c>
      <c r="D5" s="1" t="s">
        <v>503</v>
      </c>
      <c r="E5">
        <v>265</v>
      </c>
      <c r="F5" t="s">
        <v>527</v>
      </c>
      <c r="G5" t="s">
        <v>13</v>
      </c>
      <c r="H5">
        <v>6</v>
      </c>
      <c r="I5" t="s">
        <v>528</v>
      </c>
    </row>
    <row r="6" spans="1:9" x14ac:dyDescent="0.3">
      <c r="A6">
        <v>17</v>
      </c>
      <c r="B6" t="s">
        <v>516</v>
      </c>
      <c r="C6" t="s">
        <v>14</v>
      </c>
      <c r="D6" s="1">
        <v>43561</v>
      </c>
      <c r="E6">
        <v>200</v>
      </c>
      <c r="F6" t="s">
        <v>529</v>
      </c>
      <c r="G6" t="s">
        <v>13</v>
      </c>
      <c r="H6">
        <v>2</v>
      </c>
      <c r="I6" t="s">
        <v>504</v>
      </c>
    </row>
    <row r="7" spans="1:9" x14ac:dyDescent="0.3">
      <c r="A7">
        <v>13</v>
      </c>
      <c r="B7" t="s">
        <v>518</v>
      </c>
      <c r="C7" t="s">
        <v>15</v>
      </c>
      <c r="D7" s="1">
        <v>43744</v>
      </c>
      <c r="E7">
        <v>255</v>
      </c>
      <c r="F7" t="s">
        <v>530</v>
      </c>
      <c r="G7" t="s">
        <v>13</v>
      </c>
      <c r="H7">
        <v>1</v>
      </c>
      <c r="I7" t="s">
        <v>506</v>
      </c>
    </row>
    <row r="8" spans="1:9" x14ac:dyDescent="0.3">
      <c r="A8">
        <v>16</v>
      </c>
      <c r="B8" t="s">
        <v>520</v>
      </c>
      <c r="C8" t="s">
        <v>1</v>
      </c>
      <c r="D8" s="1">
        <v>43683</v>
      </c>
      <c r="E8">
        <v>240</v>
      </c>
      <c r="F8" t="s">
        <v>531</v>
      </c>
      <c r="G8" t="s">
        <v>13</v>
      </c>
      <c r="H8">
        <v>9</v>
      </c>
      <c r="I8" t="s">
        <v>532</v>
      </c>
    </row>
    <row r="9" spans="1:9" x14ac:dyDescent="0.3">
      <c r="A9">
        <v>11</v>
      </c>
      <c r="B9" t="s">
        <v>515</v>
      </c>
      <c r="C9" t="s">
        <v>14</v>
      </c>
      <c r="D9" s="1">
        <v>43561</v>
      </c>
      <c r="E9">
        <v>215</v>
      </c>
      <c r="F9" t="s">
        <v>533</v>
      </c>
      <c r="G9" t="s">
        <v>13</v>
      </c>
      <c r="H9">
        <v>6</v>
      </c>
      <c r="I9" t="s">
        <v>534</v>
      </c>
    </row>
    <row r="10" spans="1:9" x14ac:dyDescent="0.3">
      <c r="A10">
        <v>9</v>
      </c>
      <c r="B10" t="s">
        <v>519</v>
      </c>
      <c r="C10" t="s">
        <v>1</v>
      </c>
      <c r="D10" s="1" t="s">
        <v>503</v>
      </c>
      <c r="E10">
        <v>240</v>
      </c>
      <c r="F10" t="s">
        <v>535</v>
      </c>
      <c r="G10" t="s">
        <v>505</v>
      </c>
      <c r="H10">
        <v>5</v>
      </c>
      <c r="I10" t="s">
        <v>536</v>
      </c>
    </row>
    <row r="11" spans="1:9" x14ac:dyDescent="0.3">
      <c r="A11">
        <v>0</v>
      </c>
      <c r="B11" t="s">
        <v>511</v>
      </c>
      <c r="C11" t="s">
        <v>14</v>
      </c>
      <c r="D11" s="1">
        <v>43622</v>
      </c>
      <c r="E11">
        <v>200</v>
      </c>
      <c r="F11" t="s">
        <v>537</v>
      </c>
      <c r="G11" t="s">
        <v>13</v>
      </c>
      <c r="H11">
        <v>3</v>
      </c>
      <c r="I11" t="s">
        <v>538</v>
      </c>
    </row>
    <row r="12" spans="1:9" x14ac:dyDescent="0.3">
      <c r="A12">
        <v>5</v>
      </c>
      <c r="B12" t="s">
        <v>539</v>
      </c>
      <c r="C12" t="s">
        <v>10</v>
      </c>
      <c r="D12" s="1">
        <v>43652</v>
      </c>
      <c r="E12">
        <v>200</v>
      </c>
      <c r="F12" t="s">
        <v>540</v>
      </c>
      <c r="G12" t="s">
        <v>13</v>
      </c>
      <c r="H12">
        <v>2</v>
      </c>
      <c r="I12" t="s">
        <v>541</v>
      </c>
    </row>
    <row r="13" spans="1:9" x14ac:dyDescent="0.3">
      <c r="A13">
        <v>55</v>
      </c>
      <c r="B13" t="s">
        <v>542</v>
      </c>
      <c r="C13" t="s">
        <v>1</v>
      </c>
      <c r="D13" s="1">
        <v>43683</v>
      </c>
      <c r="E13">
        <v>210</v>
      </c>
      <c r="F13" t="s">
        <v>543</v>
      </c>
      <c r="G13" t="s">
        <v>13</v>
      </c>
      <c r="H13" t="s">
        <v>11</v>
      </c>
      <c r="I13" t="s">
        <v>556</v>
      </c>
    </row>
    <row r="14" spans="1:9" x14ac:dyDescent="0.3">
      <c r="B14" t="s">
        <v>544</v>
      </c>
      <c r="C14" t="s">
        <v>545</v>
      </c>
      <c r="D14" s="1">
        <v>43683</v>
      </c>
      <c r="E14">
        <v>240</v>
      </c>
      <c r="F14" t="s">
        <v>546</v>
      </c>
      <c r="G14" t="s">
        <v>13</v>
      </c>
      <c r="H14" t="s">
        <v>11</v>
      </c>
      <c r="I14" t="s">
        <v>547</v>
      </c>
    </row>
    <row r="15" spans="1:9" x14ac:dyDescent="0.3">
      <c r="A15">
        <v>40</v>
      </c>
      <c r="B15" t="s">
        <v>548</v>
      </c>
      <c r="C15" t="s">
        <v>15</v>
      </c>
      <c r="D15" s="1">
        <v>43683</v>
      </c>
      <c r="E15">
        <v>235</v>
      </c>
      <c r="F15" t="s">
        <v>549</v>
      </c>
      <c r="G15" t="s">
        <v>13</v>
      </c>
      <c r="H15">
        <v>15</v>
      </c>
      <c r="I15" t="s">
        <v>550</v>
      </c>
    </row>
    <row r="16" spans="1:9" x14ac:dyDescent="0.3">
      <c r="A16">
        <v>3</v>
      </c>
      <c r="B16" t="s">
        <v>514</v>
      </c>
      <c r="C16" t="s">
        <v>14</v>
      </c>
      <c r="D16" s="1">
        <v>43561</v>
      </c>
      <c r="E16">
        <v>220</v>
      </c>
      <c r="F16" t="s">
        <v>551</v>
      </c>
      <c r="G16" t="s">
        <v>13</v>
      </c>
      <c r="H16">
        <v>15</v>
      </c>
      <c r="I16" t="s">
        <v>552</v>
      </c>
    </row>
    <row r="17" spans="1:9" x14ac:dyDescent="0.3">
      <c r="B17" t="s">
        <v>553</v>
      </c>
      <c r="C17" t="s">
        <v>19</v>
      </c>
      <c r="D17" s="1">
        <v>43591</v>
      </c>
      <c r="E17">
        <v>196</v>
      </c>
      <c r="F17" s="8" t="s">
        <v>554</v>
      </c>
      <c r="G17" t="s">
        <v>13</v>
      </c>
      <c r="H17">
        <v>1</v>
      </c>
      <c r="I17" t="s">
        <v>555</v>
      </c>
    </row>
    <row r="18" spans="1:9" x14ac:dyDescent="0.3">
      <c r="A18">
        <v>11</v>
      </c>
      <c r="B18" t="s">
        <v>507</v>
      </c>
      <c r="C18" t="s">
        <v>1</v>
      </c>
      <c r="D18" s="1">
        <v>43714</v>
      </c>
      <c r="E18">
        <v>222</v>
      </c>
      <c r="F18" t="s">
        <v>508</v>
      </c>
      <c r="G18" t="s">
        <v>13</v>
      </c>
      <c r="H18" t="s">
        <v>11</v>
      </c>
      <c r="I18" t="s">
        <v>500</v>
      </c>
    </row>
    <row r="19" spans="1:9" x14ac:dyDescent="0.3">
      <c r="A19">
        <v>7</v>
      </c>
      <c r="B19" t="s">
        <v>502</v>
      </c>
      <c r="C19" t="s">
        <v>12</v>
      </c>
      <c r="D19" s="1">
        <v>43622</v>
      </c>
      <c r="E19">
        <v>190</v>
      </c>
      <c r="F19" t="s">
        <v>509</v>
      </c>
      <c r="G19" t="s">
        <v>13</v>
      </c>
      <c r="H19">
        <v>5</v>
      </c>
      <c r="I19" t="s">
        <v>510</v>
      </c>
    </row>
    <row r="20" spans="1:9" x14ac:dyDescent="0.3">
      <c r="B20" t="s">
        <v>501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221" workbookViewId="0">
      <selection activeCell="A236" sqref="A236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557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271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272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273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274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275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276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277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278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279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564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280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281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282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283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284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285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286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287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288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289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290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291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292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293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294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295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296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297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298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299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300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301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302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303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304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305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306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307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308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309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310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311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312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313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558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314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315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316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317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318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319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320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321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322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323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324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325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326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327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328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329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330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331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332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333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334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335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336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337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338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339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340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341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342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343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344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345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346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347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348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349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350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351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352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353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354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355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356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357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358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359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360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361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362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363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364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365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366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367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368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369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370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371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499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372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373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374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375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376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377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378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379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380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381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382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383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384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385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386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387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388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389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390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391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392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393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394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395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396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397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398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399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400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401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402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403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404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405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406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407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408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409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410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411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412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413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414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415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416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417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418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419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420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421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422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423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424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425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426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427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428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429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430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431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432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433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434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435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436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437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438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439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440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441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442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443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444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445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446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447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448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449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450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451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452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453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454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455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456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457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458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459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460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461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462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463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464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465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466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467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468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469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470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471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472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473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474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475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476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477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478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479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480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481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482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483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484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485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486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487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488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489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490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491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492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493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494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495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496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497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498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2019-03-29T02:05:26Z</dcterms:modified>
</cp:coreProperties>
</file>