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TL-CDMBuilder\reference\"/>
    </mc:Choice>
  </mc:AlternateContent>
  <xr:revisionPtr revIDLastSave="0" documentId="13_ncr:1_{64CE8658-BC79-48E6-9ECC-B5E538F48EDE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cdm_gold_202201" sheetId="1" r:id="rId1"/>
    <sheet name="cdm_gold_202207" sheetId="3" r:id="rId2"/>
    <sheet name="Sheet1" sheetId="2" r:id="rId3"/>
    <sheet name="cdm_gold_202201_new" sheetId="4" r:id="rId4"/>
    <sheet name="cdm_gold_202301" sheetId="5" r:id="rId5"/>
    <sheet name="Sheet3" sheetId="7" r:id="rId6"/>
    <sheet name="Sheet2" sheetId="9" r:id="rId7"/>
  </sheets>
  <definedNames>
    <definedName name="_xlnm._FilterDatabase" localSheetId="0" hidden="1">cdm_gold_202201!$A$1:$G$11</definedName>
    <definedName name="_xlnm._FilterDatabase" localSheetId="6" hidden="1">Sheet2!$A$1:$B$25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C12" i="1"/>
  <c r="E12" i="1"/>
  <c r="D12" i="1"/>
  <c r="B12" i="1"/>
  <c r="E10" i="1"/>
  <c r="E2" i="7"/>
  <c r="E11" i="4"/>
  <c r="E10" i="4"/>
  <c r="E9" i="4"/>
  <c r="E8" i="4"/>
  <c r="E7" i="4"/>
  <c r="E6" i="4"/>
  <c r="E5" i="4"/>
  <c r="E4" i="4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<sst xmlns="http://schemas.openxmlformats.org/spreadsheetml/2006/main" count="205" uniqueCount="113">
  <si>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</si>
  <si>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</si>
  <si>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</si>
  <si>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</si>
  <si>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</si>
  <si>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</si>
  <si>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</si>
  <si>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</si>
  <si>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</si>
  <si>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</si>
  <si>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</si>
  <si>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</si>
  <si>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</si>
  <si>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</si>
  <si>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</si>
  <si>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</si>
  <si>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</si>
  <si>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</si>
  <si>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</si>
  <si>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</si>
  <si>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</si>
  <si>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</si>
  <si>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</si>
  <si>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</si>
  <si>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</si>
  <si>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</si>
  <si>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</si>
  <si>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</si>
  <si>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</si>
  <si>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</si>
  <si>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</si>
  <si>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</si>
  <si>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</si>
  <si>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</si>
  <si>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</si>
  <si>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</si>
  <si>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</si>
  <si>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</si>
  <si>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</si>
  <si>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</si>
  <si>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</si>
  <si>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</si>
  <si>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</si>
  <si>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</si>
  <si>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</si>
  <si>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</si>
  <si>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</si>
  <si>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</si>
  <si>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</si>
  <si>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</si>
  <si>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</si>
  <si>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</si>
  <si>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</si>
  <si>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</si>
  <si>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</si>
  <si>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</si>
  <si>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Data Loading</t>
  </si>
  <si>
    <t>Create indexes for data cleaning</t>
  </si>
  <si>
    <t>Data cleaning</t>
  </si>
  <si>
    <t>Create indexes for mapping</t>
  </si>
  <si>
    <t>Data loading</t>
  </si>
  <si>
    <t>create day suppy tables</t>
  </si>
  <si>
    <t>create indexes</t>
  </si>
  <si>
    <t>Mapping</t>
  </si>
  <si>
    <t>Provider, CareSites, Location</t>
  </si>
  <si>
    <t>Patients, Observational Period, Metadata</t>
  </si>
  <si>
    <t>Create indexes in Patients, Observational Period</t>
  </si>
  <si>
    <t>Map by chunk</t>
  </si>
  <si>
    <t>Create cdm indexes</t>
  </si>
  <si>
    <t>8 days</t>
  </si>
  <si>
    <t>&lt;2 days</t>
  </si>
  <si>
    <t>Mapping sequence</t>
  </si>
  <si>
    <t>CareSite</t>
  </si>
  <si>
    <t>Person, Observation Period, metadata_tmp</t>
  </si>
  <si>
    <t>Visit Occurrence, Visit Detials</t>
  </si>
  <si>
    <t>cdm_gold_202201</t>
  </si>
  <si>
    <t>cdm_gold_202201_new</t>
  </si>
  <si>
    <t>For person_id = 110001</t>
  </si>
  <si>
    <t>chunk_id=1</t>
  </si>
  <si>
    <t xml:space="preserve">chunk count </t>
  </si>
  <si>
    <t>Death</t>
  </si>
  <si>
    <t>For person_id = 17361510980</t>
  </si>
  <si>
    <t>For person_id = 410132</t>
  </si>
  <si>
    <t>Review PK and indexes</t>
  </si>
  <si>
    <t>patient</t>
  </si>
  <si>
    <t>practice</t>
  </si>
  <si>
    <t>staff</t>
  </si>
  <si>
    <t>clinical</t>
  </si>
  <si>
    <t>additional</t>
  </si>
  <si>
    <t>consultation</t>
  </si>
  <si>
    <t>immunisation</t>
  </si>
  <si>
    <t>referral</t>
  </si>
  <si>
    <t>test</t>
  </si>
  <si>
    <t>therapy</t>
  </si>
  <si>
    <t>2020_07</t>
  </si>
  <si>
    <t>2022_07</t>
  </si>
  <si>
    <t>Drug_era</t>
  </si>
  <si>
    <t>2022_01</t>
  </si>
  <si>
    <t>CVX</t>
  </si>
  <si>
    <t>Map All Death</t>
  </si>
  <si>
    <t>Cdm Object</t>
  </si>
  <si>
    <t>withinTheObservationPeriod</t>
  </si>
  <si>
    <t>1. Death</t>
  </si>
  <si>
    <t>2. VisitOccurrence</t>
  </si>
  <si>
    <t>3. VisitDetail</t>
  </si>
  <si>
    <t>4. ProcedureOccurrence</t>
  </si>
  <si>
    <t>5. Observation</t>
  </si>
  <si>
    <t>6. Measurement</t>
  </si>
  <si>
    <t>7. DeviceExposure</t>
  </si>
  <si>
    <t>8. DrugEra</t>
  </si>
  <si>
    <t>9. DrugExposure</t>
  </si>
  <si>
    <t>10. ConditionOccurrence</t>
  </si>
  <si>
    <t>withinTheObservationPeriod flag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</si>
</sst>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18" fillId="0" borderId="0" xfId="0" applyFon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1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horizontal="left" vertical="center" wrapText="1" indent="1"/>
    </xf>
    <xf numFmtId="0" fontId="20" fillId="0" borderId="13" xfId="0" applyFont="1" applyBorder="1" applyAlignment="1">
      <alignment vertical="center" wrapText="1"/>
    </xf>
    <xf numFmtId="0" fontId="20" fillId="34" borderId="12" xfId="0" applyFont="1" applyFill="1" applyBorder="1" applyAlignment="1">
      <alignment horizontal="left" vertical="center" wrapText="1" indent="1"/>
    </xf>
    <xf numFmtId="0" fontId="20" fillId="34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19" workbookViewId="0">
      <selection activeCell="A25" sqref="A25:B25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>D10/B10*100</f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2" spans="1:7" x14ac:dyDescent="0.25">
      <c r="B12">
        <f>SUM(B5:B11)</f>
        <v>10358078110</v>
      </c>
      <c r="C12">
        <f>SUM(C5:C11)</f>
        <v>10155226167</v>
      </c>
      <c r="D12">
        <f>SUM(D5:D11)</f>
        <v>202851943</v>
      </c>
      <c r="E12">
        <f>D12/B12*100</f>
        <v>1.9583936406519336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13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13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7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7" t="s">
        <v>45</v>
      </c>
      <c r="B30">
        <v>1905296731</v>
      </c>
      <c r="C30">
        <v>1905296731</v>
      </c>
      <c r="E30" t="b">
        <f t="shared" si="3"/>
        <v>1</v>
      </c>
    </row>
    <row r="31" spans="1:5" x14ac:dyDescent="0.25">
      <c r="A31" t="s">
        <v>80</v>
      </c>
      <c r="C31">
        <v>1295079</v>
      </c>
    </row>
    <row r="32" spans="1:5" x14ac:dyDescent="0.25">
      <c r="C32">
        <v>1295080</v>
      </c>
    </row>
  </sheetData>
  <autoFilter ref="A1:G11" xr:uid="{00000000-0001-0000-0000-000000000000}"/>
  <mergeCells count="1">
    <mergeCell ref="D18:D19"/>
  </mergeCells>
  <conditionalFormatting sqref="G2:G11">
    <cfRule type="cellIs" dxfId="11" priority="21" operator="equal">
      <formula>FALSE</formula>
    </cfRule>
  </conditionalFormatting>
  <conditionalFormatting sqref="G2:G11">
    <cfRule type="cellIs" dxfId="10" priority="20" operator="equal">
      <formula>TRUE</formula>
    </cfRule>
  </conditionalFormatting>
  <conditionalFormatting sqref="D15">
    <cfRule type="cellIs" dxfId="9" priority="6" operator="equal">
      <formula>FALSE</formula>
    </cfRule>
  </conditionalFormatting>
  <conditionalFormatting sqref="D15">
    <cfRule type="cellIs" dxfId="8" priority="5" operator="equal">
      <formula>TRUE</formula>
    </cfRule>
  </conditionalFormatting>
  <conditionalFormatting sqref="D17:D18">
    <cfRule type="cellIs" dxfId="7" priority="4" operator="equal">
      <formula>FALSE</formula>
    </cfRule>
  </conditionalFormatting>
  <conditionalFormatting sqref="D17:D18">
    <cfRule type="cellIs" dxfId="6" priority="3" operator="equal">
      <formula>TRUE</formula>
    </cfRule>
  </conditionalFormatting>
  <conditionalFormatting sqref="E20:E30">
    <cfRule type="cellIs" dxfId="5" priority="2" operator="equal">
      <formula>FALSE</formula>
    </cfRule>
  </conditionalFormatting>
  <conditionalFormatting sqref="E20:E30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20.140625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  <row r="12" spans="1:7" x14ac:dyDescent="0.25">
      <c r="B12">
        <f>SUM(B5:B11)</f>
        <v>10580292946</v>
      </c>
      <c r="C12">
        <f>SUM(C5:C11)</f>
        <v>10373917818</v>
      </c>
      <c r="D12">
        <f>SUM(D5:D11)</f>
        <v>206375128</v>
      </c>
    </row>
  </sheetData>
  <conditionalFormatting sqref="G2:G11">
    <cfRule type="cellIs" dxfId="3" priority="2" operator="equal">
      <formula>FALSE</formula>
    </cfRule>
  </conditionalFormatting>
  <conditionalFormatting sqref="G2:G11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tabSelected="1" workbookViewId="0">
      <selection activeCell="G29" sqref="G29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8" width="20.85546875" customWidth="1"/>
    <col min="9" max="9" width="20.5703125" customWidth="1"/>
  </cols>
  <sheetData>
    <row r="1" spans="1:9" s="1" customFormat="1" x14ac:dyDescent="0.25">
      <c r="A1" s="1" t="s">
        <v>24</v>
      </c>
      <c r="B1" s="1" t="s">
        <v>25</v>
      </c>
    </row>
    <row r="2" spans="1:9" x14ac:dyDescent="0.25">
      <c r="A2" t="s">
        <v>4</v>
      </c>
      <c r="B2" t="s">
        <v>30</v>
      </c>
    </row>
    <row r="3" spans="1:9" x14ac:dyDescent="0.25">
      <c r="A3" t="s">
        <v>15</v>
      </c>
      <c r="B3" t="s">
        <v>26</v>
      </c>
    </row>
    <row r="4" spans="1:9" x14ac:dyDescent="0.25">
      <c r="A4" t="s">
        <v>1</v>
      </c>
      <c r="B4" t="s">
        <v>28</v>
      </c>
    </row>
    <row r="5" spans="1:9" x14ac:dyDescent="0.25">
      <c r="A5" t="s">
        <v>3</v>
      </c>
      <c r="B5" t="s">
        <v>29</v>
      </c>
    </row>
    <row r="6" spans="1:9" x14ac:dyDescent="0.25">
      <c r="A6" t="s">
        <v>6</v>
      </c>
      <c r="B6" t="s">
        <v>29</v>
      </c>
    </row>
    <row r="7" spans="1:9" x14ac:dyDescent="0.25">
      <c r="A7" t="s">
        <v>8</v>
      </c>
      <c r="B7" t="s">
        <v>27</v>
      </c>
    </row>
    <row r="8" spans="1:9" x14ac:dyDescent="0.25">
      <c r="A8" t="s">
        <v>9</v>
      </c>
      <c r="B8" t="s">
        <v>31</v>
      </c>
    </row>
    <row r="11" spans="1:9" ht="36.75" customHeight="1" x14ac:dyDescent="0.25">
      <c r="B11" s="9" t="s">
        <v>56</v>
      </c>
      <c r="C11" s="1" t="s">
        <v>46</v>
      </c>
      <c r="D11" s="1" t="s">
        <v>47</v>
      </c>
      <c r="E11" s="10" t="s">
        <v>48</v>
      </c>
      <c r="F11" s="1" t="s">
        <v>49</v>
      </c>
      <c r="G11" s="1" t="s">
        <v>50</v>
      </c>
      <c r="H11" s="1" t="s">
        <v>99</v>
      </c>
      <c r="I11" s="1" t="s">
        <v>51</v>
      </c>
    </row>
    <row r="12" spans="1:9" x14ac:dyDescent="0.25">
      <c r="A12" s="1" t="s">
        <v>52</v>
      </c>
      <c r="B12" s="8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55</v>
      </c>
      <c r="I12" t="s">
        <v>54</v>
      </c>
    </row>
    <row r="13" spans="1:9" x14ac:dyDescent="0.25">
      <c r="A13" s="1" t="s">
        <v>53</v>
      </c>
      <c r="B13" s="8" t="s">
        <v>54</v>
      </c>
      <c r="C13" t="s">
        <v>54</v>
      </c>
      <c r="D13" t="s">
        <v>55</v>
      </c>
      <c r="E13" t="s">
        <v>55</v>
      </c>
      <c r="F13" t="s">
        <v>55</v>
      </c>
      <c r="G13" t="s">
        <v>55</v>
      </c>
      <c r="I13" t="s">
        <v>55</v>
      </c>
    </row>
    <row r="18" spans="2:3" x14ac:dyDescent="0.25">
      <c r="B18" t="s">
        <v>71</v>
      </c>
      <c r="C18" t="s">
        <v>72</v>
      </c>
    </row>
    <row r="19" spans="2:3" x14ac:dyDescent="0.25">
      <c r="C19" t="s">
        <v>21</v>
      </c>
    </row>
    <row r="20" spans="2:3" x14ac:dyDescent="0.25">
      <c r="C20" t="s">
        <v>22</v>
      </c>
    </row>
    <row r="21" spans="2:3" x14ac:dyDescent="0.25">
      <c r="C21" t="s">
        <v>73</v>
      </c>
    </row>
    <row r="22" spans="2:3" x14ac:dyDescent="0.25">
      <c r="C22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FE6-8739-42DF-8663-0A1BDE438756}">
  <dimension ref="A1:I41"/>
  <sheetViews>
    <sheetView workbookViewId="0">
      <selection activeCell="D15" sqref="D15"/>
    </sheetView>
  </sheetViews>
  <sheetFormatPr defaultRowHeight="15" x14ac:dyDescent="0.25"/>
  <cols>
    <col min="1" max="1" width="22.42578125" customWidth="1"/>
    <col min="2" max="2" width="19.28515625" customWidth="1"/>
    <col min="3" max="3" width="30.85546875" customWidth="1"/>
    <col min="4" max="4" width="19.7109375" customWidth="1"/>
    <col min="5" max="5" width="22" customWidth="1"/>
    <col min="6" max="6" width="25.42578125" customWidth="1"/>
    <col min="7" max="7" width="23" customWidth="1"/>
    <col min="8" max="8" width="29.28515625" customWidth="1"/>
  </cols>
  <sheetData>
    <row r="1" spans="1:6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</row>
    <row r="2" spans="1:6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/>
    </row>
    <row r="3" spans="1:6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/>
    </row>
    <row r="4" spans="1:6" x14ac:dyDescent="0.25">
      <c r="A4" s="3" t="s">
        <v>4</v>
      </c>
      <c r="B4" s="4">
        <v>23631199</v>
      </c>
      <c r="C4" s="4"/>
      <c r="D4" s="4"/>
      <c r="E4" s="4">
        <f>D4/B4*100</f>
        <v>0</v>
      </c>
      <c r="F4" s="4"/>
    </row>
    <row r="5" spans="1:6" x14ac:dyDescent="0.25">
      <c r="A5" t="s">
        <v>15</v>
      </c>
      <c r="B5">
        <v>570117913</v>
      </c>
      <c r="E5">
        <f t="shared" ref="E5:E11" si="0">D5/B5*100</f>
        <v>0</v>
      </c>
    </row>
    <row r="6" spans="1:6" x14ac:dyDescent="0.25">
      <c r="A6" t="s">
        <v>1</v>
      </c>
      <c r="B6">
        <v>2310313361</v>
      </c>
      <c r="E6">
        <f t="shared" si="0"/>
        <v>0</v>
      </c>
    </row>
    <row r="7" spans="1:6" x14ac:dyDescent="0.25">
      <c r="A7" t="s">
        <v>2</v>
      </c>
      <c r="B7">
        <v>2877457652</v>
      </c>
      <c r="E7">
        <f t="shared" si="0"/>
        <v>0</v>
      </c>
    </row>
    <row r="8" spans="1:6" x14ac:dyDescent="0.25">
      <c r="A8" t="s">
        <v>3</v>
      </c>
      <c r="B8">
        <v>208887059</v>
      </c>
      <c r="E8">
        <f t="shared" si="0"/>
        <v>0</v>
      </c>
    </row>
    <row r="9" spans="1:6" x14ac:dyDescent="0.25">
      <c r="A9" t="s">
        <v>6</v>
      </c>
      <c r="B9">
        <v>72704012</v>
      </c>
      <c r="E9">
        <f t="shared" si="0"/>
        <v>0</v>
      </c>
    </row>
    <row r="10" spans="1:6" x14ac:dyDescent="0.25">
      <c r="A10" t="s">
        <v>8</v>
      </c>
      <c r="B10">
        <v>1754030570</v>
      </c>
      <c r="E10">
        <f t="shared" si="0"/>
        <v>0</v>
      </c>
    </row>
    <row r="11" spans="1:6" x14ac:dyDescent="0.25">
      <c r="A11" t="s">
        <v>9</v>
      </c>
      <c r="B11">
        <v>2564567543</v>
      </c>
      <c r="E11">
        <f t="shared" si="0"/>
        <v>0</v>
      </c>
    </row>
    <row r="16" spans="1:6" x14ac:dyDescent="0.25">
      <c r="A16" s="2" t="s">
        <v>60</v>
      </c>
    </row>
    <row r="17" spans="1:9" x14ac:dyDescent="0.25">
      <c r="A17" s="13" t="s">
        <v>46</v>
      </c>
      <c r="B17" t="s">
        <v>57</v>
      </c>
      <c r="E17" t="s">
        <v>69</v>
      </c>
    </row>
    <row r="18" spans="1:9" x14ac:dyDescent="0.25">
      <c r="A18" s="13"/>
      <c r="B18" t="s">
        <v>58</v>
      </c>
      <c r="E18" t="s">
        <v>70</v>
      </c>
    </row>
    <row r="19" spans="1:9" x14ac:dyDescent="0.25">
      <c r="A19" s="13"/>
      <c r="B19" t="s">
        <v>59</v>
      </c>
    </row>
    <row r="20" spans="1:9" x14ac:dyDescent="0.25">
      <c r="B20" s="2" t="s">
        <v>61</v>
      </c>
    </row>
    <row r="21" spans="1:9" x14ac:dyDescent="0.25">
      <c r="B21" s="2" t="s">
        <v>62</v>
      </c>
    </row>
    <row r="22" spans="1:9" x14ac:dyDescent="0.25">
      <c r="A22" s="13" t="s">
        <v>63</v>
      </c>
      <c r="B22" t="s">
        <v>64</v>
      </c>
      <c r="E22" t="s">
        <v>70</v>
      </c>
    </row>
    <row r="23" spans="1:9" x14ac:dyDescent="0.25">
      <c r="A23" s="13"/>
      <c r="B23" t="s">
        <v>65</v>
      </c>
    </row>
    <row r="24" spans="1:9" x14ac:dyDescent="0.25">
      <c r="A24" s="13"/>
      <c r="B24" t="s">
        <v>66</v>
      </c>
    </row>
    <row r="25" spans="1:9" x14ac:dyDescent="0.25">
      <c r="A25" s="13"/>
      <c r="B25" t="s">
        <v>67</v>
      </c>
    </row>
    <row r="26" spans="1:9" x14ac:dyDescent="0.25">
      <c r="A26" s="13"/>
      <c r="B26" t="s">
        <v>68</v>
      </c>
    </row>
    <row r="28" spans="1:9" x14ac:dyDescent="0.25">
      <c r="B28" s="14" t="s">
        <v>77</v>
      </c>
      <c r="C28" s="14"/>
      <c r="D28" s="14" t="s">
        <v>78</v>
      </c>
      <c r="E28" s="14"/>
      <c r="F28" s="14" t="s">
        <v>81</v>
      </c>
      <c r="G28" s="14"/>
      <c r="H28" s="14" t="s">
        <v>82</v>
      </c>
      <c r="I28" s="14"/>
    </row>
    <row r="29" spans="1:9" x14ac:dyDescent="0.25">
      <c r="B29" t="s">
        <v>75</v>
      </c>
      <c r="C29" t="s">
        <v>76</v>
      </c>
      <c r="D29" t="s">
        <v>75</v>
      </c>
      <c r="E29" t="s">
        <v>76</v>
      </c>
      <c r="F29" t="s">
        <v>75</v>
      </c>
      <c r="G29" t="s">
        <v>76</v>
      </c>
      <c r="H29" t="s">
        <v>75</v>
      </c>
      <c r="I29" t="s">
        <v>76</v>
      </c>
    </row>
    <row r="30" spans="1:9" x14ac:dyDescent="0.25">
      <c r="A30" t="s">
        <v>35</v>
      </c>
      <c r="B30">
        <v>425</v>
      </c>
      <c r="C30" s="11">
        <v>425</v>
      </c>
      <c r="E30">
        <v>205842</v>
      </c>
      <c r="F30">
        <v>8</v>
      </c>
      <c r="G30">
        <v>8</v>
      </c>
      <c r="H30">
        <v>352</v>
      </c>
      <c r="I30">
        <v>352</v>
      </c>
    </row>
    <row r="31" spans="1:9" x14ac:dyDescent="0.25">
      <c r="A31" t="s">
        <v>33</v>
      </c>
      <c r="B31">
        <v>721</v>
      </c>
      <c r="C31">
        <v>721</v>
      </c>
      <c r="E31">
        <v>278232</v>
      </c>
      <c r="F31">
        <v>0</v>
      </c>
      <c r="G31">
        <v>0</v>
      </c>
      <c r="H31">
        <v>45</v>
      </c>
      <c r="I31">
        <v>45</v>
      </c>
    </row>
    <row r="32" spans="1:9" x14ac:dyDescent="0.25">
      <c r="A32" t="s">
        <v>36</v>
      </c>
      <c r="B32">
        <v>22</v>
      </c>
      <c r="C32">
        <v>22</v>
      </c>
      <c r="E32">
        <v>27035</v>
      </c>
      <c r="F32">
        <v>1</v>
      </c>
      <c r="G32">
        <v>1</v>
      </c>
      <c r="H32">
        <v>27</v>
      </c>
      <c r="I32">
        <v>27</v>
      </c>
    </row>
    <row r="33" spans="1:9" x14ac:dyDescent="0.25">
      <c r="A33" t="s">
        <v>37</v>
      </c>
      <c r="B33">
        <v>105</v>
      </c>
      <c r="C33">
        <v>105</v>
      </c>
      <c r="E33">
        <v>78682</v>
      </c>
      <c r="F33">
        <v>0</v>
      </c>
      <c r="G33">
        <v>0</v>
      </c>
      <c r="H33">
        <v>22</v>
      </c>
      <c r="I33">
        <v>22</v>
      </c>
    </row>
    <row r="34" spans="1:9" x14ac:dyDescent="0.25">
      <c r="A34" t="s">
        <v>38</v>
      </c>
      <c r="B34">
        <v>85</v>
      </c>
      <c r="C34">
        <v>85</v>
      </c>
      <c r="E34">
        <v>50109</v>
      </c>
      <c r="F34">
        <v>1</v>
      </c>
      <c r="G34">
        <v>1</v>
      </c>
      <c r="H34">
        <v>39</v>
      </c>
      <c r="I34">
        <v>39</v>
      </c>
    </row>
    <row r="35" spans="1:9" x14ac:dyDescent="0.25">
      <c r="A35" t="s">
        <v>39</v>
      </c>
      <c r="B35">
        <v>0</v>
      </c>
      <c r="C35">
        <v>0</v>
      </c>
      <c r="E35">
        <v>11040</v>
      </c>
      <c r="F35">
        <v>0</v>
      </c>
      <c r="G35">
        <v>0</v>
      </c>
    </row>
    <row r="36" spans="1:9" x14ac:dyDescent="0.25">
      <c r="A36" t="s">
        <v>40</v>
      </c>
      <c r="B36">
        <v>386</v>
      </c>
      <c r="C36">
        <v>386</v>
      </c>
      <c r="E36">
        <v>196310</v>
      </c>
      <c r="F36">
        <v>0</v>
      </c>
      <c r="G36">
        <v>0</v>
      </c>
      <c r="H36">
        <v>79</v>
      </c>
      <c r="I36">
        <v>79</v>
      </c>
    </row>
    <row r="37" spans="1:9" x14ac:dyDescent="0.25">
      <c r="A37" t="s">
        <v>41</v>
      </c>
      <c r="B37">
        <v>106</v>
      </c>
      <c r="C37">
        <v>106</v>
      </c>
      <c r="E37">
        <v>66545</v>
      </c>
      <c r="F37">
        <v>1</v>
      </c>
      <c r="G37">
        <v>1</v>
      </c>
      <c r="H37">
        <v>47</v>
      </c>
      <c r="I37">
        <v>47</v>
      </c>
    </row>
    <row r="38" spans="1:9" x14ac:dyDescent="0.25">
      <c r="A38" t="s">
        <v>44</v>
      </c>
      <c r="B38">
        <v>466</v>
      </c>
      <c r="C38">
        <v>466</v>
      </c>
      <c r="E38">
        <v>205842</v>
      </c>
      <c r="F38">
        <v>1</v>
      </c>
      <c r="G38">
        <v>1</v>
      </c>
      <c r="H38">
        <v>86</v>
      </c>
      <c r="I38">
        <v>86</v>
      </c>
    </row>
    <row r="39" spans="1:9" x14ac:dyDescent="0.25">
      <c r="A39" t="s">
        <v>45</v>
      </c>
      <c r="B39">
        <v>443</v>
      </c>
      <c r="C39">
        <v>443</v>
      </c>
      <c r="E39">
        <v>183863</v>
      </c>
      <c r="F39">
        <v>1</v>
      </c>
      <c r="G39">
        <v>1</v>
      </c>
      <c r="H39">
        <v>81</v>
      </c>
      <c r="I39">
        <v>81</v>
      </c>
    </row>
    <row r="41" spans="1:9" x14ac:dyDescent="0.25">
      <c r="A41" t="s">
        <v>79</v>
      </c>
      <c r="B41">
        <v>20781</v>
      </c>
      <c r="C41">
        <v>16959</v>
      </c>
    </row>
  </sheetData>
  <mergeCells count="6">
    <mergeCell ref="H28:I28"/>
    <mergeCell ref="A17:A19"/>
    <mergeCell ref="A22:A26"/>
    <mergeCell ref="B28:C28"/>
    <mergeCell ref="D28:E28"/>
    <mergeCell ref="F28:G28"/>
  </mergeCells>
  <conditionalFormatting sqref="G2:G11">
    <cfRule type="cellIs" dxfId="1" priority="2" operator="equal">
      <formula>FALSE</formula>
    </cfRule>
  </conditionalFormatting>
  <conditionalFormatting sqref="G2:G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BCA-5FCB-4E19-90CD-E63D4EDF1841}">
  <dimension ref="A1:A11"/>
  <sheetViews>
    <sheetView workbookViewId="0">
      <selection activeCell="E11" sqref="E11"/>
    </sheetView>
  </sheetViews>
  <sheetFormatPr defaultRowHeight="15" x14ac:dyDescent="0.25"/>
  <cols>
    <col min="1" max="1" width="44" customWidth="1"/>
  </cols>
  <sheetData>
    <row r="1" spans="1:1" x14ac:dyDescent="0.25">
      <c r="A1" s="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9D6-CED1-4563-9069-3E8725544994}">
  <dimension ref="A1:E3"/>
  <sheetViews>
    <sheetView workbookViewId="0">
      <selection activeCell="F18" sqref="F18"/>
    </sheetView>
  </sheetViews>
  <sheetFormatPr defaultRowHeight="15" x14ac:dyDescent="0.25"/>
  <cols>
    <col min="2" max="2" width="15.7109375" customWidth="1"/>
    <col min="3" max="3" width="18.140625" customWidth="1"/>
    <col min="4" max="4" width="16.42578125" customWidth="1"/>
    <col min="5" max="5" width="14.42578125" customWidth="1"/>
  </cols>
  <sheetData>
    <row r="1" spans="1:5" x14ac:dyDescent="0.25">
      <c r="B1" t="s">
        <v>94</v>
      </c>
      <c r="C1" t="s">
        <v>97</v>
      </c>
      <c r="D1" t="s">
        <v>95</v>
      </c>
    </row>
    <row r="2" spans="1:5" x14ac:dyDescent="0.25">
      <c r="A2" t="s">
        <v>96</v>
      </c>
      <c r="B2">
        <v>848754959</v>
      </c>
      <c r="C2">
        <v>788920159</v>
      </c>
      <c r="D2">
        <v>797675024</v>
      </c>
      <c r="E2" s="12">
        <f>(B2-C2)</f>
        <v>59834800</v>
      </c>
    </row>
    <row r="3" spans="1:5" x14ac:dyDescent="0.25">
      <c r="A3" t="s">
        <v>98</v>
      </c>
      <c r="B3">
        <v>195</v>
      </c>
      <c r="C3">
        <v>231</v>
      </c>
      <c r="D3">
        <v>251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42C6-9286-4215-A492-E6C51B9FE602}">
  <dimension ref="A1:C11"/>
  <sheetViews>
    <sheetView workbookViewId="0">
      <selection activeCell="B1" sqref="B1"/>
    </sheetView>
  </sheetViews>
  <sheetFormatPr defaultRowHeight="15" x14ac:dyDescent="0.25"/>
  <cols>
    <col min="1" max="1" width="29.140625" customWidth="1"/>
    <col min="2" max="2" width="34.7109375" customWidth="1"/>
    <col min="3" max="3" width="29" customWidth="1"/>
  </cols>
  <sheetData>
    <row r="1" spans="1:3" ht="30.75" thickBot="1" x14ac:dyDescent="0.3">
      <c r="A1" s="15" t="s">
        <v>100</v>
      </c>
      <c r="B1" s="16" t="s">
        <v>101</v>
      </c>
      <c r="C1" s="16" t="s">
        <v>112</v>
      </c>
    </row>
    <row r="2" spans="1:3" ht="15.75" thickBot="1" x14ac:dyDescent="0.3">
      <c r="A2" s="17" t="s">
        <v>102</v>
      </c>
      <c r="B2" s="18" t="s">
        <v>54</v>
      </c>
      <c r="C2" s="18" t="s">
        <v>55</v>
      </c>
    </row>
    <row r="3" spans="1:3" ht="15.75" thickBot="1" x14ac:dyDescent="0.3">
      <c r="A3" s="19" t="s">
        <v>103</v>
      </c>
      <c r="B3" s="20" t="s">
        <v>54</v>
      </c>
      <c r="C3" s="20" t="s">
        <v>54</v>
      </c>
    </row>
    <row r="4" spans="1:3" ht="15.75" thickBot="1" x14ac:dyDescent="0.3">
      <c r="A4" s="19" t="s">
        <v>104</v>
      </c>
      <c r="B4" s="20" t="s">
        <v>54</v>
      </c>
      <c r="C4" s="20" t="s">
        <v>54</v>
      </c>
    </row>
    <row r="5" spans="1:3" ht="15.75" thickBot="1" x14ac:dyDescent="0.3">
      <c r="A5" s="17" t="s">
        <v>105</v>
      </c>
      <c r="B5" s="18" t="s">
        <v>54</v>
      </c>
      <c r="C5" s="18" t="s">
        <v>55</v>
      </c>
    </row>
    <row r="6" spans="1:3" ht="15.75" thickBot="1" x14ac:dyDescent="0.3">
      <c r="A6" s="17" t="s">
        <v>106</v>
      </c>
      <c r="B6" s="18" t="s">
        <v>54</v>
      </c>
      <c r="C6" s="18" t="s">
        <v>55</v>
      </c>
    </row>
    <row r="7" spans="1:3" ht="15.75" thickBot="1" x14ac:dyDescent="0.3">
      <c r="A7" s="17" t="s">
        <v>107</v>
      </c>
      <c r="B7" s="18" t="s">
        <v>54</v>
      </c>
      <c r="C7" s="18" t="s">
        <v>55</v>
      </c>
    </row>
    <row r="8" spans="1:3" ht="15.75" thickBot="1" x14ac:dyDescent="0.3">
      <c r="A8" s="17" t="s">
        <v>108</v>
      </c>
      <c r="B8" s="18" t="s">
        <v>54</v>
      </c>
      <c r="C8" s="18" t="s">
        <v>55</v>
      </c>
    </row>
    <row r="9" spans="1:3" ht="15.75" thickBot="1" x14ac:dyDescent="0.3">
      <c r="A9" s="17" t="s">
        <v>109</v>
      </c>
      <c r="B9" s="18" t="s">
        <v>54</v>
      </c>
      <c r="C9" s="18" t="s">
        <v>55</v>
      </c>
    </row>
    <row r="10" spans="1:3" ht="15.75" thickBot="1" x14ac:dyDescent="0.3">
      <c r="A10" s="17" t="s">
        <v>110</v>
      </c>
      <c r="B10" s="18" t="s">
        <v>54</v>
      </c>
      <c r="C10" s="18" t="s">
        <v>55</v>
      </c>
    </row>
    <row r="11" spans="1:3" ht="15.75" thickBot="1" x14ac:dyDescent="0.3">
      <c r="A11" s="17" t="s">
        <v>111</v>
      </c>
      <c r="B11" s="18" t="s">
        <v>54</v>
      </c>
      <c r="C11" s="18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cdm_gold_202201</vt:lpstr>
      <vt:lpstr>cdm_gold_202207</vt:lpstr>
      <vt:lpstr>Sheet1</vt:lpstr>
      <vt:lpstr>cdm_gold_202201_new</vt:lpstr>
      <vt:lpstr>cdm_gold_202301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2023-05-19T15:39:51Z</dcterms:modified>
</cp:coreProperties>
</file>