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ETL-CDMBuilder\reference\"/>
    </mc:Choice>
  </mc:AlternateContent>
  <xr:revisionPtr revIDLastSave="0" documentId="13_ncr:1_{0D56884D-57DE-490B-81C4-E85005BDBA24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cdm_gold_202201" sheetId="1" r:id="rId1"/>
    <sheet name="cdm_gold_202207" sheetId="3" r:id="rId2"/>
    <sheet name="Sheet1" sheetId="2" r:id="rId3"/>
  </sheets>
  <definedNames>
    <definedName name="_xlnm._FilterDatabase" localSheetId="0" hidden="1">cdm_gold_202201!$A$1:$G$11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F3" i="3"/>
  <c r="F4" i="3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2" i="3"/>
  <c r="G2" i="3" s="1"/>
  <c r="G4" i="3"/>
  <c r="G3" i="3"/>
  <c r="E5" i="1"/>
  <c r="E6" i="1"/>
  <c r="E7" i="1"/>
  <c r="E8" i="1"/>
  <c r="E9" i="1"/>
  <c r="E10" i="1"/>
  <c r="E11" i="1"/>
  <c r="E4" i="1"/>
  <c r="F3" i="1"/>
  <c r="G3" i="1" s="1"/>
  <c r="F9" i="1"/>
  <c r="G9" i="1" s="1"/>
  <c r="F5" i="1"/>
  <c r="G5" i="1" s="1"/>
  <c r="F6" i="1"/>
  <c r="G6" i="1" s="1"/>
  <c r="F7" i="1"/>
  <c r="G7" i="1" s="1"/>
  <c r="F8" i="1"/>
  <c r="G8" i="1" s="1"/>
  <c r="F4" i="1"/>
  <c r="G4" i="1" s="1"/>
  <c r="F2" i="1"/>
  <c r="G2" i="1" s="1"/>
  <c r="F10" i="1"/>
  <c r="G10" i="1" s="1"/>
  <c r="F11" i="1"/>
  <c r="G11" i="1" l="1"/>
</calcChain>
</file>

<file path=xl/sharedStrings.xml><?xml version="1.0" encoding="utf-8"?>
<sst xmlns="http://schemas.openxmlformats.org/spreadsheetml/2006/main" count="62" uniqueCount="37">
  <si>
    <t>Table Name</t>
  </si>
  <si>
    <t>Clinical</t>
  </si>
  <si>
    <t>Consultation</t>
  </si>
  <si>
    <t>Immunisation</t>
  </si>
  <si>
    <t>Patient</t>
  </si>
  <si>
    <t>Practice</t>
  </si>
  <si>
    <t>Referral</t>
  </si>
  <si>
    <t>Staff</t>
  </si>
  <si>
    <t>Test</t>
  </si>
  <si>
    <t>Therapy</t>
  </si>
  <si>
    <t>Text records count</t>
  </si>
  <si>
    <t>source</t>
  </si>
  <si>
    <t>source_nok</t>
  </si>
  <si>
    <t>sum of (source, source_nok)</t>
  </si>
  <si>
    <t>match</t>
  </si>
  <si>
    <t>Additional</t>
  </si>
  <si>
    <t>Person</t>
  </si>
  <si>
    <t>Mapping Result</t>
  </si>
  <si>
    <t xml:space="preserve">OMOP CDM </t>
  </si>
  <si>
    <t>Observation_Period</t>
  </si>
  <si>
    <t>Care_Site</t>
  </si>
  <si>
    <t>sum</t>
  </si>
  <si>
    <t>Location</t>
  </si>
  <si>
    <t>remark</t>
  </si>
  <si>
    <t>Provider</t>
  </si>
  <si>
    <t>source_nok (%)</t>
  </si>
  <si>
    <t>Gold</t>
  </si>
  <si>
    <t>Cdm</t>
  </si>
  <si>
    <t>Observation</t>
  </si>
  <si>
    <t>Measurement, VisitOccurrence</t>
  </si>
  <si>
    <t>ConditionOccurrence, VisitOccurrence</t>
  </si>
  <si>
    <t>Observation, VisitOccurrence</t>
  </si>
  <si>
    <t>Person, Death</t>
  </si>
  <si>
    <t>DrugExposure, VisitOccurrence</t>
  </si>
  <si>
    <t>sum of person</t>
  </si>
  <si>
    <t>sum of METADATA_TMP (invalid person)</t>
  </si>
  <si>
    <t>equal to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</si>
</sst>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33" borderId="0" xfId="0" applyFill="1"/>
    <xf numFmtId="0" fontId="18" fillId="34" borderId="0" xfId="0" applyFont="1" applyFill="1"/>
    <xf numFmtId="0" fontId="0" fillId="34" borderId="0" xfId="0" applyFill="1"/>
    <xf numFmtId="0" fontId="19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>
      <selection activeCell="A6" sqref="A6"/>
    </sheetView>
  </sheetViews>
  <sheetFormatPr defaultRowHeight="15" x14ac:dyDescent="0.25"/>
  <cols>
    <col min="1" max="1" width="26.140625" customWidth="1"/>
    <col min="2" max="2" width="22.140625" customWidth="1"/>
    <col min="3" max="3" width="46.7109375" customWidth="1"/>
    <col min="4" max="4" width="36.42578125" customWidth="1"/>
    <col min="5" max="5" width="22.85546875" customWidth="1"/>
    <col min="6" max="6" width="28.85546875" customWidth="1"/>
    <col min="7" max="8" width="16.42578125" customWidth="1"/>
    <col min="9" max="9" width="14.5703125" customWidth="1"/>
  </cols>
  <sheetData>
    <row r="1" spans="1:10" s="1" customFormat="1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25</v>
      </c>
      <c r="F1" s="1" t="s">
        <v>13</v>
      </c>
      <c r="G1" s="1" t="s">
        <v>14</v>
      </c>
      <c r="H1" s="1" t="s">
        <v>34</v>
      </c>
      <c r="I1" s="1" t="s">
        <v>35</v>
      </c>
      <c r="J1" s="1" t="s">
        <v>36</v>
      </c>
    </row>
    <row r="2" spans="1:10" x14ac:dyDescent="0.25">
      <c r="A2" s="2" t="s">
        <v>5</v>
      </c>
      <c r="B2" s="2">
        <v>983</v>
      </c>
      <c r="C2" s="2">
        <v>983</v>
      </c>
      <c r="D2" s="2">
        <v>0</v>
      </c>
      <c r="E2" s="2"/>
      <c r="F2" s="2">
        <f t="shared" ref="F2:F11" si="0">SUM(C2,D2)</f>
        <v>983</v>
      </c>
      <c r="G2" t="b">
        <f t="shared" ref="G2:G11" si="1">B2=F2</f>
        <v>1</v>
      </c>
    </row>
    <row r="3" spans="1:10" x14ac:dyDescent="0.25">
      <c r="A3" s="2" t="s">
        <v>7</v>
      </c>
      <c r="B3" s="2">
        <v>8111435</v>
      </c>
      <c r="C3" s="2">
        <v>8111435</v>
      </c>
      <c r="D3" s="2">
        <v>0</v>
      </c>
      <c r="E3" s="2"/>
      <c r="F3" s="2">
        <f t="shared" si="0"/>
        <v>8111435</v>
      </c>
      <c r="G3" t="b">
        <f t="shared" si="1"/>
        <v>1</v>
      </c>
    </row>
    <row r="4" spans="1:10" x14ac:dyDescent="0.25">
      <c r="A4" s="3" t="s">
        <v>4</v>
      </c>
      <c r="B4" s="4">
        <v>23631199</v>
      </c>
      <c r="C4" s="4">
        <v>20780959</v>
      </c>
      <c r="D4" s="4">
        <v>2850240</v>
      </c>
      <c r="E4" s="4">
        <f>D4/B4*100</f>
        <v>12.061343142174039</v>
      </c>
      <c r="F4" s="4">
        <f t="shared" si="0"/>
        <v>23631199</v>
      </c>
      <c r="G4" t="b">
        <f t="shared" si="1"/>
        <v>1</v>
      </c>
      <c r="J4" t="b">
        <f>(H4+I4)=C4</f>
        <v>0</v>
      </c>
    </row>
    <row r="5" spans="1:10" x14ac:dyDescent="0.25">
      <c r="A5" t="s">
        <v>15</v>
      </c>
      <c r="B5">
        <v>570117913</v>
      </c>
      <c r="C5">
        <v>560702851</v>
      </c>
      <c r="D5">
        <v>9415062</v>
      </c>
      <c r="E5">
        <f t="shared" ref="E5:E11" si="2">D5/B5*100</f>
        <v>1.651423641551147</v>
      </c>
      <c r="F5">
        <f t="shared" si="0"/>
        <v>570117913</v>
      </c>
      <c r="G5" t="b">
        <f t="shared" si="1"/>
        <v>1</v>
      </c>
    </row>
    <row r="6" spans="1:10" x14ac:dyDescent="0.25">
      <c r="A6" t="s">
        <v>1</v>
      </c>
      <c r="B6">
        <v>2310313361</v>
      </c>
      <c r="C6">
        <v>2257507363</v>
      </c>
      <c r="D6">
        <v>52805998</v>
      </c>
      <c r="E6">
        <f t="shared" si="2"/>
        <v>2.2856638796887432</v>
      </c>
      <c r="F6">
        <f t="shared" si="0"/>
        <v>2310313361</v>
      </c>
      <c r="G6" t="b">
        <f t="shared" si="1"/>
        <v>1</v>
      </c>
    </row>
    <row r="7" spans="1:10" x14ac:dyDescent="0.25">
      <c r="A7" t="s">
        <v>2</v>
      </c>
      <c r="B7">
        <v>2877457652</v>
      </c>
      <c r="C7">
        <v>2819453221</v>
      </c>
      <c r="D7">
        <v>58004431</v>
      </c>
      <c r="E7">
        <f t="shared" si="2"/>
        <v>2.0158222297271187</v>
      </c>
      <c r="F7">
        <f t="shared" si="0"/>
        <v>2877457652</v>
      </c>
      <c r="G7" t="b">
        <f t="shared" si="1"/>
        <v>1</v>
      </c>
    </row>
    <row r="8" spans="1:10" x14ac:dyDescent="0.25">
      <c r="A8" t="s">
        <v>3</v>
      </c>
      <c r="B8">
        <v>208887059</v>
      </c>
      <c r="C8">
        <v>206239841</v>
      </c>
      <c r="D8">
        <v>2647218</v>
      </c>
      <c r="E8">
        <f t="shared" si="2"/>
        <v>1.2672963144164904</v>
      </c>
      <c r="F8">
        <f t="shared" si="0"/>
        <v>208887059</v>
      </c>
      <c r="G8" t="b">
        <f t="shared" si="1"/>
        <v>1</v>
      </c>
    </row>
    <row r="9" spans="1:10" x14ac:dyDescent="0.25">
      <c r="A9" t="s">
        <v>6</v>
      </c>
      <c r="B9">
        <v>72704012</v>
      </c>
      <c r="C9">
        <v>71269832</v>
      </c>
      <c r="D9">
        <v>1434180</v>
      </c>
      <c r="E9">
        <f t="shared" si="2"/>
        <v>1.9726284156093066</v>
      </c>
      <c r="F9">
        <f t="shared" si="0"/>
        <v>72704012</v>
      </c>
      <c r="G9" t="b">
        <f t="shared" si="1"/>
        <v>1</v>
      </c>
    </row>
    <row r="10" spans="1:10" x14ac:dyDescent="0.25">
      <c r="A10" t="s">
        <v>8</v>
      </c>
      <c r="B10">
        <v>1754030570</v>
      </c>
      <c r="C10">
        <v>1725190371</v>
      </c>
      <c r="D10">
        <v>28840199</v>
      </c>
      <c r="E10">
        <f t="shared" si="2"/>
        <v>1.6442244219266944</v>
      </c>
      <c r="F10">
        <f t="shared" si="0"/>
        <v>1754030570</v>
      </c>
      <c r="G10" t="b">
        <f t="shared" si="1"/>
        <v>1</v>
      </c>
    </row>
    <row r="11" spans="1:10" x14ac:dyDescent="0.25">
      <c r="A11" t="s">
        <v>9</v>
      </c>
      <c r="B11">
        <v>2564567543</v>
      </c>
      <c r="C11">
        <v>2514862688</v>
      </c>
      <c r="D11">
        <v>49704855</v>
      </c>
      <c r="E11">
        <f t="shared" si="2"/>
        <v>1.9381378796464006</v>
      </c>
      <c r="F11">
        <f t="shared" si="0"/>
        <v>2564567543</v>
      </c>
      <c r="G11" t="b">
        <f t="shared" si="1"/>
        <v>1</v>
      </c>
    </row>
    <row r="14" spans="1:10" x14ac:dyDescent="0.25">
      <c r="A14" s="1" t="s">
        <v>18</v>
      </c>
      <c r="B14" s="1" t="s">
        <v>17</v>
      </c>
      <c r="C14" s="5" t="s">
        <v>21</v>
      </c>
      <c r="D14" t="s">
        <v>23</v>
      </c>
    </row>
    <row r="15" spans="1:10" x14ac:dyDescent="0.25">
      <c r="A15" t="s">
        <v>16</v>
      </c>
    </row>
    <row r="16" spans="1:10" x14ac:dyDescent="0.25">
      <c r="A16" t="s">
        <v>19</v>
      </c>
    </row>
    <row r="17" spans="1:3" x14ac:dyDescent="0.25">
      <c r="A17" t="s">
        <v>20</v>
      </c>
      <c r="C17">
        <v>983</v>
      </c>
    </row>
    <row r="18" spans="1:3" x14ac:dyDescent="0.25">
      <c r="A18" t="s">
        <v>22</v>
      </c>
      <c r="C18">
        <v>12</v>
      </c>
    </row>
    <row r="19" spans="1:3" x14ac:dyDescent="0.25">
      <c r="A19" t="s">
        <v>24</v>
      </c>
      <c r="C19">
        <v>8111435</v>
      </c>
    </row>
  </sheetData>
  <autoFilter ref="A1:G11" xr:uid="{00000000-0001-0000-0000-000000000000}"/>
  <conditionalFormatting sqref="G2:G11">
    <cfRule type="cellIs" dxfId="13" priority="11" operator="equal">
      <formula>FALSE</formula>
    </cfRule>
  </conditionalFormatting>
  <conditionalFormatting sqref="G2:G11">
    <cfRule type="cellIs" dxfId="12" priority="10" operator="equal">
      <formula>TRUE</formula>
    </cfRule>
  </conditionalFormatting>
  <conditionalFormatting sqref="J4">
    <cfRule type="cellIs" dxfId="7" priority="2" operator="equal">
      <formula>FALSE</formula>
    </cfRule>
  </conditionalFormatting>
  <conditionalFormatting sqref="J4">
    <cfRule type="cellIs" dxfId="6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BA76B-EF3E-4B18-A59D-5F6664D02424}">
  <dimension ref="A1:G12"/>
  <sheetViews>
    <sheetView tabSelected="1" workbookViewId="0">
      <selection activeCell="D16" sqref="D16"/>
    </sheetView>
  </sheetViews>
  <sheetFormatPr defaultRowHeight="15" x14ac:dyDescent="0.25"/>
  <cols>
    <col min="1" max="1" width="13.42578125" bestFit="1" customWidth="1"/>
    <col min="2" max="2" width="17.5703125" bestFit="1" customWidth="1"/>
    <col min="3" max="3" width="11" bestFit="1" customWidth="1"/>
    <col min="4" max="4" width="11.140625" bestFit="1" customWidth="1"/>
    <col min="5" max="5" width="14.7109375" bestFit="1" customWidth="1"/>
    <col min="6" max="6" width="26.42578125" bestFit="1" customWidth="1"/>
    <col min="7" max="7" width="6.42578125" bestFit="1" customWidth="1"/>
  </cols>
  <sheetData>
    <row r="1" spans="1:7" s="1" customFormat="1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25</v>
      </c>
      <c r="F1" s="1" t="s">
        <v>13</v>
      </c>
      <c r="G1" s="1" t="s">
        <v>14</v>
      </c>
    </row>
    <row r="2" spans="1:7" x14ac:dyDescent="0.25">
      <c r="A2" s="2" t="s">
        <v>5</v>
      </c>
      <c r="B2" s="2">
        <v>986</v>
      </c>
      <c r="C2" s="2">
        <v>986</v>
      </c>
      <c r="D2" s="2">
        <v>0</v>
      </c>
      <c r="E2" s="2"/>
      <c r="F2" s="2">
        <f>C2+D2</f>
        <v>986</v>
      </c>
      <c r="G2" t="b">
        <f t="shared" ref="G2:G11" si="0">B2=F2</f>
        <v>1</v>
      </c>
    </row>
    <row r="3" spans="1:7" x14ac:dyDescent="0.25">
      <c r="A3" s="2" t="s">
        <v>7</v>
      </c>
      <c r="B3" s="2">
        <v>8754859</v>
      </c>
      <c r="C3" s="2">
        <v>8754859</v>
      </c>
      <c r="D3" s="2">
        <v>0</v>
      </c>
      <c r="E3" s="2"/>
      <c r="F3" s="2">
        <f t="shared" ref="F3:F11" si="1">C3+D3</f>
        <v>8754859</v>
      </c>
      <c r="G3" t="b">
        <f t="shared" si="0"/>
        <v>1</v>
      </c>
    </row>
    <row r="4" spans="1:7" x14ac:dyDescent="0.25">
      <c r="A4" s="3" t="s">
        <v>4</v>
      </c>
      <c r="B4" s="4">
        <v>23885781</v>
      </c>
      <c r="C4" s="4">
        <v>21021242</v>
      </c>
      <c r="D4" s="4">
        <v>2864539</v>
      </c>
      <c r="E4" s="4"/>
      <c r="F4" s="4">
        <f t="shared" si="1"/>
        <v>23885781</v>
      </c>
      <c r="G4" t="b">
        <f t="shared" si="0"/>
        <v>1</v>
      </c>
    </row>
    <row r="5" spans="1:7" x14ac:dyDescent="0.25">
      <c r="A5" t="s">
        <v>15</v>
      </c>
      <c r="B5">
        <v>578034720</v>
      </c>
      <c r="C5">
        <v>568510278</v>
      </c>
      <c r="D5">
        <v>9524442</v>
      </c>
      <c r="F5" s="6">
        <f t="shared" si="1"/>
        <v>578034720</v>
      </c>
      <c r="G5" t="b">
        <f t="shared" si="0"/>
        <v>1</v>
      </c>
    </row>
    <row r="6" spans="1:7" x14ac:dyDescent="0.25">
      <c r="A6" t="s">
        <v>1</v>
      </c>
      <c r="B6">
        <v>2354959151</v>
      </c>
      <c r="C6">
        <v>2301408122</v>
      </c>
      <c r="D6">
        <v>53551029</v>
      </c>
      <c r="F6" s="6">
        <f t="shared" si="1"/>
        <v>2354959151</v>
      </c>
      <c r="G6" t="b">
        <f t="shared" si="0"/>
        <v>1</v>
      </c>
    </row>
    <row r="7" spans="1:7" x14ac:dyDescent="0.25">
      <c r="A7" t="s">
        <v>2</v>
      </c>
      <c r="B7">
        <v>2943654048</v>
      </c>
      <c r="C7">
        <v>2884592040</v>
      </c>
      <c r="D7">
        <v>59062008</v>
      </c>
      <c r="F7" s="6">
        <f t="shared" si="1"/>
        <v>2943654048</v>
      </c>
      <c r="G7" t="b">
        <f t="shared" si="0"/>
        <v>1</v>
      </c>
    </row>
    <row r="8" spans="1:7" x14ac:dyDescent="0.25">
      <c r="A8" t="s">
        <v>3</v>
      </c>
      <c r="B8">
        <v>213243764</v>
      </c>
      <c r="C8">
        <v>210561722</v>
      </c>
      <c r="D8">
        <v>2682042</v>
      </c>
      <c r="F8" s="6">
        <f t="shared" si="1"/>
        <v>213243764</v>
      </c>
      <c r="G8" t="b">
        <f t="shared" si="0"/>
        <v>1</v>
      </c>
    </row>
    <row r="9" spans="1:7" x14ac:dyDescent="0.25">
      <c r="A9" t="s">
        <v>6</v>
      </c>
      <c r="B9">
        <v>73303663</v>
      </c>
      <c r="C9">
        <v>71860342</v>
      </c>
      <c r="D9">
        <v>1443321</v>
      </c>
      <c r="F9" s="6">
        <f t="shared" si="1"/>
        <v>73303663</v>
      </c>
      <c r="G9" t="b">
        <f t="shared" si="0"/>
        <v>1</v>
      </c>
    </row>
    <row r="10" spans="1:7" x14ac:dyDescent="0.25">
      <c r="A10" t="s">
        <v>8</v>
      </c>
      <c r="B10">
        <v>1798730666</v>
      </c>
      <c r="C10">
        <v>1769202816</v>
      </c>
      <c r="D10">
        <v>29527850</v>
      </c>
      <c r="F10" s="6">
        <f t="shared" si="1"/>
        <v>1798730666</v>
      </c>
      <c r="G10" t="b">
        <f t="shared" si="0"/>
        <v>1</v>
      </c>
    </row>
    <row r="11" spans="1:7" x14ac:dyDescent="0.25">
      <c r="A11" t="s">
        <v>9</v>
      </c>
      <c r="B11">
        <v>2618366934</v>
      </c>
      <c r="C11">
        <v>2567782498</v>
      </c>
      <c r="D11">
        <v>50584436</v>
      </c>
      <c r="F11" s="6">
        <f t="shared" si="1"/>
        <v>2618366934</v>
      </c>
      <c r="G11" t="b">
        <f t="shared" si="0"/>
        <v>1</v>
      </c>
    </row>
    <row r="12" spans="1:7" x14ac:dyDescent="0.25">
      <c r="F12" s="6"/>
    </row>
  </sheetData>
  <conditionalFormatting sqref="G2:G11">
    <cfRule type="cellIs" dxfId="11" priority="2" operator="equal">
      <formula>FALSE</formula>
    </cfRule>
  </conditionalFormatting>
  <conditionalFormatting sqref="G2:G11">
    <cfRule type="cellIs" dxfId="10" priority="1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FF28-3A11-4EBE-9E83-632FCB135758}">
  <dimension ref="A1:B8"/>
  <sheetViews>
    <sheetView workbookViewId="0">
      <selection activeCell="F11" sqref="F11"/>
    </sheetView>
  </sheetViews>
  <sheetFormatPr defaultRowHeight="15" x14ac:dyDescent="0.25"/>
  <cols>
    <col min="1" max="1" width="18.28515625" customWidth="1"/>
    <col min="2" max="2" width="31.28515625" customWidth="1"/>
  </cols>
  <sheetData>
    <row r="1" spans="1:2" s="1" customFormat="1" x14ac:dyDescent="0.25">
      <c r="A1" s="1" t="s">
        <v>26</v>
      </c>
      <c r="B1" s="1" t="s">
        <v>27</v>
      </c>
    </row>
    <row r="2" spans="1:2" x14ac:dyDescent="0.25">
      <c r="A2" t="s">
        <v>4</v>
      </c>
      <c r="B2" t="s">
        <v>32</v>
      </c>
    </row>
    <row r="3" spans="1:2" x14ac:dyDescent="0.25">
      <c r="A3" t="s">
        <v>15</v>
      </c>
      <c r="B3" t="s">
        <v>28</v>
      </c>
    </row>
    <row r="4" spans="1:2" x14ac:dyDescent="0.25">
      <c r="A4" t="s">
        <v>1</v>
      </c>
      <c r="B4" t="s">
        <v>30</v>
      </c>
    </row>
    <row r="5" spans="1:2" x14ac:dyDescent="0.25">
      <c r="A5" t="s">
        <v>3</v>
      </c>
      <c r="B5" t="s">
        <v>31</v>
      </c>
    </row>
    <row r="6" spans="1:2" x14ac:dyDescent="0.25">
      <c r="A6" t="s">
        <v>6</v>
      </c>
      <c r="B6" t="s">
        <v>31</v>
      </c>
    </row>
    <row r="7" spans="1:2" x14ac:dyDescent="0.25">
      <c r="A7" t="s">
        <v>8</v>
      </c>
      <c r="B7" t="s">
        <v>29</v>
      </c>
    </row>
    <row r="8" spans="1:2" x14ac:dyDescent="0.25">
      <c r="A8" t="s">
        <v>9</v>
      </c>
      <c r="B8" t="s"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cdm_gold_202201</vt:lpstr>
      <vt:lpstr>cdm_gold_202207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Yi Man</dc:creator>
  <cp:lastModifiedBy>Wai Yi Man</cp:lastModifiedBy>
  <dcterms:created xsi:type="dcterms:W3CDTF">2022-10-18T14:45:58Z</dcterms:created>
  <dcterms:modified xsi:type="dcterms:W3CDTF">2023-01-04T07:51:08Z</dcterms:modified>
</cp:coreProperties>
</file>