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dgc\Downloads\uob-hep-pc072\hardware\Cadence\top\mtca_interface_board_reocc\top\bom\"/>
    </mc:Choice>
  </mc:AlternateContent>
  <xr:revisionPtr revIDLastSave="0" documentId="13_ncr:1_{A51E1A23-0F01-41B4-B8F3-6268112C09A0}" xr6:coauthVersionLast="47" xr6:coauthVersionMax="47" xr10:uidLastSave="{00000000-0000-0000-0000-000000000000}"/>
  <bookViews>
    <workbookView xWindow="-110" yWindow="-110" windowWidth="19420" windowHeight="10420" xr2:uid="{20C09669-6386-4892-ADC8-17482D3A56AF}"/>
  </bookViews>
  <sheets>
    <sheet name="Sheet1" sheetId="1" r:id="rId1"/>
  </sheets>
  <definedNames>
    <definedName name="uob_hep_pc072_v199" localSheetId="0">Sheet1!$B$1:$G$99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4" i="1" l="1"/>
  <c r="K105" i="1"/>
  <c r="K103" i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D102" i="1"/>
  <c r="K10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895919-E748-49EB-8C28-E5389FF70881}" name="uob-hep-pc072-v199" type="6" refreshedVersion="8" background="1" saveData="1">
    <textPr codePage="850" sourceFile="C:\Users\phdgc\Downloads\uob-hep-pc072\hardware\Cadence\top\mtca_interface_board_reocc\top\bom\uob-hep-pc072-v199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<sst xmlns="http://schemas.openxmlformats.org/spreadsheetml/2006/main" count="574" uniqueCount="329">
  <si>
    <t>TITLE: Bill of Materials</t>
  </si>
  <si>
    <t>DESIGN: top</t>
  </si>
  <si>
    <t>TEMPLATE: Z:\cad\tools\cadence_templates\spreadsheet-format.bom</t>
  </si>
  <si>
    <t>CALLOUT: bom.callouts</t>
  </si>
  <si>
    <t>Part Name</t>
  </si>
  <si>
    <t>Ref Des</t>
  </si>
  <si>
    <t>Qty</t>
  </si>
  <si>
    <t>Do Not Fit</t>
  </si>
  <si>
    <t>MANUFACTURER</t>
  </si>
  <si>
    <t>24AA025E48T-I/SN-24AA025E48T-I/SN,24AA025E48T-I/SN</t>
  </si>
  <si>
    <t>U18</t>
  </si>
  <si>
    <t>24AA025E48T-I/SN</t>
  </si>
  <si>
    <t>?</t>
  </si>
  <si>
    <t>MICROCHIP TECHNOLOGY</t>
  </si>
  <si>
    <t>7X2RECPT_SMD_2MM-878321420,7X2RECPT_SMD_2MM</t>
  </si>
  <si>
    <t>J10</t>
  </si>
  <si>
    <t>MOLEX CONNECTOR CORPORATION</t>
  </si>
  <si>
    <t>ADCLK948BCPZ</t>
  </si>
  <si>
    <t>IC3,IC4</t>
  </si>
  <si>
    <t>ANALOG DEVICES</t>
  </si>
  <si>
    <t>MICRO CHIP</t>
  </si>
  <si>
    <t>C8,C12,C13,C14,C15,C19,C24,C27,C29,C32,C37,C49,C97,C98,C99,C100,C101,C102,C105,C106,C113,C119,C120,C122,C133,C135,C136,C137,C138,C139,C142,C146,C148,C149,C150,C151,C152,C153,C154,C157,C158,C159,C165,C166,C167,C169,C170,C174,C175,C176,C177,C178,C179,C180,C181,C182,C183,C184,C185,C186,C187,C188,C189,C190,C191,C192,C193,C194,C195,C196,C197,C198,C199</t>
  </si>
  <si>
    <t>CC0402_100NF_16V_10%_X7R</t>
  </si>
  <si>
    <t>GENERIC</t>
  </si>
  <si>
    <t>C18,C21,C22,C123,C124,C125</t>
  </si>
  <si>
    <t>CC0402_1NF_50V_10%_X7R</t>
  </si>
  <si>
    <t>C5,C6,C7,C114,C116,C118,C130,C131,C132,C134,C160,C168,C173</t>
  </si>
  <si>
    <t>CC0402_1.0UF_16V_10%_X5R</t>
  </si>
  <si>
    <t>C126,C127,C128,C129,C162,C163,C171,C172</t>
  </si>
  <si>
    <t>CC0603_10UF_6V3_20%_X5R</t>
  </si>
  <si>
    <t>C23,C41</t>
  </si>
  <si>
    <t>CC0603_1UF_16V_10%_X5R</t>
  </si>
  <si>
    <t>C57,C62,C64,C66,C69,C86,C90,C94,C103,C107,C111,C115,C140,C145,C156</t>
  </si>
  <si>
    <t>445-7348-2-ND</t>
  </si>
  <si>
    <t>TDK CORP</t>
  </si>
  <si>
    <t>C42,C47,C48,C92</t>
  </si>
  <si>
    <t>445-8173-1-ND</t>
  </si>
  <si>
    <t>C53,C93,C104</t>
  </si>
  <si>
    <t>C0402C104K9RACTU</t>
  </si>
  <si>
    <t>KEMET</t>
  </si>
  <si>
    <t>C9,C20,C38,C147</t>
  </si>
  <si>
    <t>GRM152R60J105ME15D</t>
  </si>
  <si>
    <t>MURATA</t>
  </si>
  <si>
    <t>C46</t>
  </si>
  <si>
    <t>GRM155R60J474KE19J</t>
  </si>
  <si>
    <t>C88,C96,C109,C117,C143,C161</t>
  </si>
  <si>
    <t>GRM188R60J226MEA0D</t>
  </si>
  <si>
    <t>C87,C108,C112,C121,C141,C155</t>
  </si>
  <si>
    <t>GRM188R61A106KE69D</t>
  </si>
  <si>
    <t>C50,C54,C55,C56,C59,C60,C65,C68,C71,C72,C81,C82</t>
  </si>
  <si>
    <t>C16,C95</t>
  </si>
  <si>
    <t>C89,C110,C144</t>
  </si>
  <si>
    <t>GRT155R61E105ME01D</t>
  </si>
  <si>
    <t>C1,C2,C3,C4,C10,C11,C26,C28,C30,C31,C33,C34,C35,C36,C39,C40,C43,C45,C91</t>
  </si>
  <si>
    <t>J13</t>
  </si>
  <si>
    <t>HTST-105-01-L-DV</t>
  </si>
  <si>
    <t>SAMTEC</t>
  </si>
  <si>
    <t>CON20P_SFP-1367073-1-1367073-1,CON20P_SFP-1367073-1</t>
  </si>
  <si>
    <t>J3,J6,J11</t>
  </si>
  <si>
    <t>1367073-1</t>
  </si>
  <si>
    <t>TE CONNECTIVITY AMP CONNECTORS</t>
  </si>
  <si>
    <t>CON4P-53398-0471</t>
  </si>
  <si>
    <t>J16</t>
  </si>
  <si>
    <t>53398-0471</t>
  </si>
  <si>
    <t>MOLEX</t>
  </si>
  <si>
    <t>CONN30P-FTSH-115-01-L-DV,CONN30P</t>
  </si>
  <si>
    <t>J4</t>
  </si>
  <si>
    <t>FTSH-115-01-L-DV</t>
  </si>
  <si>
    <t>DIODE-1N4148W-13-F,DIODE</t>
  </si>
  <si>
    <t>D12</t>
  </si>
  <si>
    <t>1N4148W-13-F</t>
  </si>
  <si>
    <t>DIODES INCORPORATED</t>
  </si>
  <si>
    <t>C25,C51,C52,C58</t>
  </si>
  <si>
    <t>597D227X0025M2T</t>
  </si>
  <si>
    <t>VISHAY</t>
  </si>
  <si>
    <t>FERRITE_SMD-BLM21PG221SN1,MURATA</t>
  </si>
  <si>
    <t>L9</t>
  </si>
  <si>
    <t>BLM21PG221SN1</t>
  </si>
  <si>
    <t>FERRITE_SMD-MPZ1608S101A,TDK</t>
  </si>
  <si>
    <t>L12</t>
  </si>
  <si>
    <t>MPZ1608S101A</t>
  </si>
  <si>
    <t>TDK</t>
  </si>
  <si>
    <t>J12</t>
  </si>
  <si>
    <t>HDT0001-HDT0001,HDT0001</t>
  </si>
  <si>
    <t>SW1</t>
  </si>
  <si>
    <t>HDT0001</t>
  </si>
  <si>
    <t>C&amp;K</t>
  </si>
  <si>
    <t>IND-74438323100,IND</t>
  </si>
  <si>
    <t>L4</t>
  </si>
  <si>
    <t>W__RTH ELEKTRONIK</t>
  </si>
  <si>
    <t>IND-BLM18AG121SN1D,IND</t>
  </si>
  <si>
    <t>L1,L2,L3,L10</t>
  </si>
  <si>
    <t>BLM18AG121SN1D</t>
  </si>
  <si>
    <t>MURATA ELECTRONICS</t>
  </si>
  <si>
    <t>IND-CIGT201208EH1R0MNE,IND</t>
  </si>
  <si>
    <t>L5,L6,L7,L8,L11,L13</t>
  </si>
  <si>
    <t>CIGT201208EH1R0MNE</t>
  </si>
  <si>
    <t>SAMSUNG ELECTRO-MECHANICS</t>
  </si>
  <si>
    <t>U15</t>
  </si>
  <si>
    <t>TEXAS INSTRUMENTS</t>
  </si>
  <si>
    <t>D1,D5,D6</t>
  </si>
  <si>
    <t>PANASONIC</t>
  </si>
  <si>
    <t>D2,D4</t>
  </si>
  <si>
    <t>LED_0-LTST-C193TBKT-5A,LED_0</t>
  </si>
  <si>
    <t>D3</t>
  </si>
  <si>
    <t>LTST-C193TBKT-5A</t>
  </si>
  <si>
    <t>LITE-ON INC.</t>
  </si>
  <si>
    <t>U25</t>
  </si>
  <si>
    <t>LP_515XXX-5151230F,LP_515XXX</t>
  </si>
  <si>
    <t>U1</t>
  </si>
  <si>
    <t>5151230F</t>
  </si>
  <si>
    <t>DIALIGHT</t>
  </si>
  <si>
    <t>LSHM-130-0XXX-L-DV-A-S-LSHM-130-03.0-L-DV-A-S-K-TR,LSHM-130-0XXX-L-DV-A-S</t>
  </si>
  <si>
    <t>J2</t>
  </si>
  <si>
    <t>LSHM-130-03.0-L-DV-A-S-K-TR</t>
  </si>
  <si>
    <t>LSHM-150-0XXX-L-DV-A-S-LSHM-150-03.0-L-DV-A-S-K-TR,LSHM-150-0XXX-L-DV-A-S</t>
  </si>
  <si>
    <t>J9</t>
  </si>
  <si>
    <t>LSHM-150-03.0-L-DV-A-S-K-TR</t>
  </si>
  <si>
    <t>LTC2991CMS#PBF</t>
  </si>
  <si>
    <t>IC6</t>
  </si>
  <si>
    <t>LINEAR TECHNOLOGY</t>
  </si>
  <si>
    <t>MAX9381ESA_SMD-MAX9381ESA</t>
  </si>
  <si>
    <t>U2,U3,U8</t>
  </si>
  <si>
    <t>MAX9381ESA</t>
  </si>
  <si>
    <t>MCH_CONNECTOR1-MCH1B-EDGE-170,MCH_CONNECTOR1</t>
  </si>
  <si>
    <t>J7</t>
  </si>
  <si>
    <t>MCH1B-EDGE-170</t>
  </si>
  <si>
    <t>HEP</t>
  </si>
  <si>
    <t>MT_HOLE-MT_HOLE,MT_HOLE</t>
  </si>
  <si>
    <t>MH1,MH2,MH3,MH4,MH5,MH6,MH7,MH8,MH9,MH10</t>
  </si>
  <si>
    <t>Mt_Hole</t>
  </si>
  <si>
    <t>PCOAX-U.FL-R-SMT-1(10)</t>
  </si>
  <si>
    <t>J14,J15,J17,J18,J19,TE1</t>
  </si>
  <si>
    <t>U.FL-R-SMT-1(10)</t>
  </si>
  <si>
    <t>HIROSE</t>
  </si>
  <si>
    <t>PTH08T210WAD</t>
  </si>
  <si>
    <t>POWER1,PWR1</t>
  </si>
  <si>
    <t>R-311-24.9LRCT-ND,R</t>
  </si>
  <si>
    <t>R16,R31,R48,R50,R51,R53</t>
  </si>
  <si>
    <t>311-24.9LRCT-ND</t>
  </si>
  <si>
    <t>YAGEO</t>
  </si>
  <si>
    <t>R-311-49.9LRCT-ND,R</t>
  </si>
  <si>
    <t>R20,R23</t>
  </si>
  <si>
    <t>311-49.9LRCT-ND</t>
  </si>
  <si>
    <t>R-CRCW060310M0FKEAC,R</t>
  </si>
  <si>
    <t>R137,R138</t>
  </si>
  <si>
    <t>CRCW060310M0FKEAC</t>
  </si>
  <si>
    <t>VISHAY DALE</t>
  </si>
  <si>
    <t>R3,R5,R63,R135</t>
  </si>
  <si>
    <t>R-ERA-2AEB303X,R</t>
  </si>
  <si>
    <t>R110</t>
  </si>
  <si>
    <t>ERA-2AEB303X</t>
  </si>
  <si>
    <t>R-ERJ-2RKF1000X,R</t>
  </si>
  <si>
    <t>R1,R2,R4,R7,R8,R9,R10,R12,R14,R15,R18,R25,R27,R30,R32,R34,R134</t>
  </si>
  <si>
    <t>ERJ-2RKF1000X</t>
  </si>
  <si>
    <t>R-ERJ-2RKF1001X,R</t>
  </si>
  <si>
    <t>R68,R107,R108,R109,R113</t>
  </si>
  <si>
    <t>ERJ-2RKF1001X</t>
  </si>
  <si>
    <t>R-ERJ-2RKF1503X,R</t>
  </si>
  <si>
    <t>R33,R103,R111</t>
  </si>
  <si>
    <t>ERJ-2RKF1503X</t>
  </si>
  <si>
    <t>R-ERJ-2RKF2201X,R</t>
  </si>
  <si>
    <t>R54,R58,R119,R120,R121,R122,R124,R125,R126,R127</t>
  </si>
  <si>
    <t>ERJ-2RKF2201X</t>
  </si>
  <si>
    <t>R-ERJ-2RKF3302X,R</t>
  </si>
  <si>
    <t>R39,R44,R45,R47,R57,R61,R93</t>
  </si>
  <si>
    <t>ERJ-2RKF3302X</t>
  </si>
  <si>
    <t>R-ERJ-2RKF33R0X,R</t>
  </si>
  <si>
    <t>R102</t>
  </si>
  <si>
    <t>ERJ-2RKF33R0X</t>
  </si>
  <si>
    <t>R-ERJ-2RKF3903X,R</t>
  </si>
  <si>
    <t>R104</t>
  </si>
  <si>
    <t>ERJ-2RKF3903X</t>
  </si>
  <si>
    <t>R-ERJ-2RKF4701X,R</t>
  </si>
  <si>
    <t>R41,R52</t>
  </si>
  <si>
    <t>ERJ-2RKF4701X</t>
  </si>
  <si>
    <t>R-ERJ-2RKF4990X,R</t>
  </si>
  <si>
    <t>R21,R22</t>
  </si>
  <si>
    <t>ERJ-2RKF4990X</t>
  </si>
  <si>
    <t>R-ERJ-2RKF4991X,R</t>
  </si>
  <si>
    <t>R13,R17,R59,R67,R71,R86,R92,R95,R96,R98,R99,R112,R114,R115,R116,R117,R123,R128,R129,R130,R131,R132,R133</t>
  </si>
  <si>
    <t>ERJ-2RKF4991X</t>
  </si>
  <si>
    <t>R-ERJ-2RKF49R9X,R</t>
  </si>
  <si>
    <t>R55,R56</t>
  </si>
  <si>
    <t>ERJ-2RKF49R9X</t>
  </si>
  <si>
    <t>R-ERJ-3EKF1600V,R</t>
  </si>
  <si>
    <t>R6</t>
  </si>
  <si>
    <t>ERJ-3EKF1600V</t>
  </si>
  <si>
    <t>R-ERJ-6GEY0R00V,R</t>
  </si>
  <si>
    <t>R80</t>
  </si>
  <si>
    <t>ERJ-6GEY0R00V</t>
  </si>
  <si>
    <t>R-ERJ-PA2F3300X,R</t>
  </si>
  <si>
    <t>R105</t>
  </si>
  <si>
    <t>ERJ-PA2F3300X</t>
  </si>
  <si>
    <t>PANASONIC - SCD</t>
  </si>
  <si>
    <t>R-M55342K11B10E0RS3,R</t>
  </si>
  <si>
    <t>R72,R85,R94,R106,R136</t>
  </si>
  <si>
    <t>M55342K11B10E0RS3</t>
  </si>
  <si>
    <t>R-NO_STUFF,R</t>
  </si>
  <si>
    <t>R74,R76,R78</t>
  </si>
  <si>
    <t>NO_STUFF</t>
  </si>
  <si>
    <t>NS</t>
  </si>
  <si>
    <t>RES_SR_LVK12-0.05,1%</t>
  </si>
  <si>
    <t>R62,R90</t>
  </si>
  <si>
    <t>LVK12R050FER</t>
  </si>
  <si>
    <t>OHMITE</t>
  </si>
  <si>
    <t>RSMD0402_1/16W-1K,1%</t>
  </si>
  <si>
    <t>R11,R24,R37,R38,R40,R42,R101,R118,R139,R140,R141,R142,R143,R144,R155,R156</t>
  </si>
  <si>
    <t>R0402_1K_1%_0.063W_100PPM</t>
  </si>
  <si>
    <t>RSMD0402_1/16W-2.2K,1%</t>
  </si>
  <si>
    <t>R43,R46,R49,R100,R145,R146,R148,R149,R150,R151,R152,R153,R157,R158</t>
  </si>
  <si>
    <t>R0402_2K2_1%_0.063W_200PPM</t>
  </si>
  <si>
    <t>RSMD0402_1/16W-200,1%</t>
  </si>
  <si>
    <t>R159,R160,R161,R162,R163,R164,R165,R166,R167,R168,R169,R170,R171,R172,R173,R174,R175,R176,R177,R178,R179,R180,R181,R182,R183,R184,R185,R186,R187,R188,R189,R190</t>
  </si>
  <si>
    <t>R0402_200R_1%_0.063W_200PPM</t>
  </si>
  <si>
    <t>RSMD0402_1/16W-6.2K,1%</t>
  </si>
  <si>
    <t>R88</t>
  </si>
  <si>
    <t>R0402_6K2_1%_0.063W_200PPM</t>
  </si>
  <si>
    <t>RSMD0603_-00,</t>
  </si>
  <si>
    <t>MMC,R64,R66,R69,R82,R84,R89</t>
  </si>
  <si>
    <t>R0603_00_JUMPER</t>
  </si>
  <si>
    <t>RSMD0603_1/10W-1.6K,1%</t>
  </si>
  <si>
    <t>R60,R70</t>
  </si>
  <si>
    <t>R0603_1K6_1%_0.1W_100PPM</t>
  </si>
  <si>
    <t>RSMD0603_1/10W-XX,1%</t>
  </si>
  <si>
    <t>R65,R79,R81,R83</t>
  </si>
  <si>
    <t>R0603_XX_1%_0.1W_100PPM</t>
  </si>
  <si>
    <t>RSMD0805_125MW-0.27,1%</t>
  </si>
  <si>
    <t>R87</t>
  </si>
  <si>
    <t>R0805_0R27_1%_0.125W_100PPM</t>
  </si>
  <si>
    <t>SFP_CAGE-2227023-1-2227023-1,SFP_CAGE-2227023-1</t>
  </si>
  <si>
    <t>U5,U11,U14</t>
  </si>
  <si>
    <t>2227023-1</t>
  </si>
  <si>
    <t>SI5395A-A-GM-SI5395A-A-GM,SI5395A-A-GM</t>
  </si>
  <si>
    <t>U6</t>
  </si>
  <si>
    <t>SI5395A-A-GM</t>
  </si>
  <si>
    <t>SILICON LABS</t>
  </si>
  <si>
    <t>SIT5021AI-2DE-25E-50.000000</t>
  </si>
  <si>
    <t>QZ1</t>
  </si>
  <si>
    <t>SI TIME</t>
  </si>
  <si>
    <t>SY58608UMG</t>
  </si>
  <si>
    <t>IC1,IC2,TIMING1</t>
  </si>
  <si>
    <t>MICREL</t>
  </si>
  <si>
    <t>C17,C44,C61,C63,C67,C70,C73,C74</t>
  </si>
  <si>
    <t>T520V227M006ATE018</t>
  </si>
  <si>
    <t>Kemet</t>
  </si>
  <si>
    <t>TE0712 CONNECTOR-JB1-LSHM-150-03.0-L-DV-A-S-K-TR,TE0712 CONNECTOR-JB1</t>
  </si>
  <si>
    <t>J1</t>
  </si>
  <si>
    <t>TE0712 CONNECTOR-JB2-LSHM-150-03.0-L-DV-A-S-K-TR,TE0712 CONNECTOR-JB2</t>
  </si>
  <si>
    <t>J8</t>
  </si>
  <si>
    <t>TE0712 CONNECTOR-JB3-LSHM-130-03.0-L-DV-A-S-K-TR,TE0712 CONNECTOR-JB3</t>
  </si>
  <si>
    <t>J5</t>
  </si>
  <si>
    <t>TESTPOINT-EMA-00001481V22,TESTPOINT</t>
  </si>
  <si>
    <t>TP4,TP5,TP7,TP9,TP11,TP13,TP14</t>
  </si>
  <si>
    <t>EMA-00001481V22</t>
  </si>
  <si>
    <t>KEYSTONE ELECTRONICS</t>
  </si>
  <si>
    <t>TOSHIBA</t>
  </si>
  <si>
    <t>IC5</t>
  </si>
  <si>
    <t>TLP183</t>
  </si>
  <si>
    <t>TPS74618P-TPS74618PQWDRVRQ1,TPS74618P</t>
  </si>
  <si>
    <t>U16</t>
  </si>
  <si>
    <t>TPS74618PQWDRVRQ1</t>
  </si>
  <si>
    <t>TP_HOLE-1.0MM</t>
  </si>
  <si>
    <t>TP1,TP2,TP3</t>
  </si>
  <si>
    <t>TP_HOLE_1.0mm</t>
  </si>
  <si>
    <t>TRANS MOSFET_GSD-PJE8408,SOT523</t>
  </si>
  <si>
    <t>T1,T2</t>
  </si>
  <si>
    <t>PJE8408</t>
  </si>
  <si>
    <t>PANJIT SEMICONDUCTOR</t>
  </si>
  <si>
    <t>TVS_2X-PGB1010603NR,TVS_2X</t>
  </si>
  <si>
    <t>D8,D9,D10,D11</t>
  </si>
  <si>
    <t>PGB1010603NR</t>
  </si>
  <si>
    <t>LITTELFUSE INC.</t>
  </si>
  <si>
    <t>Manufacturer PART NUMBER</t>
  </si>
  <si>
    <t>Supplier</t>
  </si>
  <si>
    <t>ATMGA128-ATMEGA128A-AU,ATMGA128</t>
  </si>
  <si>
    <t>ATMEGA128A-AU</t>
  </si>
  <si>
    <t>cap ceramic smd class2 0402 1NF_X7R,50V</t>
  </si>
  <si>
    <t>cap ceramic smd class2 0402 1UF,16V</t>
  </si>
  <si>
    <t>cap ceramic smd class2 0603 10UF,6.3V</t>
  </si>
  <si>
    <t>cap ceramic smd class2 0603 1UF,16V</t>
  </si>
  <si>
    <t>CAP Non-polarized 445-7348-2-ND,CAP_NP</t>
  </si>
  <si>
    <t>CAP Non-polarized 445-8173-1-ND,CAP_NP</t>
  </si>
  <si>
    <t>CAP Non-polarized C0402 C104K9RACTU,CAP_NP</t>
  </si>
  <si>
    <t>CAP Non-polarized GRM152R60J105ME15D,CAP_NP</t>
  </si>
  <si>
    <t>CAP Non-polarized GRM155R60J474KE19J,CAP_NP</t>
  </si>
  <si>
    <t>CAP Non-polarized GRM188R60J226MEA0D,CAP_NP</t>
  </si>
  <si>
    <t>CAP Non-polarized GRM188R61A106KE69D,CAP_NP</t>
  </si>
  <si>
    <t>CAP Non-polarized GRT155R61E105ME01D,CAP_NP</t>
  </si>
  <si>
    <t>CAP Non-polarized 0-445-7348-2-ND ,CAP_NP_0</t>
  </si>
  <si>
    <t>cap ceramic smd class2 0402 100NF,16V_GEN</t>
  </si>
  <si>
    <t>generic ceramic cap 47UF 6.3V X5R 0805. e.g. https://www.digikey.co.uk/en/products/detail/samsung-electro-mechanics/CL21A476MQYNNNE/3887510</t>
  </si>
  <si>
    <t>Newbury</t>
  </si>
  <si>
    <t>Free Issue</t>
  </si>
  <si>
    <t>generic ceramic cap 100UF 6.3V X6T 1206 . E.g. https://www.digikey.co.uk/en/products/detail/murata-electronics/GRM31CD80J107MEA8K/13905021</t>
  </si>
  <si>
    <t>Generic 2.54mm 3-way header. E.g. https://uk.farnell.com/amp-te-connectivity/825433-3/header-1row-3way/dp/3417657</t>
  </si>
  <si>
    <t>Use any SN74LVC1G06DBVT variant. E.g. https://www.mouser.co.uk/ProductDetail/Texas-Instruments/SN74LVC1G06DBV</t>
  </si>
  <si>
    <t>SN74LVC1G06DBVT</t>
  </si>
  <si>
    <t>Generic 0603 SMD green LED. E.g. https://www.mouser.co.uk/ProductDetail/Wurth-Elektronik/150060VS55040</t>
  </si>
  <si>
    <t>Generic 0603 SMD red LED. E.g. https://www.mouser.co.uk/ProductDetail/Wurth-Elektronik/150060SS75003</t>
  </si>
  <si>
    <t>Generic 0603 resistor, 1/16W or higher, 1%,  249 Ohms</t>
  </si>
  <si>
    <t xml:space="preserve">Generic 0402 resistor, "zero ohm" </t>
  </si>
  <si>
    <t>10 Way, 2 Row, Straight PCB Header, Surface mount. E.g. https://www.digikey.co.uk/en/products/detail/samtec-inc/HTST-105-01-L-DV-A/1662844</t>
  </si>
  <si>
    <t>DNF</t>
  </si>
  <si>
    <t>N/A</t>
  </si>
  <si>
    <t xml:space="preserve"> TMP75BIDR</t>
  </si>
  <si>
    <t>TANTPOLY_SMD-220UF,6.3V,case-v</t>
  </si>
  <si>
    <t>Comment</t>
  </si>
  <si>
    <t>Part of PCB</t>
  </si>
  <si>
    <t>ELCAPTAN_SMD-220UF,25V,case-M</t>
  </si>
  <si>
    <t>Subsituted from LM75A-LM75AIMME/NOPB,LM75A. Need to change schematic</t>
  </si>
  <si>
    <t>TH</t>
  </si>
  <si>
    <t>BGA/QFN</t>
  </si>
  <si>
    <t>Mounting SMD/TH/BGA/QFN</t>
  </si>
  <si>
    <t>U4</t>
  </si>
  <si>
    <t>R19,R26,R28,R29,R35,R36,R73,R75,R77,R91,R97,R147,R154,R191,R192</t>
  </si>
  <si>
    <t xml:space="preserve"> </t>
  </si>
  <si>
    <t>DATE: 28/April/2023</t>
  </si>
  <si>
    <t>MU --&gt; AU since first BoM</t>
  </si>
  <si>
    <t>DNF true/false</t>
  </si>
  <si>
    <t>BGA/QFN true/false</t>
  </si>
  <si>
    <t>Number of BGA/QFN to fit</t>
  </si>
  <si>
    <t>Components to fit (DNF = false)</t>
  </si>
  <si>
    <t>Press-fit</t>
  </si>
  <si>
    <t>BGA/QFN to fit</t>
  </si>
  <si>
    <t>Through hole (excluding press-fit)</t>
  </si>
  <si>
    <t>Number of unique components to fit</t>
  </si>
  <si>
    <t>Total number of components to fit</t>
  </si>
  <si>
    <t>"standard" SMT to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</si>
</sst>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ob-hep-pc072-v199" connectionId="1" xr16:uid="{AB38F376-CDF9-4F18-B79E-1CA1F7C1540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D997A-3CF5-4AE7-9ECB-1FC33584D7BE}">
  <dimension ref="A1:N106"/>
  <sheetViews>
    <sheetView tabSelected="1" topLeftCell="G97" workbookViewId="0">
      <selection activeCell="J105" sqref="J105"/>
    </sheetView>
  </sheetViews>
  <sheetFormatPr defaultRowHeight="14.5" x14ac:dyDescent="0.35"/>
  <cols>
    <col min="2" max="2" width="111" customWidth="1"/>
    <col min="3" max="3" width="80.7265625" bestFit="1" customWidth="1"/>
    <col min="4" max="4" width="3.81640625" bestFit="1" customWidth="1"/>
    <col min="5" max="5" width="31.453125" bestFit="1" customWidth="1"/>
    <col min="6" max="6" width="9.81640625" bestFit="1" customWidth="1"/>
    <col min="7" max="7" width="34.453125" bestFit="1" customWidth="1"/>
    <col min="8" max="8" width="12.36328125" customWidth="1"/>
    <col min="10" max="10" width="39.54296875" customWidth="1"/>
    <col min="11" max="11" width="20.54296875" customWidth="1"/>
    <col min="12" max="12" width="18.453125" customWidth="1"/>
    <col min="13" max="13" width="14.1796875" customWidth="1"/>
    <col min="14" max="14" width="11.54296875" customWidth="1"/>
  </cols>
  <sheetData>
    <row r="1" spans="2:14" x14ac:dyDescent="0.35">
      <c r="B1" t="s">
        <v>0</v>
      </c>
    </row>
    <row r="2" spans="2:14" x14ac:dyDescent="0.35">
      <c r="B2" t="s">
        <v>317</v>
      </c>
    </row>
    <row r="3" spans="2:14" x14ac:dyDescent="0.35">
      <c r="B3" t="s">
        <v>1</v>
      </c>
    </row>
    <row r="4" spans="2:14" x14ac:dyDescent="0.35">
      <c r="B4" t="s">
        <v>2</v>
      </c>
    </row>
    <row r="5" spans="2:14" x14ac:dyDescent="0.35">
      <c r="B5" t="s">
        <v>3</v>
      </c>
    </row>
    <row r="7" spans="2:14" s="3" customFormat="1" ht="43.5" x14ac:dyDescent="0.35">
      <c r="B7" s="3" t="s">
        <v>4</v>
      </c>
      <c r="C7" s="3" t="s">
        <v>5</v>
      </c>
      <c r="D7" s="3" t="s">
        <v>6</v>
      </c>
      <c r="E7" s="3" t="s">
        <v>273</v>
      </c>
      <c r="F7" s="3" t="s">
        <v>7</v>
      </c>
      <c r="G7" s="3" t="s">
        <v>8</v>
      </c>
      <c r="H7" s="3" t="s">
        <v>313</v>
      </c>
      <c r="I7" s="3" t="s">
        <v>274</v>
      </c>
      <c r="J7" s="3" t="s">
        <v>307</v>
      </c>
      <c r="K7" s="3" t="s">
        <v>319</v>
      </c>
      <c r="L7" s="3" t="s">
        <v>322</v>
      </c>
      <c r="M7" s="3" t="s">
        <v>320</v>
      </c>
      <c r="N7" s="3" t="s">
        <v>321</v>
      </c>
    </row>
    <row r="8" spans="2:14" s="3" customFormat="1" ht="29" x14ac:dyDescent="0.35">
      <c r="B8" s="3" t="s">
        <v>9</v>
      </c>
      <c r="C8" t="s">
        <v>10</v>
      </c>
      <c r="D8">
        <v>1</v>
      </c>
      <c r="E8" s="3" t="s">
        <v>11</v>
      </c>
      <c r="F8" s="3" t="s">
        <v>12</v>
      </c>
      <c r="G8" s="3" t="s">
        <v>13</v>
      </c>
      <c r="I8" s="3" t="s">
        <v>293</v>
      </c>
      <c r="K8" s="3" t="b">
        <f>F8&lt;&gt;"DNF"</f>
        <v>1</v>
      </c>
      <c r="L8" s="3">
        <f>K8*D8</f>
        <v>1</v>
      </c>
      <c r="M8" s="3" t="b">
        <f>H8="BGA/QFN"</f>
        <v>0</v>
      </c>
      <c r="N8" s="3">
        <f>M8*D8</f>
        <v>0</v>
      </c>
    </row>
    <row r="9" spans="2:14" s="3" customFormat="1" ht="29" x14ac:dyDescent="0.35">
      <c r="B9" s="3" t="s">
        <v>14</v>
      </c>
      <c r="C9" t="s">
        <v>15</v>
      </c>
      <c r="D9">
        <v>1</v>
      </c>
      <c r="E9" s="3">
        <v>878321420</v>
      </c>
      <c r="F9" s="3" t="s">
        <v>12</v>
      </c>
      <c r="G9" s="3" t="s">
        <v>16</v>
      </c>
      <c r="I9" s="3" t="s">
        <v>293</v>
      </c>
      <c r="K9" s="3" t="b">
        <f t="shared" ref="K9:K72" si="0">F9&lt;&gt;"DNF"</f>
        <v>1</v>
      </c>
      <c r="L9" s="3">
        <f t="shared" ref="L9:L72" si="1">K9*D9</f>
        <v>1</v>
      </c>
      <c r="M9" s="3" t="b">
        <f t="shared" ref="M9:M72" si="2">H9="BGA/QFN"</f>
        <v>0</v>
      </c>
      <c r="N9" s="3">
        <f t="shared" ref="N9:N72" si="3">M9*D9</f>
        <v>0</v>
      </c>
    </row>
    <row r="10" spans="2:14" s="3" customFormat="1" x14ac:dyDescent="0.35">
      <c r="B10" s="3" t="s">
        <v>17</v>
      </c>
      <c r="C10" t="s">
        <v>18</v>
      </c>
      <c r="D10">
        <v>2</v>
      </c>
      <c r="E10" s="3" t="s">
        <v>17</v>
      </c>
      <c r="F10" s="3" t="s">
        <v>12</v>
      </c>
      <c r="G10" s="3" t="s">
        <v>19</v>
      </c>
      <c r="H10" s="3" t="s">
        <v>312</v>
      </c>
      <c r="I10" s="3" t="s">
        <v>292</v>
      </c>
      <c r="K10" s="3" t="b">
        <f t="shared" si="0"/>
        <v>1</v>
      </c>
      <c r="L10" s="3">
        <f t="shared" si="1"/>
        <v>2</v>
      </c>
      <c r="M10" s="3" t="b">
        <f t="shared" si="2"/>
        <v>1</v>
      </c>
      <c r="N10" s="3">
        <f t="shared" si="3"/>
        <v>2</v>
      </c>
    </row>
    <row r="11" spans="2:14" s="3" customFormat="1" x14ac:dyDescent="0.35">
      <c r="B11" s="4" t="s">
        <v>275</v>
      </c>
      <c r="C11" t="s">
        <v>314</v>
      </c>
      <c r="D11">
        <v>1</v>
      </c>
      <c r="E11" s="3" t="s">
        <v>276</v>
      </c>
      <c r="F11" s="3" t="s">
        <v>12</v>
      </c>
      <c r="G11" s="3" t="s">
        <v>20</v>
      </c>
      <c r="I11" s="3" t="s">
        <v>292</v>
      </c>
      <c r="J11" s="3" t="s">
        <v>318</v>
      </c>
      <c r="K11" s="3" t="b">
        <f t="shared" si="0"/>
        <v>1</v>
      </c>
      <c r="L11" s="3">
        <f t="shared" si="1"/>
        <v>1</v>
      </c>
      <c r="M11" s="3" t="b">
        <f t="shared" si="2"/>
        <v>0</v>
      </c>
      <c r="N11" s="3">
        <f t="shared" si="3"/>
        <v>0</v>
      </c>
    </row>
    <row r="12" spans="2:14" s="3" customFormat="1" x14ac:dyDescent="0.35">
      <c r="B12" s="2" t="s">
        <v>290</v>
      </c>
      <c r="C12" t="s">
        <v>21</v>
      </c>
      <c r="D12">
        <v>73</v>
      </c>
      <c r="E12" s="3" t="s">
        <v>22</v>
      </c>
      <c r="F12" s="3" t="s">
        <v>12</v>
      </c>
      <c r="G12" s="3" t="s">
        <v>23</v>
      </c>
      <c r="I12" s="3" t="s">
        <v>292</v>
      </c>
      <c r="K12" s="3" t="b">
        <f t="shared" si="0"/>
        <v>1</v>
      </c>
      <c r="L12" s="3">
        <f t="shared" si="1"/>
        <v>73</v>
      </c>
      <c r="M12" s="3" t="b">
        <f t="shared" si="2"/>
        <v>0</v>
      </c>
      <c r="N12" s="3">
        <f t="shared" si="3"/>
        <v>0</v>
      </c>
    </row>
    <row r="13" spans="2:14" s="3" customFormat="1" x14ac:dyDescent="0.35">
      <c r="B13" s="1" t="s">
        <v>277</v>
      </c>
      <c r="C13" t="s">
        <v>24</v>
      </c>
      <c r="D13">
        <v>6</v>
      </c>
      <c r="E13" s="3" t="s">
        <v>25</v>
      </c>
      <c r="F13" s="3" t="s">
        <v>12</v>
      </c>
      <c r="G13" s="3" t="s">
        <v>23</v>
      </c>
      <c r="I13" s="3" t="s">
        <v>292</v>
      </c>
      <c r="K13" s="3" t="b">
        <f t="shared" si="0"/>
        <v>1</v>
      </c>
      <c r="L13" s="3">
        <f t="shared" si="1"/>
        <v>6</v>
      </c>
      <c r="M13" s="3" t="b">
        <f t="shared" si="2"/>
        <v>0</v>
      </c>
      <c r="N13" s="3">
        <f t="shared" si="3"/>
        <v>0</v>
      </c>
    </row>
    <row r="14" spans="2:14" s="3" customFormat="1" x14ac:dyDescent="0.35">
      <c r="B14" s="2" t="s">
        <v>278</v>
      </c>
      <c r="C14" t="s">
        <v>26</v>
      </c>
      <c r="D14">
        <v>13</v>
      </c>
      <c r="E14" s="3" t="s">
        <v>27</v>
      </c>
      <c r="F14" s="3" t="s">
        <v>12</v>
      </c>
      <c r="G14" s="3" t="s">
        <v>23</v>
      </c>
      <c r="I14" s="3" t="s">
        <v>292</v>
      </c>
      <c r="K14" s="3" t="b">
        <f t="shared" si="0"/>
        <v>1</v>
      </c>
      <c r="L14" s="3">
        <f t="shared" si="1"/>
        <v>13</v>
      </c>
      <c r="M14" s="3" t="b">
        <f t="shared" si="2"/>
        <v>0</v>
      </c>
      <c r="N14" s="3">
        <f t="shared" si="3"/>
        <v>0</v>
      </c>
    </row>
    <row r="15" spans="2:14" s="3" customFormat="1" x14ac:dyDescent="0.35">
      <c r="B15" s="1" t="s">
        <v>279</v>
      </c>
      <c r="C15" t="s">
        <v>28</v>
      </c>
      <c r="D15">
        <v>8</v>
      </c>
      <c r="E15" s="3" t="s">
        <v>29</v>
      </c>
      <c r="F15" s="3" t="s">
        <v>12</v>
      </c>
      <c r="G15" s="3" t="s">
        <v>23</v>
      </c>
      <c r="I15" s="3" t="s">
        <v>292</v>
      </c>
      <c r="K15" s="3" t="b">
        <f t="shared" si="0"/>
        <v>1</v>
      </c>
      <c r="L15" s="3">
        <f t="shared" si="1"/>
        <v>8</v>
      </c>
      <c r="M15" s="3" t="b">
        <f t="shared" si="2"/>
        <v>0</v>
      </c>
      <c r="N15" s="3">
        <f t="shared" si="3"/>
        <v>0</v>
      </c>
    </row>
    <row r="16" spans="2:14" s="3" customFormat="1" x14ac:dyDescent="0.35">
      <c r="B16" s="2" t="s">
        <v>280</v>
      </c>
      <c r="C16" t="s">
        <v>30</v>
      </c>
      <c r="D16">
        <v>2</v>
      </c>
      <c r="E16" s="3" t="s">
        <v>31</v>
      </c>
      <c r="F16" s="3" t="s">
        <v>12</v>
      </c>
      <c r="G16" s="3" t="s">
        <v>23</v>
      </c>
      <c r="I16" s="3" t="s">
        <v>292</v>
      </c>
      <c r="K16" s="3" t="b">
        <f t="shared" si="0"/>
        <v>1</v>
      </c>
      <c r="L16" s="3">
        <f t="shared" si="1"/>
        <v>2</v>
      </c>
      <c r="M16" s="3" t="b">
        <f t="shared" si="2"/>
        <v>0</v>
      </c>
      <c r="N16" s="3">
        <f t="shared" si="3"/>
        <v>0</v>
      </c>
    </row>
    <row r="17" spans="2:14" s="3" customFormat="1" x14ac:dyDescent="0.35">
      <c r="B17" s="1" t="s">
        <v>281</v>
      </c>
      <c r="C17" t="s">
        <v>32</v>
      </c>
      <c r="D17">
        <v>15</v>
      </c>
      <c r="E17" s="3" t="s">
        <v>33</v>
      </c>
      <c r="F17" s="3" t="s">
        <v>12</v>
      </c>
      <c r="G17" s="3" t="s">
        <v>34</v>
      </c>
      <c r="I17" s="3" t="s">
        <v>292</v>
      </c>
      <c r="K17" s="3" t="b">
        <f t="shared" si="0"/>
        <v>1</v>
      </c>
      <c r="L17" s="3">
        <f t="shared" si="1"/>
        <v>15</v>
      </c>
      <c r="M17" s="3" t="b">
        <f t="shared" si="2"/>
        <v>0</v>
      </c>
      <c r="N17" s="3">
        <f t="shared" si="3"/>
        <v>0</v>
      </c>
    </row>
    <row r="18" spans="2:14" s="3" customFormat="1" x14ac:dyDescent="0.35">
      <c r="B18" s="2" t="s">
        <v>282</v>
      </c>
      <c r="C18" t="s">
        <v>35</v>
      </c>
      <c r="D18">
        <v>4</v>
      </c>
      <c r="E18" s="3" t="s">
        <v>36</v>
      </c>
      <c r="F18" s="3" t="s">
        <v>12</v>
      </c>
      <c r="G18" s="3" t="s">
        <v>34</v>
      </c>
      <c r="I18" s="3" t="s">
        <v>292</v>
      </c>
      <c r="K18" s="3" t="b">
        <f t="shared" si="0"/>
        <v>1</v>
      </c>
      <c r="L18" s="3">
        <f t="shared" si="1"/>
        <v>4</v>
      </c>
      <c r="M18" s="3" t="b">
        <f t="shared" si="2"/>
        <v>0</v>
      </c>
      <c r="N18" s="3">
        <f t="shared" si="3"/>
        <v>0</v>
      </c>
    </row>
    <row r="19" spans="2:14" s="3" customFormat="1" x14ac:dyDescent="0.35">
      <c r="B19" s="1" t="s">
        <v>283</v>
      </c>
      <c r="C19" t="s">
        <v>37</v>
      </c>
      <c r="D19">
        <v>3</v>
      </c>
      <c r="E19" s="3" t="s">
        <v>38</v>
      </c>
      <c r="F19" s="3" t="s">
        <v>12</v>
      </c>
      <c r="G19" s="3" t="s">
        <v>39</v>
      </c>
      <c r="I19" s="3" t="s">
        <v>292</v>
      </c>
      <c r="K19" s="3" t="b">
        <f t="shared" si="0"/>
        <v>1</v>
      </c>
      <c r="L19" s="3">
        <f t="shared" si="1"/>
        <v>3</v>
      </c>
      <c r="M19" s="3" t="b">
        <f t="shared" si="2"/>
        <v>0</v>
      </c>
      <c r="N19" s="3">
        <f t="shared" si="3"/>
        <v>0</v>
      </c>
    </row>
    <row r="20" spans="2:14" s="3" customFormat="1" x14ac:dyDescent="0.35">
      <c r="B20" s="2" t="s">
        <v>284</v>
      </c>
      <c r="C20" t="s">
        <v>40</v>
      </c>
      <c r="D20">
        <v>4</v>
      </c>
      <c r="E20" s="3" t="s">
        <v>41</v>
      </c>
      <c r="F20" s="3" t="s">
        <v>12</v>
      </c>
      <c r="G20" s="3" t="s">
        <v>42</v>
      </c>
      <c r="I20" s="3" t="s">
        <v>292</v>
      </c>
      <c r="K20" s="3" t="b">
        <f t="shared" si="0"/>
        <v>1</v>
      </c>
      <c r="L20" s="3">
        <f t="shared" si="1"/>
        <v>4</v>
      </c>
      <c r="M20" s="3" t="b">
        <f t="shared" si="2"/>
        <v>0</v>
      </c>
      <c r="N20" s="3">
        <f t="shared" si="3"/>
        <v>0</v>
      </c>
    </row>
    <row r="21" spans="2:14" s="3" customFormat="1" x14ac:dyDescent="0.35">
      <c r="B21" s="1" t="s">
        <v>285</v>
      </c>
      <c r="C21" t="s">
        <v>43</v>
      </c>
      <c r="D21">
        <v>1</v>
      </c>
      <c r="E21" s="3" t="s">
        <v>44</v>
      </c>
      <c r="F21" s="3" t="s">
        <v>12</v>
      </c>
      <c r="G21" s="3" t="s">
        <v>42</v>
      </c>
      <c r="I21" s="3" t="s">
        <v>292</v>
      </c>
      <c r="K21" s="3" t="b">
        <f t="shared" si="0"/>
        <v>1</v>
      </c>
      <c r="L21" s="3">
        <f t="shared" si="1"/>
        <v>1</v>
      </c>
      <c r="M21" s="3" t="b">
        <f t="shared" si="2"/>
        <v>0</v>
      </c>
      <c r="N21" s="3">
        <f t="shared" si="3"/>
        <v>0</v>
      </c>
    </row>
    <row r="22" spans="2:14" s="3" customFormat="1" x14ac:dyDescent="0.35">
      <c r="B22" s="2" t="s">
        <v>286</v>
      </c>
      <c r="C22" t="s">
        <v>45</v>
      </c>
      <c r="D22">
        <v>6</v>
      </c>
      <c r="E22" s="3" t="s">
        <v>46</v>
      </c>
      <c r="F22" s="3" t="s">
        <v>12</v>
      </c>
      <c r="G22" s="3" t="s">
        <v>42</v>
      </c>
      <c r="I22" s="3" t="s">
        <v>292</v>
      </c>
      <c r="K22" s="3" t="b">
        <f t="shared" si="0"/>
        <v>1</v>
      </c>
      <c r="L22" s="3">
        <f t="shared" si="1"/>
        <v>6</v>
      </c>
      <c r="M22" s="3" t="b">
        <f t="shared" si="2"/>
        <v>0</v>
      </c>
      <c r="N22" s="3">
        <f t="shared" si="3"/>
        <v>0</v>
      </c>
    </row>
    <row r="23" spans="2:14" s="3" customFormat="1" x14ac:dyDescent="0.35">
      <c r="B23" s="1" t="s">
        <v>287</v>
      </c>
      <c r="C23" t="s">
        <v>47</v>
      </c>
      <c r="D23">
        <v>6</v>
      </c>
      <c r="E23" s="3" t="s">
        <v>48</v>
      </c>
      <c r="F23" s="3" t="s">
        <v>12</v>
      </c>
      <c r="G23" s="3" t="s">
        <v>42</v>
      </c>
      <c r="I23" s="3" t="s">
        <v>292</v>
      </c>
      <c r="K23" s="3" t="b">
        <f t="shared" si="0"/>
        <v>1</v>
      </c>
      <c r="L23" s="3">
        <f t="shared" si="1"/>
        <v>6</v>
      </c>
      <c r="M23" s="3" t="b">
        <f t="shared" si="2"/>
        <v>0</v>
      </c>
      <c r="N23" s="3">
        <f t="shared" si="3"/>
        <v>0</v>
      </c>
    </row>
    <row r="24" spans="2:14" s="3" customFormat="1" ht="29" x14ac:dyDescent="0.35">
      <c r="B24" s="2" t="s">
        <v>291</v>
      </c>
      <c r="C24" t="s">
        <v>49</v>
      </c>
      <c r="D24">
        <v>12</v>
      </c>
      <c r="F24" s="3" t="s">
        <v>12</v>
      </c>
      <c r="I24" s="3" t="s">
        <v>292</v>
      </c>
      <c r="K24" s="3" t="b">
        <f t="shared" si="0"/>
        <v>1</v>
      </c>
      <c r="L24" s="3">
        <f t="shared" si="1"/>
        <v>12</v>
      </c>
      <c r="M24" s="3" t="b">
        <f t="shared" si="2"/>
        <v>0</v>
      </c>
      <c r="N24" s="3">
        <f t="shared" si="3"/>
        <v>0</v>
      </c>
    </row>
    <row r="25" spans="2:14" s="3" customFormat="1" ht="29" x14ac:dyDescent="0.35">
      <c r="B25" s="1" t="s">
        <v>294</v>
      </c>
      <c r="C25" t="s">
        <v>50</v>
      </c>
      <c r="D25">
        <v>2</v>
      </c>
      <c r="F25" s="3" t="s">
        <v>12</v>
      </c>
      <c r="I25" s="3" t="s">
        <v>292</v>
      </c>
      <c r="K25" s="3" t="b">
        <f t="shared" si="0"/>
        <v>1</v>
      </c>
      <c r="L25" s="3">
        <f t="shared" si="1"/>
        <v>2</v>
      </c>
      <c r="M25" s="3" t="b">
        <f t="shared" si="2"/>
        <v>0</v>
      </c>
      <c r="N25" s="3">
        <f t="shared" si="3"/>
        <v>0</v>
      </c>
    </row>
    <row r="26" spans="2:14" s="3" customFormat="1" x14ac:dyDescent="0.35">
      <c r="B26" s="2" t="s">
        <v>288</v>
      </c>
      <c r="C26" t="s">
        <v>51</v>
      </c>
      <c r="D26">
        <v>3</v>
      </c>
      <c r="E26" s="3" t="s">
        <v>52</v>
      </c>
      <c r="F26" s="3" t="s">
        <v>12</v>
      </c>
      <c r="G26" s="3" t="s">
        <v>42</v>
      </c>
      <c r="I26" s="3" t="s">
        <v>292</v>
      </c>
      <c r="K26" s="3" t="b">
        <f t="shared" si="0"/>
        <v>1</v>
      </c>
      <c r="L26" s="3">
        <f t="shared" si="1"/>
        <v>3</v>
      </c>
      <c r="M26" s="3" t="b">
        <f t="shared" si="2"/>
        <v>0</v>
      </c>
      <c r="N26" s="3">
        <f t="shared" si="3"/>
        <v>0</v>
      </c>
    </row>
    <row r="27" spans="2:14" s="3" customFormat="1" x14ac:dyDescent="0.35">
      <c r="B27" s="1" t="s">
        <v>289</v>
      </c>
      <c r="C27" t="s">
        <v>53</v>
      </c>
      <c r="D27">
        <v>19</v>
      </c>
      <c r="E27" s="3" t="s">
        <v>33</v>
      </c>
      <c r="F27" s="3" t="s">
        <v>12</v>
      </c>
      <c r="G27" s="3" t="s">
        <v>34</v>
      </c>
      <c r="I27" s="3" t="s">
        <v>292</v>
      </c>
      <c r="K27" s="3" t="b">
        <f t="shared" si="0"/>
        <v>1</v>
      </c>
      <c r="L27" s="3">
        <f t="shared" si="1"/>
        <v>19</v>
      </c>
      <c r="M27" s="3" t="b">
        <f t="shared" si="2"/>
        <v>0</v>
      </c>
      <c r="N27" s="3">
        <f t="shared" si="3"/>
        <v>0</v>
      </c>
    </row>
    <row r="28" spans="2:14" s="4" customFormat="1" ht="29" x14ac:dyDescent="0.35">
      <c r="B28" s="4" t="s">
        <v>302</v>
      </c>
      <c r="C28" t="s">
        <v>54</v>
      </c>
      <c r="D28">
        <v>1</v>
      </c>
      <c r="E28" s="4" t="s">
        <v>55</v>
      </c>
      <c r="F28" s="4" t="s">
        <v>12</v>
      </c>
      <c r="G28" s="4" t="s">
        <v>56</v>
      </c>
      <c r="I28" s="4" t="s">
        <v>292</v>
      </c>
      <c r="K28" s="3" t="b">
        <f t="shared" si="0"/>
        <v>1</v>
      </c>
      <c r="L28" s="3">
        <f t="shared" si="1"/>
        <v>1</v>
      </c>
      <c r="M28" s="3" t="b">
        <f t="shared" si="2"/>
        <v>0</v>
      </c>
      <c r="N28" s="3">
        <f t="shared" si="3"/>
        <v>0</v>
      </c>
    </row>
    <row r="29" spans="2:14" s="3" customFormat="1" x14ac:dyDescent="0.35">
      <c r="B29" s="3" t="s">
        <v>57</v>
      </c>
      <c r="C29" t="s">
        <v>58</v>
      </c>
      <c r="D29">
        <v>3</v>
      </c>
      <c r="E29" s="3" t="s">
        <v>59</v>
      </c>
      <c r="F29" s="3" t="s">
        <v>12</v>
      </c>
      <c r="G29" s="3" t="s">
        <v>60</v>
      </c>
      <c r="H29" s="3" t="s">
        <v>323</v>
      </c>
      <c r="I29" s="3" t="s">
        <v>292</v>
      </c>
      <c r="K29" s="3" t="b">
        <f t="shared" si="0"/>
        <v>1</v>
      </c>
      <c r="L29" s="3">
        <f t="shared" si="1"/>
        <v>3</v>
      </c>
      <c r="M29" s="3" t="b">
        <f t="shared" si="2"/>
        <v>0</v>
      </c>
      <c r="N29" s="3">
        <f t="shared" si="3"/>
        <v>0</v>
      </c>
    </row>
    <row r="30" spans="2:14" s="3" customFormat="1" x14ac:dyDescent="0.35">
      <c r="B30" s="3" t="s">
        <v>61</v>
      </c>
      <c r="C30" t="s">
        <v>62</v>
      </c>
      <c r="D30">
        <v>1</v>
      </c>
      <c r="E30" s="3" t="s">
        <v>63</v>
      </c>
      <c r="F30" s="3" t="s">
        <v>12</v>
      </c>
      <c r="G30" s="3" t="s">
        <v>64</v>
      </c>
      <c r="I30" s="3" t="s">
        <v>292</v>
      </c>
      <c r="K30" s="3" t="b">
        <f t="shared" si="0"/>
        <v>1</v>
      </c>
      <c r="L30" s="3">
        <f t="shared" si="1"/>
        <v>1</v>
      </c>
      <c r="M30" s="3" t="b">
        <f t="shared" si="2"/>
        <v>0</v>
      </c>
      <c r="N30" s="3">
        <f t="shared" si="3"/>
        <v>0</v>
      </c>
    </row>
    <row r="31" spans="2:14" s="3" customFormat="1" ht="29" x14ac:dyDescent="0.35">
      <c r="B31" s="3" t="s">
        <v>65</v>
      </c>
      <c r="C31" t="s">
        <v>66</v>
      </c>
      <c r="D31">
        <v>1</v>
      </c>
      <c r="E31" s="3" t="s">
        <v>67</v>
      </c>
      <c r="F31" s="3" t="s">
        <v>12</v>
      </c>
      <c r="G31" s="3" t="s">
        <v>56</v>
      </c>
      <c r="I31" s="3" t="s">
        <v>293</v>
      </c>
      <c r="K31" s="3" t="b">
        <f t="shared" si="0"/>
        <v>1</v>
      </c>
      <c r="L31" s="3">
        <f t="shared" si="1"/>
        <v>1</v>
      </c>
      <c r="M31" s="3" t="b">
        <f t="shared" si="2"/>
        <v>0</v>
      </c>
      <c r="N31" s="3">
        <f t="shared" si="3"/>
        <v>0</v>
      </c>
    </row>
    <row r="32" spans="2:14" s="3" customFormat="1" x14ac:dyDescent="0.35">
      <c r="B32" s="3" t="s">
        <v>68</v>
      </c>
      <c r="C32" t="s">
        <v>69</v>
      </c>
      <c r="D32">
        <v>1</v>
      </c>
      <c r="E32" s="3" t="s">
        <v>70</v>
      </c>
      <c r="F32" s="3" t="s">
        <v>12</v>
      </c>
      <c r="G32" s="3" t="s">
        <v>71</v>
      </c>
      <c r="I32" s="3" t="s">
        <v>292</v>
      </c>
      <c r="K32" s="3" t="b">
        <f t="shared" si="0"/>
        <v>1</v>
      </c>
      <c r="L32" s="3">
        <f t="shared" si="1"/>
        <v>1</v>
      </c>
      <c r="M32" s="3" t="b">
        <f t="shared" si="2"/>
        <v>0</v>
      </c>
      <c r="N32" s="3">
        <f t="shared" si="3"/>
        <v>0</v>
      </c>
    </row>
    <row r="33" spans="1:14" s="3" customFormat="1" x14ac:dyDescent="0.35">
      <c r="B33" s="3" t="s">
        <v>309</v>
      </c>
      <c r="C33" t="s">
        <v>72</v>
      </c>
      <c r="D33">
        <v>4</v>
      </c>
      <c r="E33" s="3" t="s">
        <v>73</v>
      </c>
      <c r="F33" s="3" t="s">
        <v>12</v>
      </c>
      <c r="G33" s="3" t="s">
        <v>74</v>
      </c>
      <c r="I33" s="3" t="s">
        <v>292</v>
      </c>
      <c r="K33" s="3" t="b">
        <f t="shared" si="0"/>
        <v>1</v>
      </c>
      <c r="L33" s="3">
        <f t="shared" si="1"/>
        <v>4</v>
      </c>
      <c r="M33" s="3" t="b">
        <f t="shared" si="2"/>
        <v>0</v>
      </c>
      <c r="N33" s="3">
        <f t="shared" si="3"/>
        <v>0</v>
      </c>
    </row>
    <row r="34" spans="1:14" s="3" customFormat="1" x14ac:dyDescent="0.35">
      <c r="B34" s="3" t="s">
        <v>75</v>
      </c>
      <c r="C34" t="s">
        <v>76</v>
      </c>
      <c r="D34">
        <v>1</v>
      </c>
      <c r="E34" s="3" t="s">
        <v>77</v>
      </c>
      <c r="F34" s="3" t="s">
        <v>12</v>
      </c>
      <c r="G34" s="3" t="s">
        <v>42</v>
      </c>
      <c r="I34" s="3" t="s">
        <v>292</v>
      </c>
      <c r="K34" s="3" t="b">
        <f t="shared" si="0"/>
        <v>1</v>
      </c>
      <c r="L34" s="3">
        <f t="shared" si="1"/>
        <v>1</v>
      </c>
      <c r="M34" s="3" t="b">
        <f t="shared" si="2"/>
        <v>0</v>
      </c>
      <c r="N34" s="3">
        <f t="shared" si="3"/>
        <v>0</v>
      </c>
    </row>
    <row r="35" spans="1:14" s="3" customFormat="1" x14ac:dyDescent="0.35">
      <c r="B35" s="3" t="s">
        <v>78</v>
      </c>
      <c r="C35" t="s">
        <v>79</v>
      </c>
      <c r="D35">
        <v>1</v>
      </c>
      <c r="E35" s="3" t="s">
        <v>80</v>
      </c>
      <c r="F35" s="3" t="s">
        <v>12</v>
      </c>
      <c r="G35" s="3" t="s">
        <v>81</v>
      </c>
      <c r="I35" s="3" t="s">
        <v>292</v>
      </c>
      <c r="K35" s="3" t="b">
        <f t="shared" si="0"/>
        <v>1</v>
      </c>
      <c r="L35" s="3">
        <f t="shared" si="1"/>
        <v>1</v>
      </c>
      <c r="M35" s="3" t="b">
        <f t="shared" si="2"/>
        <v>0</v>
      </c>
      <c r="N35" s="3">
        <f t="shared" si="3"/>
        <v>0</v>
      </c>
    </row>
    <row r="36" spans="1:14" s="3" customFormat="1" x14ac:dyDescent="0.35">
      <c r="A36" s="3" t="s">
        <v>311</v>
      </c>
      <c r="B36" s="3" t="s">
        <v>295</v>
      </c>
      <c r="C36" t="s">
        <v>82</v>
      </c>
      <c r="D36">
        <v>1</v>
      </c>
      <c r="F36" s="3" t="s">
        <v>12</v>
      </c>
      <c r="H36" s="3" t="s">
        <v>311</v>
      </c>
      <c r="I36" s="3" t="s">
        <v>292</v>
      </c>
      <c r="K36" s="3" t="b">
        <f t="shared" si="0"/>
        <v>1</v>
      </c>
      <c r="L36" s="3">
        <f t="shared" si="1"/>
        <v>1</v>
      </c>
      <c r="M36" s="3" t="b">
        <f t="shared" si="2"/>
        <v>0</v>
      </c>
      <c r="N36" s="3">
        <f t="shared" si="3"/>
        <v>0</v>
      </c>
    </row>
    <row r="37" spans="1:14" s="3" customFormat="1" x14ac:dyDescent="0.35">
      <c r="B37" s="3" t="s">
        <v>83</v>
      </c>
      <c r="C37" t="s">
        <v>84</v>
      </c>
      <c r="D37">
        <v>1</v>
      </c>
      <c r="E37" s="3" t="s">
        <v>85</v>
      </c>
      <c r="F37" s="3" t="s">
        <v>12</v>
      </c>
      <c r="G37" s="3" t="s">
        <v>86</v>
      </c>
      <c r="I37" s="3" t="s">
        <v>292</v>
      </c>
      <c r="K37" s="3" t="b">
        <f t="shared" si="0"/>
        <v>1</v>
      </c>
      <c r="L37" s="3">
        <f t="shared" si="1"/>
        <v>1</v>
      </c>
      <c r="M37" s="3" t="b">
        <f t="shared" si="2"/>
        <v>0</v>
      </c>
      <c r="N37" s="3">
        <f t="shared" si="3"/>
        <v>0</v>
      </c>
    </row>
    <row r="38" spans="1:14" s="3" customFormat="1" x14ac:dyDescent="0.35">
      <c r="B38" s="3" t="s">
        <v>87</v>
      </c>
      <c r="C38" t="s">
        <v>88</v>
      </c>
      <c r="D38">
        <v>1</v>
      </c>
      <c r="E38" s="3">
        <v>74438323100</v>
      </c>
      <c r="F38" s="3" t="s">
        <v>12</v>
      </c>
      <c r="G38" s="3" t="s">
        <v>89</v>
      </c>
      <c r="I38" s="3" t="s">
        <v>292</v>
      </c>
      <c r="K38" s="3" t="b">
        <f t="shared" si="0"/>
        <v>1</v>
      </c>
      <c r="L38" s="3">
        <f t="shared" si="1"/>
        <v>1</v>
      </c>
      <c r="M38" s="3" t="b">
        <f t="shared" si="2"/>
        <v>0</v>
      </c>
      <c r="N38" s="3">
        <f t="shared" si="3"/>
        <v>0</v>
      </c>
    </row>
    <row r="39" spans="1:14" s="3" customFormat="1" ht="29" x14ac:dyDescent="0.35">
      <c r="B39" s="3" t="s">
        <v>90</v>
      </c>
      <c r="C39" t="s">
        <v>91</v>
      </c>
      <c r="D39">
        <v>4</v>
      </c>
      <c r="E39" s="3" t="s">
        <v>92</v>
      </c>
      <c r="F39" s="3" t="s">
        <v>12</v>
      </c>
      <c r="G39" s="3" t="s">
        <v>93</v>
      </c>
      <c r="I39" s="3" t="s">
        <v>293</v>
      </c>
      <c r="K39" s="3" t="b">
        <f t="shared" si="0"/>
        <v>1</v>
      </c>
      <c r="L39" s="3">
        <f t="shared" si="1"/>
        <v>4</v>
      </c>
      <c r="M39" s="3" t="b">
        <f t="shared" si="2"/>
        <v>0</v>
      </c>
      <c r="N39" s="3">
        <f t="shared" si="3"/>
        <v>0</v>
      </c>
    </row>
    <row r="40" spans="1:14" s="3" customFormat="1" x14ac:dyDescent="0.35">
      <c r="B40" s="3" t="s">
        <v>94</v>
      </c>
      <c r="C40" t="s">
        <v>95</v>
      </c>
      <c r="D40">
        <v>6</v>
      </c>
      <c r="E40" s="3" t="s">
        <v>96</v>
      </c>
      <c r="F40" s="3" t="s">
        <v>12</v>
      </c>
      <c r="G40" s="3" t="s">
        <v>97</v>
      </c>
      <c r="I40" s="3" t="s">
        <v>292</v>
      </c>
      <c r="K40" s="3" t="b">
        <f t="shared" si="0"/>
        <v>1</v>
      </c>
      <c r="L40" s="3">
        <f t="shared" si="1"/>
        <v>6</v>
      </c>
      <c r="M40" s="3" t="b">
        <f t="shared" si="2"/>
        <v>0</v>
      </c>
      <c r="N40" s="3">
        <f t="shared" si="3"/>
        <v>0</v>
      </c>
    </row>
    <row r="41" spans="1:14" s="3" customFormat="1" x14ac:dyDescent="0.35">
      <c r="B41" s="3" t="s">
        <v>296</v>
      </c>
      <c r="C41" t="s">
        <v>98</v>
      </c>
      <c r="D41">
        <v>1</v>
      </c>
      <c r="E41" s="3" t="s">
        <v>297</v>
      </c>
      <c r="F41" s="3" t="s">
        <v>12</v>
      </c>
      <c r="G41" s="3" t="s">
        <v>99</v>
      </c>
      <c r="I41" s="3" t="s">
        <v>292</v>
      </c>
      <c r="K41" s="3" t="b">
        <f t="shared" si="0"/>
        <v>1</v>
      </c>
      <c r="L41" s="3">
        <f t="shared" si="1"/>
        <v>1</v>
      </c>
      <c r="M41" s="3" t="b">
        <f t="shared" si="2"/>
        <v>0</v>
      </c>
      <c r="N41" s="3">
        <f t="shared" si="3"/>
        <v>0</v>
      </c>
    </row>
    <row r="42" spans="1:14" s="3" customFormat="1" x14ac:dyDescent="0.35">
      <c r="B42" s="3" t="s">
        <v>298</v>
      </c>
      <c r="C42" t="s">
        <v>100</v>
      </c>
      <c r="D42">
        <v>3</v>
      </c>
      <c r="F42" s="3" t="s">
        <v>12</v>
      </c>
      <c r="I42" s="3" t="s">
        <v>292</v>
      </c>
      <c r="K42" s="3" t="b">
        <f t="shared" si="0"/>
        <v>1</v>
      </c>
      <c r="L42" s="3">
        <f t="shared" si="1"/>
        <v>3</v>
      </c>
      <c r="M42" s="3" t="b">
        <f t="shared" si="2"/>
        <v>0</v>
      </c>
      <c r="N42" s="3">
        <f t="shared" si="3"/>
        <v>0</v>
      </c>
    </row>
    <row r="43" spans="1:14" s="3" customFormat="1" x14ac:dyDescent="0.35">
      <c r="B43" s="3" t="s">
        <v>299</v>
      </c>
      <c r="C43" t="s">
        <v>102</v>
      </c>
      <c r="D43">
        <v>2</v>
      </c>
      <c r="F43" s="3" t="s">
        <v>12</v>
      </c>
      <c r="I43" s="3" t="s">
        <v>292</v>
      </c>
      <c r="K43" s="3" t="b">
        <f t="shared" si="0"/>
        <v>1</v>
      </c>
      <c r="L43" s="3">
        <f t="shared" si="1"/>
        <v>2</v>
      </c>
      <c r="M43" s="3" t="b">
        <f t="shared" si="2"/>
        <v>0</v>
      </c>
      <c r="N43" s="3">
        <f t="shared" si="3"/>
        <v>0</v>
      </c>
    </row>
    <row r="44" spans="1:14" s="3" customFormat="1" ht="29" x14ac:dyDescent="0.35">
      <c r="B44" s="3" t="s">
        <v>103</v>
      </c>
      <c r="C44" t="s">
        <v>104</v>
      </c>
      <c r="D44">
        <v>1</v>
      </c>
      <c r="E44" s="3" t="s">
        <v>105</v>
      </c>
      <c r="F44" s="3" t="s">
        <v>12</v>
      </c>
      <c r="G44" s="3" t="s">
        <v>106</v>
      </c>
      <c r="I44" s="3" t="s">
        <v>293</v>
      </c>
      <c r="K44" s="3" t="b">
        <f t="shared" si="0"/>
        <v>1</v>
      </c>
      <c r="L44" s="3">
        <f t="shared" si="1"/>
        <v>1</v>
      </c>
      <c r="M44" s="3" t="b">
        <f t="shared" si="2"/>
        <v>0</v>
      </c>
      <c r="N44" s="3">
        <f t="shared" si="3"/>
        <v>0</v>
      </c>
    </row>
    <row r="45" spans="1:14" s="3" customFormat="1" ht="43.5" x14ac:dyDescent="0.35">
      <c r="B45" s="3" t="s">
        <v>305</v>
      </c>
      <c r="C45" t="s">
        <v>107</v>
      </c>
      <c r="D45">
        <v>1</v>
      </c>
      <c r="E45" s="3" t="s">
        <v>305</v>
      </c>
      <c r="F45" s="3" t="s">
        <v>12</v>
      </c>
      <c r="G45" s="3" t="s">
        <v>99</v>
      </c>
      <c r="I45" s="3" t="s">
        <v>292</v>
      </c>
      <c r="J45" s="3" t="s">
        <v>310</v>
      </c>
      <c r="K45" s="3" t="b">
        <f t="shared" si="0"/>
        <v>1</v>
      </c>
      <c r="L45" s="3">
        <f t="shared" si="1"/>
        <v>1</v>
      </c>
      <c r="M45" s="3" t="b">
        <f t="shared" si="2"/>
        <v>0</v>
      </c>
      <c r="N45" s="3">
        <f t="shared" si="3"/>
        <v>0</v>
      </c>
    </row>
    <row r="46" spans="1:14" s="3" customFormat="1" x14ac:dyDescent="0.35">
      <c r="B46" s="3" t="s">
        <v>108</v>
      </c>
      <c r="C46" t="s">
        <v>109</v>
      </c>
      <c r="D46">
        <v>1</v>
      </c>
      <c r="E46" s="3" t="s">
        <v>110</v>
      </c>
      <c r="F46" s="3" t="s">
        <v>12</v>
      </c>
      <c r="G46" s="3" t="s">
        <v>111</v>
      </c>
      <c r="I46" s="3" t="s">
        <v>292</v>
      </c>
      <c r="K46" s="3" t="b">
        <f t="shared" si="0"/>
        <v>1</v>
      </c>
      <c r="L46" s="3">
        <f t="shared" si="1"/>
        <v>1</v>
      </c>
      <c r="M46" s="3" t="b">
        <f t="shared" si="2"/>
        <v>0</v>
      </c>
      <c r="N46" s="3">
        <f t="shared" si="3"/>
        <v>0</v>
      </c>
    </row>
    <row r="47" spans="1:14" s="3" customFormat="1" ht="29" x14ac:dyDescent="0.35">
      <c r="B47" s="3" t="s">
        <v>112</v>
      </c>
      <c r="C47" t="s">
        <v>113</v>
      </c>
      <c r="D47">
        <v>1</v>
      </c>
      <c r="E47" s="3" t="s">
        <v>114</v>
      </c>
      <c r="F47" s="3" t="s">
        <v>12</v>
      </c>
      <c r="G47" s="3" t="s">
        <v>56</v>
      </c>
      <c r="I47" s="3" t="s">
        <v>293</v>
      </c>
      <c r="K47" s="3" t="b">
        <f t="shared" si="0"/>
        <v>1</v>
      </c>
      <c r="L47" s="3">
        <f t="shared" si="1"/>
        <v>1</v>
      </c>
      <c r="M47" s="3" t="b">
        <f t="shared" si="2"/>
        <v>0</v>
      </c>
      <c r="N47" s="3">
        <f t="shared" si="3"/>
        <v>0</v>
      </c>
    </row>
    <row r="48" spans="1:14" s="3" customFormat="1" ht="29" x14ac:dyDescent="0.35">
      <c r="B48" s="3" t="s">
        <v>115</v>
      </c>
      <c r="C48" t="s">
        <v>116</v>
      </c>
      <c r="D48">
        <v>1</v>
      </c>
      <c r="E48" s="3" t="s">
        <v>117</v>
      </c>
      <c r="F48" s="3" t="s">
        <v>12</v>
      </c>
      <c r="G48" s="3" t="s">
        <v>56</v>
      </c>
      <c r="I48" s="3" t="s">
        <v>293</v>
      </c>
      <c r="K48" s="3" t="b">
        <f t="shared" si="0"/>
        <v>1</v>
      </c>
      <c r="L48" s="3">
        <f t="shared" si="1"/>
        <v>1</v>
      </c>
      <c r="M48" s="3" t="b">
        <f t="shared" si="2"/>
        <v>0</v>
      </c>
      <c r="N48" s="3">
        <f t="shared" si="3"/>
        <v>0</v>
      </c>
    </row>
    <row r="49" spans="2:14" s="3" customFormat="1" x14ac:dyDescent="0.35">
      <c r="B49" s="3" t="s">
        <v>118</v>
      </c>
      <c r="C49" t="s">
        <v>119</v>
      </c>
      <c r="D49">
        <v>1</v>
      </c>
      <c r="E49" s="3" t="s">
        <v>118</v>
      </c>
      <c r="F49" s="3" t="s">
        <v>12</v>
      </c>
      <c r="G49" s="3" t="s">
        <v>120</v>
      </c>
      <c r="I49" s="3" t="s">
        <v>292</v>
      </c>
      <c r="K49" s="3" t="b">
        <f t="shared" si="0"/>
        <v>1</v>
      </c>
      <c r="L49" s="3">
        <f t="shared" si="1"/>
        <v>1</v>
      </c>
      <c r="M49" s="3" t="b">
        <f t="shared" si="2"/>
        <v>0</v>
      </c>
      <c r="N49" s="3">
        <f t="shared" si="3"/>
        <v>0</v>
      </c>
    </row>
    <row r="50" spans="2:14" s="3" customFormat="1" ht="29" x14ac:dyDescent="0.35">
      <c r="B50" s="3" t="s">
        <v>121</v>
      </c>
      <c r="C50" t="s">
        <v>122</v>
      </c>
      <c r="D50">
        <v>3</v>
      </c>
      <c r="E50" s="3" t="s">
        <v>123</v>
      </c>
      <c r="F50" s="3" t="s">
        <v>12</v>
      </c>
      <c r="G50" s="3" t="s">
        <v>12</v>
      </c>
      <c r="I50" s="3" t="s">
        <v>293</v>
      </c>
      <c r="K50" s="3" t="b">
        <f t="shared" si="0"/>
        <v>1</v>
      </c>
      <c r="L50" s="3">
        <f t="shared" si="1"/>
        <v>3</v>
      </c>
      <c r="M50" s="3" t="b">
        <f t="shared" si="2"/>
        <v>0</v>
      </c>
      <c r="N50" s="3">
        <f t="shared" si="3"/>
        <v>0</v>
      </c>
    </row>
    <row r="51" spans="2:14" s="3" customFormat="1" x14ac:dyDescent="0.35">
      <c r="B51" s="3" t="s">
        <v>124</v>
      </c>
      <c r="C51" t="s">
        <v>125</v>
      </c>
      <c r="D51">
        <v>1</v>
      </c>
      <c r="E51" s="3" t="s">
        <v>126</v>
      </c>
      <c r="F51" s="3" t="s">
        <v>303</v>
      </c>
      <c r="G51" s="3" t="s">
        <v>308</v>
      </c>
      <c r="I51" s="3" t="s">
        <v>304</v>
      </c>
      <c r="K51" s="3" t="b">
        <f t="shared" si="0"/>
        <v>0</v>
      </c>
      <c r="L51" s="3">
        <f t="shared" si="1"/>
        <v>0</v>
      </c>
      <c r="M51" s="3" t="b">
        <f t="shared" si="2"/>
        <v>0</v>
      </c>
      <c r="N51" s="3">
        <f t="shared" si="3"/>
        <v>0</v>
      </c>
    </row>
    <row r="52" spans="2:14" s="3" customFormat="1" x14ac:dyDescent="0.35">
      <c r="B52" s="3" t="s">
        <v>128</v>
      </c>
      <c r="C52" t="s">
        <v>129</v>
      </c>
      <c r="D52">
        <v>10</v>
      </c>
      <c r="E52" s="3" t="s">
        <v>130</v>
      </c>
      <c r="F52" s="3" t="s">
        <v>303</v>
      </c>
      <c r="G52" s="3" t="s">
        <v>127</v>
      </c>
      <c r="I52" s="3" t="s">
        <v>304</v>
      </c>
      <c r="K52" s="3" t="b">
        <f t="shared" si="0"/>
        <v>0</v>
      </c>
      <c r="L52" s="3">
        <f t="shared" si="1"/>
        <v>0</v>
      </c>
      <c r="M52" s="3" t="b">
        <f t="shared" si="2"/>
        <v>0</v>
      </c>
      <c r="N52" s="3">
        <f t="shared" si="3"/>
        <v>0</v>
      </c>
    </row>
    <row r="53" spans="2:14" s="4" customFormat="1" x14ac:dyDescent="0.35">
      <c r="B53" s="4" t="s">
        <v>131</v>
      </c>
      <c r="C53" t="s">
        <v>132</v>
      </c>
      <c r="D53">
        <v>6</v>
      </c>
      <c r="E53" s="4" t="s">
        <v>133</v>
      </c>
      <c r="F53" s="4" t="s">
        <v>12</v>
      </c>
      <c r="G53" s="4" t="s">
        <v>134</v>
      </c>
      <c r="I53" s="4" t="s">
        <v>292</v>
      </c>
      <c r="K53" s="3" t="b">
        <f t="shared" si="0"/>
        <v>1</v>
      </c>
      <c r="L53" s="3">
        <f t="shared" si="1"/>
        <v>6</v>
      </c>
      <c r="M53" s="3" t="b">
        <f t="shared" si="2"/>
        <v>0</v>
      </c>
      <c r="N53" s="3">
        <f t="shared" si="3"/>
        <v>0</v>
      </c>
    </row>
    <row r="54" spans="2:14" s="3" customFormat="1" ht="29" x14ac:dyDescent="0.35">
      <c r="B54" s="3" t="s">
        <v>135</v>
      </c>
      <c r="C54" t="s">
        <v>136</v>
      </c>
      <c r="D54">
        <v>2</v>
      </c>
      <c r="E54" s="3" t="s">
        <v>135</v>
      </c>
      <c r="F54" s="3" t="s">
        <v>12</v>
      </c>
      <c r="G54" s="3" t="s">
        <v>99</v>
      </c>
      <c r="I54" s="3" t="s">
        <v>293</v>
      </c>
      <c r="K54" s="3" t="b">
        <f t="shared" si="0"/>
        <v>1</v>
      </c>
      <c r="L54" s="3">
        <f t="shared" si="1"/>
        <v>2</v>
      </c>
      <c r="M54" s="3" t="b">
        <f t="shared" si="2"/>
        <v>0</v>
      </c>
      <c r="N54" s="3">
        <f t="shared" si="3"/>
        <v>0</v>
      </c>
    </row>
    <row r="55" spans="2:14" s="3" customFormat="1" x14ac:dyDescent="0.35">
      <c r="B55" s="3" t="s">
        <v>137</v>
      </c>
      <c r="C55" t="s">
        <v>138</v>
      </c>
      <c r="D55">
        <v>6</v>
      </c>
      <c r="E55" s="3" t="s">
        <v>139</v>
      </c>
      <c r="F55" s="3" t="s">
        <v>12</v>
      </c>
      <c r="G55" s="3" t="s">
        <v>140</v>
      </c>
      <c r="I55" s="3" t="s">
        <v>292</v>
      </c>
      <c r="K55" s="3" t="b">
        <f t="shared" si="0"/>
        <v>1</v>
      </c>
      <c r="L55" s="3">
        <f t="shared" si="1"/>
        <v>6</v>
      </c>
      <c r="M55" s="3" t="b">
        <f t="shared" si="2"/>
        <v>0</v>
      </c>
      <c r="N55" s="3">
        <f t="shared" si="3"/>
        <v>0</v>
      </c>
    </row>
    <row r="56" spans="2:14" s="3" customFormat="1" x14ac:dyDescent="0.35">
      <c r="B56" s="3" t="s">
        <v>141</v>
      </c>
      <c r="C56" t="s">
        <v>142</v>
      </c>
      <c r="D56">
        <v>2</v>
      </c>
      <c r="E56" s="3" t="s">
        <v>143</v>
      </c>
      <c r="F56" s="3" t="s">
        <v>12</v>
      </c>
      <c r="G56" s="3" t="s">
        <v>140</v>
      </c>
      <c r="I56" s="3" t="s">
        <v>292</v>
      </c>
      <c r="K56" s="3" t="b">
        <f t="shared" si="0"/>
        <v>1</v>
      </c>
      <c r="L56" s="3">
        <f t="shared" si="1"/>
        <v>2</v>
      </c>
      <c r="M56" s="3" t="b">
        <f t="shared" si="2"/>
        <v>0</v>
      </c>
      <c r="N56" s="3">
        <f t="shared" si="3"/>
        <v>0</v>
      </c>
    </row>
    <row r="57" spans="2:14" s="3" customFormat="1" x14ac:dyDescent="0.35">
      <c r="B57" s="3" t="s">
        <v>144</v>
      </c>
      <c r="C57" t="s">
        <v>145</v>
      </c>
      <c r="D57">
        <v>2</v>
      </c>
      <c r="E57" s="3" t="s">
        <v>146</v>
      </c>
      <c r="F57" s="3" t="s">
        <v>12</v>
      </c>
      <c r="G57" s="3" t="s">
        <v>147</v>
      </c>
      <c r="I57" s="3" t="s">
        <v>292</v>
      </c>
      <c r="K57" s="3" t="b">
        <f t="shared" si="0"/>
        <v>1</v>
      </c>
      <c r="L57" s="3">
        <f t="shared" si="1"/>
        <v>2</v>
      </c>
      <c r="M57" s="3" t="b">
        <f t="shared" si="2"/>
        <v>0</v>
      </c>
      <c r="N57" s="3">
        <f t="shared" si="3"/>
        <v>0</v>
      </c>
    </row>
    <row r="58" spans="2:14" s="3" customFormat="1" x14ac:dyDescent="0.35">
      <c r="B58" s="3" t="s">
        <v>300</v>
      </c>
      <c r="C58" t="s">
        <v>148</v>
      </c>
      <c r="D58">
        <v>4</v>
      </c>
      <c r="F58" s="3" t="s">
        <v>12</v>
      </c>
      <c r="I58" s="3" t="s">
        <v>292</v>
      </c>
      <c r="K58" s="3" t="b">
        <f t="shared" si="0"/>
        <v>1</v>
      </c>
      <c r="L58" s="3">
        <f t="shared" si="1"/>
        <v>4</v>
      </c>
      <c r="M58" s="3" t="b">
        <f t="shared" si="2"/>
        <v>0</v>
      </c>
      <c r="N58" s="3">
        <f t="shared" si="3"/>
        <v>0</v>
      </c>
    </row>
    <row r="59" spans="2:14" s="3" customFormat="1" x14ac:dyDescent="0.35">
      <c r="B59" s="3" t="s">
        <v>301</v>
      </c>
      <c r="C59" t="s">
        <v>315</v>
      </c>
      <c r="D59">
        <v>15</v>
      </c>
      <c r="F59" s="3" t="s">
        <v>12</v>
      </c>
      <c r="I59" s="3" t="s">
        <v>292</v>
      </c>
      <c r="K59" s="3" t="b">
        <f t="shared" si="0"/>
        <v>1</v>
      </c>
      <c r="L59" s="3">
        <f t="shared" si="1"/>
        <v>15</v>
      </c>
      <c r="M59" s="3" t="b">
        <f t="shared" si="2"/>
        <v>0</v>
      </c>
      <c r="N59" s="3">
        <f t="shared" si="3"/>
        <v>0</v>
      </c>
    </row>
    <row r="60" spans="2:14" s="3" customFormat="1" x14ac:dyDescent="0.35">
      <c r="B60" s="3" t="s">
        <v>149</v>
      </c>
      <c r="C60" t="s">
        <v>150</v>
      </c>
      <c r="D60">
        <v>1</v>
      </c>
      <c r="E60" s="3" t="s">
        <v>151</v>
      </c>
      <c r="F60" s="3" t="s">
        <v>12</v>
      </c>
      <c r="G60" s="3" t="s">
        <v>101</v>
      </c>
      <c r="I60" s="3" t="s">
        <v>292</v>
      </c>
      <c r="K60" s="3" t="b">
        <f t="shared" si="0"/>
        <v>1</v>
      </c>
      <c r="L60" s="3">
        <f t="shared" si="1"/>
        <v>1</v>
      </c>
      <c r="M60" s="3" t="b">
        <f t="shared" si="2"/>
        <v>0</v>
      </c>
      <c r="N60" s="3">
        <f t="shared" si="3"/>
        <v>0</v>
      </c>
    </row>
    <row r="61" spans="2:14" s="3" customFormat="1" x14ac:dyDescent="0.35">
      <c r="B61" s="3" t="s">
        <v>152</v>
      </c>
      <c r="C61" t="s">
        <v>153</v>
      </c>
      <c r="D61">
        <v>17</v>
      </c>
      <c r="E61" s="3" t="s">
        <v>154</v>
      </c>
      <c r="F61" s="3" t="s">
        <v>12</v>
      </c>
      <c r="G61" s="3" t="s">
        <v>101</v>
      </c>
      <c r="I61" s="3" t="s">
        <v>292</v>
      </c>
      <c r="K61" s="3" t="b">
        <f t="shared" si="0"/>
        <v>1</v>
      </c>
      <c r="L61" s="3">
        <f t="shared" si="1"/>
        <v>17</v>
      </c>
      <c r="M61" s="3" t="b">
        <f t="shared" si="2"/>
        <v>0</v>
      </c>
      <c r="N61" s="3">
        <f t="shared" si="3"/>
        <v>0</v>
      </c>
    </row>
    <row r="62" spans="2:14" s="3" customFormat="1" x14ac:dyDescent="0.35">
      <c r="B62" s="3" t="s">
        <v>155</v>
      </c>
      <c r="C62" t="s">
        <v>156</v>
      </c>
      <c r="D62">
        <v>5</v>
      </c>
      <c r="E62" s="3" t="s">
        <v>157</v>
      </c>
      <c r="F62" s="3" t="s">
        <v>12</v>
      </c>
      <c r="G62" s="3" t="s">
        <v>101</v>
      </c>
      <c r="I62" s="3" t="s">
        <v>292</v>
      </c>
      <c r="K62" s="3" t="b">
        <f t="shared" si="0"/>
        <v>1</v>
      </c>
      <c r="L62" s="3">
        <f t="shared" si="1"/>
        <v>5</v>
      </c>
      <c r="M62" s="3" t="b">
        <f t="shared" si="2"/>
        <v>0</v>
      </c>
      <c r="N62" s="3">
        <f t="shared" si="3"/>
        <v>0</v>
      </c>
    </row>
    <row r="63" spans="2:14" s="3" customFormat="1" x14ac:dyDescent="0.35">
      <c r="B63" s="3" t="s">
        <v>158</v>
      </c>
      <c r="C63" t="s">
        <v>159</v>
      </c>
      <c r="D63">
        <v>3</v>
      </c>
      <c r="E63" s="3" t="s">
        <v>160</v>
      </c>
      <c r="F63" s="3" t="s">
        <v>12</v>
      </c>
      <c r="G63" s="3" t="s">
        <v>101</v>
      </c>
      <c r="I63" s="3" t="s">
        <v>292</v>
      </c>
      <c r="K63" s="3" t="b">
        <f t="shared" si="0"/>
        <v>1</v>
      </c>
      <c r="L63" s="3">
        <f t="shared" si="1"/>
        <v>3</v>
      </c>
      <c r="M63" s="3" t="b">
        <f t="shared" si="2"/>
        <v>0</v>
      </c>
      <c r="N63" s="3">
        <f t="shared" si="3"/>
        <v>0</v>
      </c>
    </row>
    <row r="64" spans="2:14" s="3" customFormat="1" x14ac:dyDescent="0.35">
      <c r="B64" s="3" t="s">
        <v>161</v>
      </c>
      <c r="C64" t="s">
        <v>162</v>
      </c>
      <c r="D64">
        <v>10</v>
      </c>
      <c r="E64" s="3" t="s">
        <v>163</v>
      </c>
      <c r="F64" s="3" t="s">
        <v>12</v>
      </c>
      <c r="G64" s="3" t="s">
        <v>101</v>
      </c>
      <c r="I64" s="3" t="s">
        <v>292</v>
      </c>
      <c r="K64" s="3" t="b">
        <f t="shared" si="0"/>
        <v>1</v>
      </c>
      <c r="L64" s="3">
        <f t="shared" si="1"/>
        <v>10</v>
      </c>
      <c r="M64" s="3" t="b">
        <f t="shared" si="2"/>
        <v>0</v>
      </c>
      <c r="N64" s="3">
        <f t="shared" si="3"/>
        <v>0</v>
      </c>
    </row>
    <row r="65" spans="2:14" s="3" customFormat="1" x14ac:dyDescent="0.35">
      <c r="B65" s="3" t="s">
        <v>164</v>
      </c>
      <c r="C65" t="s">
        <v>165</v>
      </c>
      <c r="D65">
        <v>7</v>
      </c>
      <c r="E65" s="3" t="s">
        <v>166</v>
      </c>
      <c r="F65" s="3" t="s">
        <v>12</v>
      </c>
      <c r="G65" s="3" t="s">
        <v>101</v>
      </c>
      <c r="I65" s="3" t="s">
        <v>292</v>
      </c>
      <c r="K65" s="3" t="b">
        <f t="shared" si="0"/>
        <v>1</v>
      </c>
      <c r="L65" s="3">
        <f t="shared" si="1"/>
        <v>7</v>
      </c>
      <c r="M65" s="3" t="b">
        <f t="shared" si="2"/>
        <v>0</v>
      </c>
      <c r="N65" s="3">
        <f t="shared" si="3"/>
        <v>0</v>
      </c>
    </row>
    <row r="66" spans="2:14" s="3" customFormat="1" x14ac:dyDescent="0.35">
      <c r="B66" s="3" t="s">
        <v>167</v>
      </c>
      <c r="C66" t="s">
        <v>168</v>
      </c>
      <c r="D66">
        <v>1</v>
      </c>
      <c r="E66" s="3" t="s">
        <v>169</v>
      </c>
      <c r="F66" s="3" t="s">
        <v>12</v>
      </c>
      <c r="G66" s="3" t="s">
        <v>101</v>
      </c>
      <c r="I66" s="3" t="s">
        <v>292</v>
      </c>
      <c r="K66" s="3" t="b">
        <f t="shared" si="0"/>
        <v>1</v>
      </c>
      <c r="L66" s="3">
        <f t="shared" si="1"/>
        <v>1</v>
      </c>
      <c r="M66" s="3" t="b">
        <f t="shared" si="2"/>
        <v>0</v>
      </c>
      <c r="N66" s="3">
        <f t="shared" si="3"/>
        <v>0</v>
      </c>
    </row>
    <row r="67" spans="2:14" s="3" customFormat="1" x14ac:dyDescent="0.35">
      <c r="B67" s="3" t="s">
        <v>170</v>
      </c>
      <c r="C67" t="s">
        <v>171</v>
      </c>
      <c r="D67">
        <v>1</v>
      </c>
      <c r="E67" s="3" t="s">
        <v>172</v>
      </c>
      <c r="F67" s="3" t="s">
        <v>12</v>
      </c>
      <c r="G67" s="3" t="s">
        <v>101</v>
      </c>
      <c r="I67" s="3" t="s">
        <v>292</v>
      </c>
      <c r="K67" s="3" t="b">
        <f t="shared" si="0"/>
        <v>1</v>
      </c>
      <c r="L67" s="3">
        <f t="shared" si="1"/>
        <v>1</v>
      </c>
      <c r="M67" s="3" t="b">
        <f t="shared" si="2"/>
        <v>0</v>
      </c>
      <c r="N67" s="3">
        <f t="shared" si="3"/>
        <v>0</v>
      </c>
    </row>
    <row r="68" spans="2:14" s="3" customFormat="1" x14ac:dyDescent="0.35">
      <c r="B68" s="3" t="s">
        <v>173</v>
      </c>
      <c r="C68" t="s">
        <v>174</v>
      </c>
      <c r="D68">
        <v>2</v>
      </c>
      <c r="E68" s="3" t="s">
        <v>175</v>
      </c>
      <c r="F68" s="3" t="s">
        <v>12</v>
      </c>
      <c r="G68" s="3" t="s">
        <v>101</v>
      </c>
      <c r="I68" s="3" t="s">
        <v>292</v>
      </c>
      <c r="K68" s="3" t="b">
        <f t="shared" si="0"/>
        <v>1</v>
      </c>
      <c r="L68" s="3">
        <f t="shared" si="1"/>
        <v>2</v>
      </c>
      <c r="M68" s="3" t="b">
        <f t="shared" si="2"/>
        <v>0</v>
      </c>
      <c r="N68" s="3">
        <f t="shared" si="3"/>
        <v>0</v>
      </c>
    </row>
    <row r="69" spans="2:14" s="3" customFormat="1" x14ac:dyDescent="0.35">
      <c r="B69" s="3" t="s">
        <v>176</v>
      </c>
      <c r="C69" t="s">
        <v>177</v>
      </c>
      <c r="D69">
        <v>2</v>
      </c>
      <c r="E69" s="3" t="s">
        <v>178</v>
      </c>
      <c r="F69" s="3" t="s">
        <v>12</v>
      </c>
      <c r="G69" s="3" t="s">
        <v>101</v>
      </c>
      <c r="I69" s="3" t="s">
        <v>292</v>
      </c>
      <c r="K69" s="3" t="b">
        <f t="shared" si="0"/>
        <v>1</v>
      </c>
      <c r="L69" s="3">
        <f t="shared" si="1"/>
        <v>2</v>
      </c>
      <c r="M69" s="3" t="b">
        <f t="shared" si="2"/>
        <v>0</v>
      </c>
      <c r="N69" s="3">
        <f t="shared" si="3"/>
        <v>0</v>
      </c>
    </row>
    <row r="70" spans="2:14" s="3" customFormat="1" x14ac:dyDescent="0.35">
      <c r="B70" s="3" t="s">
        <v>179</v>
      </c>
      <c r="C70" t="s">
        <v>180</v>
      </c>
      <c r="D70">
        <v>23</v>
      </c>
      <c r="E70" s="3" t="s">
        <v>181</v>
      </c>
      <c r="F70" s="3" t="s">
        <v>12</v>
      </c>
      <c r="G70" s="3" t="s">
        <v>101</v>
      </c>
      <c r="I70" s="3" t="s">
        <v>292</v>
      </c>
      <c r="K70" s="3" t="b">
        <f t="shared" si="0"/>
        <v>1</v>
      </c>
      <c r="L70" s="3">
        <f t="shared" si="1"/>
        <v>23</v>
      </c>
      <c r="M70" s="3" t="b">
        <f t="shared" si="2"/>
        <v>0</v>
      </c>
      <c r="N70" s="3">
        <f t="shared" si="3"/>
        <v>0</v>
      </c>
    </row>
    <row r="71" spans="2:14" s="3" customFormat="1" x14ac:dyDescent="0.35">
      <c r="B71" s="3" t="s">
        <v>182</v>
      </c>
      <c r="C71" t="s">
        <v>183</v>
      </c>
      <c r="D71">
        <v>2</v>
      </c>
      <c r="E71" s="3" t="s">
        <v>184</v>
      </c>
      <c r="F71" s="3" t="s">
        <v>12</v>
      </c>
      <c r="G71" s="3" t="s">
        <v>101</v>
      </c>
      <c r="I71" s="3" t="s">
        <v>292</v>
      </c>
      <c r="K71" s="3" t="b">
        <f t="shared" si="0"/>
        <v>1</v>
      </c>
      <c r="L71" s="3">
        <f t="shared" si="1"/>
        <v>2</v>
      </c>
      <c r="M71" s="3" t="b">
        <f t="shared" si="2"/>
        <v>0</v>
      </c>
      <c r="N71" s="3">
        <f t="shared" si="3"/>
        <v>0</v>
      </c>
    </row>
    <row r="72" spans="2:14" s="3" customFormat="1" x14ac:dyDescent="0.35">
      <c r="B72" s="3" t="s">
        <v>185</v>
      </c>
      <c r="C72" t="s">
        <v>186</v>
      </c>
      <c r="D72">
        <v>1</v>
      </c>
      <c r="E72" s="3" t="s">
        <v>187</v>
      </c>
      <c r="F72" s="3" t="s">
        <v>12</v>
      </c>
      <c r="G72" s="3" t="s">
        <v>101</v>
      </c>
      <c r="I72" s="3" t="s">
        <v>292</v>
      </c>
      <c r="K72" s="3" t="b">
        <f t="shared" si="0"/>
        <v>1</v>
      </c>
      <c r="L72" s="3">
        <f t="shared" si="1"/>
        <v>1</v>
      </c>
      <c r="M72" s="3" t="b">
        <f t="shared" si="2"/>
        <v>0</v>
      </c>
      <c r="N72" s="3">
        <f t="shared" si="3"/>
        <v>0</v>
      </c>
    </row>
    <row r="73" spans="2:14" s="3" customFormat="1" x14ac:dyDescent="0.35">
      <c r="B73" s="3" t="s">
        <v>188</v>
      </c>
      <c r="C73" t="s">
        <v>189</v>
      </c>
      <c r="D73">
        <v>1</v>
      </c>
      <c r="E73" s="3" t="s">
        <v>190</v>
      </c>
      <c r="F73" s="3" t="s">
        <v>12</v>
      </c>
      <c r="G73" s="3" t="s">
        <v>101</v>
      </c>
      <c r="I73" s="3" t="s">
        <v>292</v>
      </c>
      <c r="K73" s="3" t="b">
        <f t="shared" ref="K73:K99" si="4">F73&lt;&gt;"DNF"</f>
        <v>1</v>
      </c>
      <c r="L73" s="3">
        <f t="shared" ref="L73:L99" si="5">K73*D73</f>
        <v>1</v>
      </c>
      <c r="M73" s="3" t="b">
        <f t="shared" ref="M73:M99" si="6">H73="BGA/QFN"</f>
        <v>0</v>
      </c>
      <c r="N73" s="3">
        <f t="shared" ref="N73:N99" si="7">M73*D73</f>
        <v>0</v>
      </c>
    </row>
    <row r="74" spans="2:14" s="3" customFormat="1" x14ac:dyDescent="0.35">
      <c r="B74" s="3" t="s">
        <v>191</v>
      </c>
      <c r="C74" t="s">
        <v>192</v>
      </c>
      <c r="D74">
        <v>1</v>
      </c>
      <c r="E74" s="3" t="s">
        <v>193</v>
      </c>
      <c r="F74" s="3" t="s">
        <v>12</v>
      </c>
      <c r="G74" s="3" t="s">
        <v>194</v>
      </c>
      <c r="I74" s="3" t="s">
        <v>292</v>
      </c>
      <c r="K74" s="3" t="b">
        <f t="shared" si="4"/>
        <v>1</v>
      </c>
      <c r="L74" s="3">
        <f t="shared" si="5"/>
        <v>1</v>
      </c>
      <c r="M74" s="3" t="b">
        <f t="shared" si="6"/>
        <v>0</v>
      </c>
      <c r="N74" s="3">
        <f t="shared" si="7"/>
        <v>0</v>
      </c>
    </row>
    <row r="75" spans="2:14" s="3" customFormat="1" x14ac:dyDescent="0.35">
      <c r="B75" s="3" t="s">
        <v>195</v>
      </c>
      <c r="C75" t="s">
        <v>196</v>
      </c>
      <c r="D75">
        <v>5</v>
      </c>
      <c r="E75" s="3" t="s">
        <v>197</v>
      </c>
      <c r="F75" s="3" t="s">
        <v>12</v>
      </c>
      <c r="G75" s="3" t="s">
        <v>147</v>
      </c>
      <c r="I75" s="3" t="s">
        <v>292</v>
      </c>
      <c r="K75" s="3" t="b">
        <f t="shared" si="4"/>
        <v>1</v>
      </c>
      <c r="L75" s="3">
        <f t="shared" si="5"/>
        <v>5</v>
      </c>
      <c r="M75" s="3" t="b">
        <f t="shared" si="6"/>
        <v>0</v>
      </c>
      <c r="N75" s="3">
        <f t="shared" si="7"/>
        <v>0</v>
      </c>
    </row>
    <row r="76" spans="2:14" s="3" customFormat="1" x14ac:dyDescent="0.35">
      <c r="B76" s="3" t="s">
        <v>198</v>
      </c>
      <c r="C76" t="s">
        <v>199</v>
      </c>
      <c r="D76">
        <v>3</v>
      </c>
      <c r="E76" s="3" t="s">
        <v>200</v>
      </c>
      <c r="F76" s="3" t="s">
        <v>303</v>
      </c>
      <c r="G76" s="3" t="s">
        <v>201</v>
      </c>
      <c r="I76" s="3" t="s">
        <v>304</v>
      </c>
      <c r="K76" s="3" t="b">
        <f t="shared" si="4"/>
        <v>0</v>
      </c>
      <c r="L76" s="3">
        <f t="shared" si="5"/>
        <v>0</v>
      </c>
      <c r="M76" s="3" t="b">
        <f t="shared" si="6"/>
        <v>0</v>
      </c>
      <c r="N76" s="3">
        <f t="shared" si="7"/>
        <v>0</v>
      </c>
    </row>
    <row r="77" spans="2:14" s="4" customFormat="1" x14ac:dyDescent="0.35">
      <c r="B77" s="4" t="s">
        <v>202</v>
      </c>
      <c r="C77" t="s">
        <v>203</v>
      </c>
      <c r="D77">
        <v>2</v>
      </c>
      <c r="E77" s="4" t="s">
        <v>204</v>
      </c>
      <c r="F77" s="4" t="s">
        <v>12</v>
      </c>
      <c r="G77" s="4" t="s">
        <v>205</v>
      </c>
      <c r="I77" s="4" t="s">
        <v>292</v>
      </c>
      <c r="K77" s="3" t="b">
        <f t="shared" si="4"/>
        <v>1</v>
      </c>
      <c r="L77" s="3">
        <f t="shared" si="5"/>
        <v>2</v>
      </c>
      <c r="M77" s="3" t="b">
        <f t="shared" si="6"/>
        <v>0</v>
      </c>
      <c r="N77" s="3">
        <f t="shared" si="7"/>
        <v>0</v>
      </c>
    </row>
    <row r="78" spans="2:14" s="3" customFormat="1" x14ac:dyDescent="0.35">
      <c r="B78" s="3" t="s">
        <v>206</v>
      </c>
      <c r="C78" t="s">
        <v>207</v>
      </c>
      <c r="D78">
        <v>16</v>
      </c>
      <c r="E78" s="3" t="s">
        <v>208</v>
      </c>
      <c r="F78" s="3" t="s">
        <v>12</v>
      </c>
      <c r="G78" s="3" t="s">
        <v>23</v>
      </c>
      <c r="I78" s="3" t="s">
        <v>292</v>
      </c>
      <c r="K78" s="3" t="b">
        <f t="shared" si="4"/>
        <v>1</v>
      </c>
      <c r="L78" s="3">
        <f t="shared" si="5"/>
        <v>16</v>
      </c>
      <c r="M78" s="3" t="b">
        <f t="shared" si="6"/>
        <v>0</v>
      </c>
      <c r="N78" s="3">
        <f t="shared" si="7"/>
        <v>0</v>
      </c>
    </row>
    <row r="79" spans="2:14" s="3" customFormat="1" x14ac:dyDescent="0.35">
      <c r="B79" s="3" t="s">
        <v>209</v>
      </c>
      <c r="C79" t="s">
        <v>210</v>
      </c>
      <c r="D79">
        <v>14</v>
      </c>
      <c r="E79" s="3" t="s">
        <v>211</v>
      </c>
      <c r="F79" s="3" t="s">
        <v>12</v>
      </c>
      <c r="G79" s="3" t="s">
        <v>23</v>
      </c>
      <c r="I79" s="3" t="s">
        <v>292</v>
      </c>
      <c r="K79" s="3" t="b">
        <f t="shared" si="4"/>
        <v>1</v>
      </c>
      <c r="L79" s="3">
        <f t="shared" si="5"/>
        <v>14</v>
      </c>
      <c r="M79" s="3" t="b">
        <f t="shared" si="6"/>
        <v>0</v>
      </c>
      <c r="N79" s="3">
        <f t="shared" si="7"/>
        <v>0</v>
      </c>
    </row>
    <row r="80" spans="2:14" s="3" customFormat="1" x14ac:dyDescent="0.35">
      <c r="B80" s="3" t="s">
        <v>212</v>
      </c>
      <c r="C80" t="s">
        <v>213</v>
      </c>
      <c r="D80">
        <v>32</v>
      </c>
      <c r="E80" s="3" t="s">
        <v>214</v>
      </c>
      <c r="F80" s="3" t="s">
        <v>12</v>
      </c>
      <c r="G80" s="3" t="s">
        <v>23</v>
      </c>
      <c r="I80" s="3" t="s">
        <v>292</v>
      </c>
      <c r="K80" s="3" t="b">
        <f t="shared" si="4"/>
        <v>1</v>
      </c>
      <c r="L80" s="3">
        <f t="shared" si="5"/>
        <v>32</v>
      </c>
      <c r="M80" s="3" t="b">
        <f t="shared" si="6"/>
        <v>0</v>
      </c>
      <c r="N80" s="3">
        <f t="shared" si="7"/>
        <v>0</v>
      </c>
    </row>
    <row r="81" spans="1:14" s="3" customFormat="1" x14ac:dyDescent="0.35">
      <c r="B81" s="3" t="s">
        <v>215</v>
      </c>
      <c r="C81" t="s">
        <v>216</v>
      </c>
      <c r="D81">
        <v>1</v>
      </c>
      <c r="E81" s="3" t="s">
        <v>217</v>
      </c>
      <c r="F81" s="3" t="s">
        <v>12</v>
      </c>
      <c r="G81" s="3" t="s">
        <v>23</v>
      </c>
      <c r="I81" s="3" t="s">
        <v>292</v>
      </c>
      <c r="K81" s="3" t="b">
        <f t="shared" si="4"/>
        <v>1</v>
      </c>
      <c r="L81" s="3">
        <f t="shared" si="5"/>
        <v>1</v>
      </c>
      <c r="M81" s="3" t="b">
        <f t="shared" si="6"/>
        <v>0</v>
      </c>
      <c r="N81" s="3">
        <f t="shared" si="7"/>
        <v>0</v>
      </c>
    </row>
    <row r="82" spans="1:14" s="3" customFormat="1" x14ac:dyDescent="0.35">
      <c r="B82" s="3" t="s">
        <v>218</v>
      </c>
      <c r="C82" t="s">
        <v>219</v>
      </c>
      <c r="D82">
        <v>7</v>
      </c>
      <c r="E82" s="3" t="s">
        <v>220</v>
      </c>
      <c r="F82" s="3" t="s">
        <v>12</v>
      </c>
      <c r="G82" s="3" t="s">
        <v>23</v>
      </c>
      <c r="I82" s="3" t="s">
        <v>292</v>
      </c>
      <c r="K82" s="3" t="b">
        <f t="shared" si="4"/>
        <v>1</v>
      </c>
      <c r="L82" s="3">
        <f t="shared" si="5"/>
        <v>7</v>
      </c>
      <c r="M82" s="3" t="b">
        <f t="shared" si="6"/>
        <v>0</v>
      </c>
      <c r="N82" s="3">
        <f t="shared" si="7"/>
        <v>0</v>
      </c>
    </row>
    <row r="83" spans="1:14" s="3" customFormat="1" x14ac:dyDescent="0.35">
      <c r="B83" s="3" t="s">
        <v>221</v>
      </c>
      <c r="C83" t="s">
        <v>222</v>
      </c>
      <c r="D83">
        <v>2</v>
      </c>
      <c r="E83" s="3" t="s">
        <v>223</v>
      </c>
      <c r="F83" s="3" t="s">
        <v>12</v>
      </c>
      <c r="G83" s="3" t="s">
        <v>23</v>
      </c>
      <c r="I83" s="3" t="s">
        <v>292</v>
      </c>
      <c r="K83" s="3" t="b">
        <f t="shared" si="4"/>
        <v>1</v>
      </c>
      <c r="L83" s="3">
        <f t="shared" si="5"/>
        <v>2</v>
      </c>
      <c r="M83" s="3" t="b">
        <f t="shared" si="6"/>
        <v>0</v>
      </c>
      <c r="N83" s="3">
        <f t="shared" si="7"/>
        <v>0</v>
      </c>
    </row>
    <row r="84" spans="1:14" s="3" customFormat="1" x14ac:dyDescent="0.35">
      <c r="B84" s="3" t="s">
        <v>224</v>
      </c>
      <c r="C84" t="s">
        <v>225</v>
      </c>
      <c r="D84">
        <v>4</v>
      </c>
      <c r="E84" s="3" t="s">
        <v>226</v>
      </c>
      <c r="F84" s="3" t="s">
        <v>303</v>
      </c>
      <c r="G84" s="3" t="s">
        <v>23</v>
      </c>
      <c r="I84" s="3" t="s">
        <v>304</v>
      </c>
      <c r="K84" s="3" t="b">
        <f t="shared" si="4"/>
        <v>0</v>
      </c>
      <c r="L84" s="3">
        <f t="shared" si="5"/>
        <v>0</v>
      </c>
      <c r="M84" s="3" t="b">
        <f t="shared" si="6"/>
        <v>0</v>
      </c>
      <c r="N84" s="3">
        <f t="shared" si="7"/>
        <v>0</v>
      </c>
    </row>
    <row r="85" spans="1:14" s="3" customFormat="1" x14ac:dyDescent="0.35">
      <c r="B85" s="3" t="s">
        <v>227</v>
      </c>
      <c r="C85" t="s">
        <v>228</v>
      </c>
      <c r="D85">
        <v>1</v>
      </c>
      <c r="E85" s="3" t="s">
        <v>229</v>
      </c>
      <c r="F85" s="3" t="s">
        <v>12</v>
      </c>
      <c r="G85" s="3" t="s">
        <v>23</v>
      </c>
      <c r="I85" s="3" t="s">
        <v>292</v>
      </c>
      <c r="K85" s="3" t="b">
        <f t="shared" si="4"/>
        <v>1</v>
      </c>
      <c r="L85" s="3">
        <f t="shared" si="5"/>
        <v>1</v>
      </c>
      <c r="M85" s="3" t="b">
        <f t="shared" si="6"/>
        <v>0</v>
      </c>
      <c r="N85" s="3">
        <f t="shared" si="7"/>
        <v>0</v>
      </c>
    </row>
    <row r="86" spans="1:14" s="3" customFormat="1" x14ac:dyDescent="0.35">
      <c r="A86" s="3" t="s">
        <v>311</v>
      </c>
      <c r="B86" s="3" t="s">
        <v>230</v>
      </c>
      <c r="C86" t="s">
        <v>231</v>
      </c>
      <c r="D86">
        <v>3</v>
      </c>
      <c r="E86" s="3" t="s">
        <v>232</v>
      </c>
      <c r="F86" s="3" t="s">
        <v>12</v>
      </c>
      <c r="G86" s="3" t="s">
        <v>60</v>
      </c>
      <c r="H86" s="3" t="s">
        <v>311</v>
      </c>
      <c r="I86" s="3" t="s">
        <v>292</v>
      </c>
      <c r="K86" s="3" t="b">
        <f t="shared" si="4"/>
        <v>1</v>
      </c>
      <c r="L86" s="3">
        <f t="shared" si="5"/>
        <v>3</v>
      </c>
      <c r="M86" s="3" t="b">
        <f t="shared" si="6"/>
        <v>0</v>
      </c>
      <c r="N86" s="3">
        <f t="shared" si="7"/>
        <v>0</v>
      </c>
    </row>
    <row r="87" spans="1:14" s="3" customFormat="1" ht="29" x14ac:dyDescent="0.35">
      <c r="A87" s="3" t="s">
        <v>312</v>
      </c>
      <c r="B87" s="3" t="s">
        <v>233</v>
      </c>
      <c r="C87" t="s">
        <v>234</v>
      </c>
      <c r="D87">
        <v>1</v>
      </c>
      <c r="E87" s="3" t="s">
        <v>235</v>
      </c>
      <c r="F87" s="3" t="s">
        <v>12</v>
      </c>
      <c r="G87" s="3" t="s">
        <v>236</v>
      </c>
      <c r="H87" s="3" t="s">
        <v>312</v>
      </c>
      <c r="I87" s="3" t="s">
        <v>293</v>
      </c>
      <c r="K87" s="3" t="b">
        <f t="shared" si="4"/>
        <v>1</v>
      </c>
      <c r="L87" s="3">
        <f t="shared" si="5"/>
        <v>1</v>
      </c>
      <c r="M87" s="3" t="b">
        <f t="shared" si="6"/>
        <v>1</v>
      </c>
      <c r="N87" s="3">
        <f t="shared" si="7"/>
        <v>1</v>
      </c>
    </row>
    <row r="88" spans="1:14" s="3" customFormat="1" x14ac:dyDescent="0.35">
      <c r="B88" s="3" t="s">
        <v>237</v>
      </c>
      <c r="C88" t="s">
        <v>238</v>
      </c>
      <c r="D88">
        <v>1</v>
      </c>
      <c r="E88" s="3" t="s">
        <v>237</v>
      </c>
      <c r="F88" s="3" t="s">
        <v>12</v>
      </c>
      <c r="G88" s="3" t="s">
        <v>239</v>
      </c>
      <c r="I88" s="3" t="s">
        <v>292</v>
      </c>
      <c r="K88" s="3" t="b">
        <f t="shared" si="4"/>
        <v>1</v>
      </c>
      <c r="L88" s="3">
        <f t="shared" si="5"/>
        <v>1</v>
      </c>
      <c r="M88" s="3" t="b">
        <f t="shared" si="6"/>
        <v>0</v>
      </c>
      <c r="N88" s="3">
        <f t="shared" si="7"/>
        <v>0</v>
      </c>
    </row>
    <row r="89" spans="1:14" s="3" customFormat="1" x14ac:dyDescent="0.35">
      <c r="A89" s="3" t="s">
        <v>312</v>
      </c>
      <c r="B89" s="3" t="s">
        <v>240</v>
      </c>
      <c r="C89" t="s">
        <v>241</v>
      </c>
      <c r="D89">
        <v>3</v>
      </c>
      <c r="E89" s="3" t="s">
        <v>240</v>
      </c>
      <c r="F89" s="3" t="s">
        <v>12</v>
      </c>
      <c r="G89" s="3" t="s">
        <v>242</v>
      </c>
      <c r="H89" s="3" t="s">
        <v>312</v>
      </c>
      <c r="I89" s="3" t="s">
        <v>292</v>
      </c>
      <c r="K89" s="3" t="b">
        <f t="shared" si="4"/>
        <v>1</v>
      </c>
      <c r="L89" s="3">
        <f t="shared" si="5"/>
        <v>3</v>
      </c>
      <c r="M89" s="3" t="b">
        <f t="shared" si="6"/>
        <v>1</v>
      </c>
      <c r="N89" s="3">
        <f t="shared" si="7"/>
        <v>3</v>
      </c>
    </row>
    <row r="90" spans="1:14" s="4" customFormat="1" x14ac:dyDescent="0.35">
      <c r="B90" s="4" t="s">
        <v>306</v>
      </c>
      <c r="C90" t="s">
        <v>243</v>
      </c>
      <c r="D90">
        <v>8</v>
      </c>
      <c r="E90" s="4" t="s">
        <v>244</v>
      </c>
      <c r="F90" s="4" t="s">
        <v>12</v>
      </c>
      <c r="G90" s="4" t="s">
        <v>245</v>
      </c>
      <c r="I90" s="4" t="s">
        <v>292</v>
      </c>
      <c r="K90" s="3" t="b">
        <f t="shared" si="4"/>
        <v>1</v>
      </c>
      <c r="L90" s="3">
        <f t="shared" si="5"/>
        <v>8</v>
      </c>
      <c r="M90" s="3" t="b">
        <f t="shared" si="6"/>
        <v>0</v>
      </c>
      <c r="N90" s="3">
        <f t="shared" si="7"/>
        <v>0</v>
      </c>
    </row>
    <row r="91" spans="1:14" s="3" customFormat="1" x14ac:dyDescent="0.35">
      <c r="B91" s="3" t="s">
        <v>246</v>
      </c>
      <c r="C91" t="s">
        <v>247</v>
      </c>
      <c r="D91">
        <v>1</v>
      </c>
      <c r="E91" s="3" t="s">
        <v>117</v>
      </c>
      <c r="F91" s="3" t="s">
        <v>12</v>
      </c>
      <c r="G91" s="3" t="s">
        <v>56</v>
      </c>
      <c r="I91" s="3" t="s">
        <v>292</v>
      </c>
      <c r="K91" s="3" t="b">
        <f t="shared" si="4"/>
        <v>1</v>
      </c>
      <c r="L91" s="3">
        <f t="shared" si="5"/>
        <v>1</v>
      </c>
      <c r="M91" s="3" t="b">
        <f t="shared" si="6"/>
        <v>0</v>
      </c>
      <c r="N91" s="3">
        <f t="shared" si="7"/>
        <v>0</v>
      </c>
    </row>
    <row r="92" spans="1:14" s="3" customFormat="1" x14ac:dyDescent="0.35">
      <c r="B92" s="3" t="s">
        <v>248</v>
      </c>
      <c r="C92" t="s">
        <v>249</v>
      </c>
      <c r="D92">
        <v>1</v>
      </c>
      <c r="E92" s="3" t="s">
        <v>117</v>
      </c>
      <c r="F92" s="3" t="s">
        <v>12</v>
      </c>
      <c r="G92" s="3" t="s">
        <v>56</v>
      </c>
      <c r="I92" s="3" t="s">
        <v>292</v>
      </c>
      <c r="K92" s="3" t="b">
        <f t="shared" si="4"/>
        <v>1</v>
      </c>
      <c r="L92" s="3">
        <f t="shared" si="5"/>
        <v>1</v>
      </c>
      <c r="M92" s="3" t="b">
        <f t="shared" si="6"/>
        <v>0</v>
      </c>
      <c r="N92" s="3">
        <f t="shared" si="7"/>
        <v>0</v>
      </c>
    </row>
    <row r="93" spans="1:14" s="3" customFormat="1" x14ac:dyDescent="0.35">
      <c r="B93" s="3" t="s">
        <v>250</v>
      </c>
      <c r="C93" t="s">
        <v>251</v>
      </c>
      <c r="D93">
        <v>1</v>
      </c>
      <c r="E93" s="3" t="s">
        <v>114</v>
      </c>
      <c r="F93" s="3" t="s">
        <v>12</v>
      </c>
      <c r="G93" s="3" t="s">
        <v>56</v>
      </c>
      <c r="I93" s="3" t="s">
        <v>292</v>
      </c>
      <c r="K93" s="3" t="b">
        <f t="shared" si="4"/>
        <v>1</v>
      </c>
      <c r="L93" s="3">
        <f t="shared" si="5"/>
        <v>1</v>
      </c>
      <c r="M93" s="3" t="b">
        <f t="shared" si="6"/>
        <v>0</v>
      </c>
      <c r="N93" s="3">
        <f t="shared" si="7"/>
        <v>0</v>
      </c>
    </row>
    <row r="94" spans="1:14" s="3" customFormat="1" x14ac:dyDescent="0.35">
      <c r="B94" s="3" t="s">
        <v>252</v>
      </c>
      <c r="C94" t="s">
        <v>253</v>
      </c>
      <c r="D94">
        <v>7</v>
      </c>
      <c r="E94" s="3" t="s">
        <v>254</v>
      </c>
      <c r="F94" s="3" t="s">
        <v>303</v>
      </c>
      <c r="G94" s="3" t="s">
        <v>255</v>
      </c>
      <c r="I94" s="3" t="s">
        <v>304</v>
      </c>
      <c r="K94" s="3" t="b">
        <f t="shared" si="4"/>
        <v>0</v>
      </c>
      <c r="L94" s="3">
        <f t="shared" si="5"/>
        <v>0</v>
      </c>
      <c r="M94" s="3" t="b">
        <f t="shared" si="6"/>
        <v>0</v>
      </c>
      <c r="N94" s="3">
        <f t="shared" si="7"/>
        <v>0</v>
      </c>
    </row>
    <row r="95" spans="1:14" s="3" customFormat="1" x14ac:dyDescent="0.35">
      <c r="B95" s="3" t="s">
        <v>256</v>
      </c>
      <c r="C95" t="s">
        <v>257</v>
      </c>
      <c r="D95">
        <v>1</v>
      </c>
      <c r="E95" s="3" t="s">
        <v>258</v>
      </c>
      <c r="F95" s="3" t="s">
        <v>12</v>
      </c>
      <c r="G95" s="3" t="s">
        <v>256</v>
      </c>
      <c r="I95" s="3" t="s">
        <v>292</v>
      </c>
      <c r="K95" s="3" t="b">
        <f t="shared" si="4"/>
        <v>1</v>
      </c>
      <c r="L95" s="3">
        <f t="shared" si="5"/>
        <v>1</v>
      </c>
      <c r="M95" s="3" t="b">
        <f t="shared" si="6"/>
        <v>0</v>
      </c>
      <c r="N95" s="3">
        <f t="shared" si="7"/>
        <v>0</v>
      </c>
    </row>
    <row r="96" spans="1:14" s="3" customFormat="1" x14ac:dyDescent="0.35">
      <c r="A96" s="3" t="s">
        <v>312</v>
      </c>
      <c r="B96" s="3" t="s">
        <v>259</v>
      </c>
      <c r="C96" t="s">
        <v>260</v>
      </c>
      <c r="D96">
        <v>1</v>
      </c>
      <c r="E96" s="3" t="s">
        <v>261</v>
      </c>
      <c r="F96" s="3" t="s">
        <v>12</v>
      </c>
      <c r="G96" s="3" t="s">
        <v>99</v>
      </c>
      <c r="H96" s="3" t="s">
        <v>312</v>
      </c>
      <c r="I96" s="3" t="s">
        <v>292</v>
      </c>
      <c r="K96" s="3" t="b">
        <f t="shared" si="4"/>
        <v>1</v>
      </c>
      <c r="L96" s="3">
        <f t="shared" si="5"/>
        <v>1</v>
      </c>
      <c r="M96" s="3" t="b">
        <f t="shared" si="6"/>
        <v>1</v>
      </c>
      <c r="N96" s="3">
        <f t="shared" si="7"/>
        <v>1</v>
      </c>
    </row>
    <row r="97" spans="2:14" s="3" customFormat="1" x14ac:dyDescent="0.35">
      <c r="B97" s="3" t="s">
        <v>262</v>
      </c>
      <c r="C97" t="s">
        <v>263</v>
      </c>
      <c r="D97">
        <v>3</v>
      </c>
      <c r="E97" s="3" t="s">
        <v>264</v>
      </c>
      <c r="F97" s="3" t="s">
        <v>303</v>
      </c>
      <c r="G97" s="3" t="s">
        <v>12</v>
      </c>
      <c r="I97" s="3" t="s">
        <v>304</v>
      </c>
      <c r="K97" s="3" t="b">
        <f t="shared" si="4"/>
        <v>0</v>
      </c>
      <c r="L97" s="3">
        <f t="shared" si="5"/>
        <v>0</v>
      </c>
      <c r="M97" s="3" t="b">
        <f t="shared" si="6"/>
        <v>0</v>
      </c>
      <c r="N97" s="3">
        <f t="shared" si="7"/>
        <v>0</v>
      </c>
    </row>
    <row r="98" spans="2:14" s="3" customFormat="1" x14ac:dyDescent="0.35">
      <c r="B98" s="3" t="s">
        <v>265</v>
      </c>
      <c r="C98" t="s">
        <v>266</v>
      </c>
      <c r="D98">
        <v>2</v>
      </c>
      <c r="E98" s="3" t="s">
        <v>267</v>
      </c>
      <c r="F98" s="3" t="s">
        <v>12</v>
      </c>
      <c r="G98" s="3" t="s">
        <v>268</v>
      </c>
      <c r="I98" s="3" t="s">
        <v>292</v>
      </c>
      <c r="K98" s="3" t="b">
        <f t="shared" si="4"/>
        <v>1</v>
      </c>
      <c r="L98" s="3">
        <f t="shared" si="5"/>
        <v>2</v>
      </c>
      <c r="M98" s="3" t="b">
        <f t="shared" si="6"/>
        <v>0</v>
      </c>
      <c r="N98" s="3">
        <f t="shared" si="7"/>
        <v>0</v>
      </c>
    </row>
    <row r="99" spans="2:14" s="3" customFormat="1" ht="29" x14ac:dyDescent="0.35">
      <c r="B99" s="3" t="s">
        <v>269</v>
      </c>
      <c r="C99" t="s">
        <v>270</v>
      </c>
      <c r="D99">
        <v>4</v>
      </c>
      <c r="E99" s="3" t="s">
        <v>271</v>
      </c>
      <c r="F99" s="3" t="s">
        <v>12</v>
      </c>
      <c r="G99" s="3" t="s">
        <v>272</v>
      </c>
      <c r="I99" s="3" t="s">
        <v>293</v>
      </c>
      <c r="K99" s="3" t="b">
        <f t="shared" si="4"/>
        <v>1</v>
      </c>
      <c r="L99" s="3">
        <f t="shared" si="5"/>
        <v>4</v>
      </c>
      <c r="M99" s="3" t="b">
        <f t="shared" si="6"/>
        <v>0</v>
      </c>
      <c r="N99" s="3">
        <f t="shared" si="7"/>
        <v>0</v>
      </c>
    </row>
    <row r="100" spans="2:14" x14ac:dyDescent="0.35">
      <c r="C100" t="s">
        <v>316</v>
      </c>
    </row>
    <row r="102" spans="2:14" x14ac:dyDescent="0.35">
      <c r="D102">
        <f>SUM(D8:D99)</f>
        <v>472</v>
      </c>
      <c r="J102" t="s">
        <v>326</v>
      </c>
      <c r="K102">
        <f>COUNTIFS(K8:K99,TRUE)</f>
        <v>86</v>
      </c>
    </row>
    <row r="103" spans="2:14" x14ac:dyDescent="0.35">
      <c r="J103" t="s">
        <v>327</v>
      </c>
      <c r="K103">
        <f>SUM(L8:L99)</f>
        <v>444</v>
      </c>
    </row>
    <row r="104" spans="2:14" x14ac:dyDescent="0.35">
      <c r="J104" t="s">
        <v>328</v>
      </c>
      <c r="K104">
        <f>K103-(K105+1)</f>
        <v>436</v>
      </c>
    </row>
    <row r="105" spans="2:14" x14ac:dyDescent="0.35">
      <c r="J105" t="s">
        <v>324</v>
      </c>
      <c r="K105">
        <f>SUM(N8:N99)</f>
        <v>7</v>
      </c>
    </row>
    <row r="106" spans="2:14" x14ac:dyDescent="0.35">
      <c r="J106" t="s">
        <v>325</v>
      </c>
      <c r="K106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Sheet1!uob_hep_pc072_v199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Cussans</dc:creator>
  <cp:lastModifiedBy>David Cussans</cp:lastModifiedBy>
  <dcterms:created xsi:type="dcterms:W3CDTF">2023-04-19T20:12:27Z</dcterms:created>
  <dcterms:modified xsi:type="dcterms:W3CDTF">2023-04-28T18:25:14Z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5cf92646-b4ba-4e7b-a92d-b3da724eacbc</vt:lpwstr>
  </property>
</Properties>
</file>