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C324720C-63E8-449F-AE6D-EE52BC3D9F9C}" xr6:coauthVersionLast="47" xr6:coauthVersionMax="47" xr10:uidLastSave="{00000000-0000-0000-0000-000000000000}"/>
  <bookViews>
    <workbookView xWindow="-120" yWindow="-120" windowWidth="29040" windowHeight="15720" activeTab="1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C10" i="7"/>
  <c r="C12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<sst xmlns="http://schemas.openxmlformats.org/spreadsheetml/2006/main" count="481" uniqueCount="237">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</sst>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71" activePane="bottomLeft" state="frozen"/>
      <selection activeCell="B1" sqref="B1"/>
      <selection pane="bottomLeft" activeCell="K71" sqref="K71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>
        <v>2700</v>
      </c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33" t="s">
        <v>48</v>
      </c>
      <c r="C69" s="69" t="s">
        <v>235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>
        <v>2629</v>
      </c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288834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tabSelected="1" workbookViewId="0">
      <pane ySplit="1" topLeftCell="A35" activePane="bottomLeft" state="frozen"/>
      <selection pane="bottomLeft" activeCell="U70" sqref="U70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>
        <v>2566</v>
      </c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>
        <v>7726</v>
      </c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>
        <v>848</v>
      </c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140912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opLeftCell="A5" zoomScale="134" workbookViewId="0">
      <selection activeCell="C12" sqref="C12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209</v>
      </c>
      <c r="C2" s="3">
        <f>'Maintenance_01-Apr-2025_Onwards'!K74</f>
        <v>288834</v>
      </c>
      <c r="D2" s="62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140912</v>
      </c>
      <c r="D3" s="62">
        <v>45706</v>
      </c>
      <c r="E3" t="s">
        <v>230</v>
      </c>
      <c r="F3">
        <v>182204</v>
      </c>
      <c r="G3" t="s">
        <v>229</v>
      </c>
    </row>
    <row r="4" spans="2:7" x14ac:dyDescent="0.25">
      <c r="D4" s="62">
        <v>45733</v>
      </c>
      <c r="E4" t="s">
        <v>231</v>
      </c>
      <c r="F4">
        <v>182412</v>
      </c>
      <c r="G4" t="s">
        <v>224</v>
      </c>
    </row>
    <row r="5" spans="2:7" x14ac:dyDescent="0.25">
      <c r="D5" s="62">
        <v>45727</v>
      </c>
      <c r="E5" t="s">
        <v>177</v>
      </c>
      <c r="F5">
        <v>29811</v>
      </c>
      <c r="G5" t="s">
        <v>226</v>
      </c>
    </row>
    <row r="6" spans="2:7" x14ac:dyDescent="0.25">
      <c r="D6" s="62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1072164</v>
      </c>
      <c r="D7" s="62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2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2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f>91651+6687-10000+2700-36400</f>
        <v>54638</v>
      </c>
      <c r="D10" s="62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f>17668+2566+3477+7726</f>
        <v>31437</v>
      </c>
      <c r="D11" s="62">
        <v>45763</v>
      </c>
      <c r="E11" t="s">
        <v>236</v>
      </c>
      <c r="F11">
        <v>10000</v>
      </c>
      <c r="G11" t="s">
        <v>226</v>
      </c>
    </row>
    <row r="12" spans="2:7" x14ac:dyDescent="0.25">
      <c r="B12" t="s">
        <v>179</v>
      </c>
      <c r="C12" s="3">
        <f>92538+4215</f>
        <v>96753</v>
      </c>
      <c r="D12" s="62">
        <v>45756</v>
      </c>
      <c r="E12" t="s">
        <v>177</v>
      </c>
      <c r="F12">
        <v>18198</v>
      </c>
      <c r="G12" t="s">
        <v>226</v>
      </c>
    </row>
    <row r="13" spans="2:7" x14ac:dyDescent="0.25">
      <c r="B13" t="s">
        <v>211</v>
      </c>
      <c r="C13" s="3">
        <f>withWhom!H26</f>
        <v>0</v>
      </c>
      <c r="D13" s="62">
        <v>45763</v>
      </c>
      <c r="E13" t="s">
        <v>177</v>
      </c>
      <c r="F13">
        <v>18198</v>
      </c>
      <c r="G13" t="s">
        <v>226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183116</v>
      </c>
      <c r="E15" t="s">
        <v>172</v>
      </c>
      <c r="F15">
        <f>SUM(F2:F14)</f>
        <v>889456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182708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-408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212</v>
      </c>
      <c r="B3" s="66"/>
      <c r="C3" s="66"/>
      <c r="D3" s="66" t="s">
        <v>175</v>
      </c>
      <c r="E3" s="66"/>
      <c r="F3" s="66" t="s">
        <v>213</v>
      </c>
      <c r="G3" s="66"/>
      <c r="H3" s="67" t="s">
        <v>211</v>
      </c>
      <c r="I3" s="66" t="s">
        <v>214</v>
      </c>
    </row>
    <row r="4" spans="1:9" x14ac:dyDescent="0.25">
      <c r="A4" s="68" t="s">
        <v>218</v>
      </c>
      <c r="B4" s="11">
        <v>117636</v>
      </c>
      <c r="C4" s="68" t="s">
        <v>218</v>
      </c>
      <c r="D4" s="11">
        <v>67347</v>
      </c>
      <c r="E4" s="68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2025-04-22T10:15:05Z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