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A274FF1C-4BAC-42CF-9E43-047BFEBC5810}" xr6:coauthVersionLast="47" xr6:coauthVersionMax="47" xr10:uidLastSave="{00000000-0000-0000-0000-000000000000}"/>
  <bookViews>
    <workbookView xWindow="-120" yWindow="-120" windowWidth="29040" windowHeight="15720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C10" i="7"/>
  <c r="C11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<sst xmlns="http://schemas.openxmlformats.org/spreadsheetml/2006/main" count="483" uniqueCount="238">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</sst>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abSelected="1" topLeftCell="B1" zoomScale="134" workbookViewId="0">
      <pane ySplit="1" topLeftCell="A62" activePane="bottomLeft" state="frozen"/>
      <selection activeCell="B1" sqref="B1"/>
      <selection pane="bottomLeft" activeCell="D72" sqref="D72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3" customWidth="1"/>
    <col min="7" max="7" width="8.7109375" style="53" customWidth="1"/>
    <col min="8" max="8" width="8.5703125" style="53" customWidth="1"/>
    <col min="9" max="9" width="7.28515625" style="53" customWidth="1"/>
    <col min="10" max="10" width="7.5703125" style="53" customWidth="1"/>
    <col min="11" max="11" width="8.28515625" customWidth="1"/>
  </cols>
  <sheetData>
    <row r="1" spans="1:11" s="1" customFormat="1" ht="60" x14ac:dyDescent="0.25">
      <c r="A1" s="4" t="s">
        <v>0</v>
      </c>
      <c r="B1" s="58" t="s">
        <v>195</v>
      </c>
      <c r="C1" s="12" t="s">
        <v>73</v>
      </c>
      <c r="D1" s="54" t="s">
        <v>190</v>
      </c>
      <c r="E1" s="5" t="s">
        <v>125</v>
      </c>
      <c r="F1" s="55" t="s">
        <v>127</v>
      </c>
      <c r="G1" s="55" t="s">
        <v>191</v>
      </c>
      <c r="H1" s="49" t="s">
        <v>192</v>
      </c>
      <c r="I1" s="49" t="s">
        <v>189</v>
      </c>
      <c r="J1" s="55" t="s">
        <v>193</v>
      </c>
      <c r="K1" s="58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>
        <v>2774</v>
      </c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5" t="s">
        <v>9</v>
      </c>
      <c r="C9" s="25" t="s">
        <v>95</v>
      </c>
      <c r="D9" s="26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2">
        <v>2456</v>
      </c>
      <c r="J14" s="26">
        <f t="shared" si="0"/>
        <v>2456</v>
      </c>
      <c r="K14" s="21">
        <v>2456</v>
      </c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5" t="s">
        <v>23</v>
      </c>
      <c r="C23" s="25" t="s">
        <v>118</v>
      </c>
      <c r="D23" s="26">
        <v>9739176074</v>
      </c>
      <c r="E23" s="26">
        <v>788</v>
      </c>
      <c r="F23" s="50">
        <v>4.54</v>
      </c>
      <c r="G23" s="15">
        <f t="shared" si="1"/>
        <v>3578</v>
      </c>
      <c r="H23" s="26">
        <v>9849</v>
      </c>
      <c r="I23" s="52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5" t="s">
        <v>36</v>
      </c>
      <c r="C36" s="69" t="s">
        <v>77</v>
      </c>
      <c r="D36" s="26">
        <v>9916425350</v>
      </c>
      <c r="E36" s="26">
        <v>872</v>
      </c>
      <c r="F36" s="50">
        <v>4.54</v>
      </c>
      <c r="G36" s="15">
        <f t="shared" si="1"/>
        <v>3959</v>
      </c>
      <c r="H36" s="26">
        <v>10899</v>
      </c>
      <c r="I36" s="52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2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2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>
        <v>3187</v>
      </c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2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2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2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2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2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5">
        <v>114</v>
      </c>
      <c r="C58" s="25" t="s">
        <v>110</v>
      </c>
      <c r="D58" s="26">
        <v>782906001</v>
      </c>
      <c r="E58" s="26">
        <v>785</v>
      </c>
      <c r="F58" s="50">
        <v>4.54</v>
      </c>
      <c r="G58" s="15">
        <f t="shared" si="1"/>
        <v>3564</v>
      </c>
      <c r="H58" s="26">
        <v>9813</v>
      </c>
      <c r="I58" s="70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>
        <v>6389</v>
      </c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>
        <v>11893</v>
      </c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2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13" t="s">
        <v>48</v>
      </c>
      <c r="C69" s="68" t="s">
        <v>235</v>
      </c>
      <c r="D69" s="34"/>
      <c r="E69" s="15">
        <v>802</v>
      </c>
      <c r="F69" s="50">
        <v>4.54</v>
      </c>
      <c r="G69" s="15">
        <f t="shared" si="3"/>
        <v>3641</v>
      </c>
      <c r="H69" s="26">
        <v>0</v>
      </c>
      <c r="I69" s="52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2"/>
      <c r="H74" s="57"/>
      <c r="J74" s="57">
        <f>SUM(J2:J73)</f>
        <v>551967</v>
      </c>
      <c r="K74">
        <f>SUM(K2:K73)</f>
        <v>315533</v>
      </c>
    </row>
    <row r="77" spans="1:11" x14ac:dyDescent="0.25">
      <c r="C77"/>
      <c r="E77" s="53"/>
    </row>
    <row r="78" spans="1:11" x14ac:dyDescent="0.25">
      <c r="C78" s="2"/>
    </row>
    <row r="84" spans="4:6" x14ac:dyDescent="0.25">
      <c r="D84"/>
      <c r="E84" s="53"/>
      <c r="F84" s="56"/>
    </row>
    <row r="85" spans="4:6" x14ac:dyDescent="0.25">
      <c r="D85"/>
      <c r="E85" s="53"/>
    </row>
    <row r="86" spans="4:6" x14ac:dyDescent="0.25">
      <c r="D86" s="38"/>
      <c r="E86" s="53"/>
      <c r="F86" s="56"/>
    </row>
    <row r="87" spans="4:6" x14ac:dyDescent="0.25">
      <c r="D87"/>
      <c r="E87" s="53"/>
    </row>
    <row r="88" spans="4:6" x14ac:dyDescent="0.25">
      <c r="D88"/>
      <c r="E88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52" activePane="bottomLeft" state="frozen"/>
      <selection pane="bottomLeft" activeCell="V66" sqref="V66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3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>
        <v>7799</v>
      </c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4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0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>
        <v>7726</v>
      </c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>
        <v>2634</v>
      </c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151345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zoomScale="134" workbookViewId="0">
      <selection activeCell="C18" sqref="C18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0" t="s">
        <v>198</v>
      </c>
      <c r="E1" s="59" t="s">
        <v>199</v>
      </c>
      <c r="F1" s="59" t="s">
        <v>200</v>
      </c>
    </row>
    <row r="2" spans="2:7" x14ac:dyDescent="0.25">
      <c r="B2" t="s">
        <v>209</v>
      </c>
      <c r="C2" s="3">
        <f>'Maintenance_01-Apr-2025_Onwards'!K74</f>
        <v>315533</v>
      </c>
      <c r="D2" s="61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151345</v>
      </c>
      <c r="D3" s="61">
        <v>45706</v>
      </c>
      <c r="E3" t="s">
        <v>230</v>
      </c>
      <c r="F3">
        <v>182204</v>
      </c>
      <c r="G3" t="s">
        <v>229</v>
      </c>
    </row>
    <row r="4" spans="2:7" x14ac:dyDescent="0.25">
      <c r="D4" s="61">
        <v>45733</v>
      </c>
      <c r="E4" t="s">
        <v>231</v>
      </c>
      <c r="F4">
        <v>182412</v>
      </c>
      <c r="G4" t="s">
        <v>224</v>
      </c>
    </row>
    <row r="5" spans="2:7" x14ac:dyDescent="0.25">
      <c r="D5" s="61">
        <v>45727</v>
      </c>
      <c r="E5" t="s">
        <v>177</v>
      </c>
      <c r="F5">
        <v>29811</v>
      </c>
      <c r="G5" t="s">
        <v>226</v>
      </c>
    </row>
    <row r="6" spans="2:7" x14ac:dyDescent="0.25">
      <c r="D6" s="61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1109296</v>
      </c>
      <c r="D7" s="61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1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1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91651+6687-10000+2700-36400-10000+2774</f>
        <v>47412</v>
      </c>
      <c r="D10" s="61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17668+2566+3477+7726+6389+3187+10255</f>
        <v>51268</v>
      </c>
      <c r="D11" s="61">
        <v>45763</v>
      </c>
      <c r="E11" t="s">
        <v>237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92538+4215+14527</f>
        <v>111280</v>
      </c>
      <c r="D12" s="61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1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  <c r="D14" s="61">
        <v>45769</v>
      </c>
      <c r="E14" t="s">
        <v>236</v>
      </c>
      <c r="F14">
        <v>10000</v>
      </c>
      <c r="G14" t="s">
        <v>226</v>
      </c>
    </row>
    <row r="15" spans="2:7" x14ac:dyDescent="0.25">
      <c r="B15" s="3" t="s">
        <v>140</v>
      </c>
      <c r="C15" s="3">
        <f>SUM(C9:C14)</f>
        <v>210248</v>
      </c>
      <c r="E15" t="s">
        <v>172</v>
      </c>
      <c r="F15">
        <f>SUM(F2:F14)</f>
        <v>899456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209840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5" t="s">
        <v>212</v>
      </c>
      <c r="B3" s="65"/>
      <c r="C3" s="65"/>
      <c r="D3" s="65" t="s">
        <v>175</v>
      </c>
      <c r="E3" s="65"/>
      <c r="F3" s="65" t="s">
        <v>213</v>
      </c>
      <c r="G3" s="65"/>
      <c r="H3" s="66" t="s">
        <v>211</v>
      </c>
      <c r="I3" s="65" t="s">
        <v>214</v>
      </c>
    </row>
    <row r="4" spans="1:9" x14ac:dyDescent="0.25">
      <c r="A4" s="67" t="s">
        <v>218</v>
      </c>
      <c r="B4" s="11">
        <v>117636</v>
      </c>
      <c r="C4" s="67" t="s">
        <v>218</v>
      </c>
      <c r="D4" s="11">
        <v>67347</v>
      </c>
      <c r="E4" s="67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2025-04-25T04:29:58Z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