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F7358DEF-F900-4463-8BBA-5EFE280729F8}" xr6:coauthVersionLast="47" xr6:coauthVersionMax="47" xr10:uidLastSave="{00000000-0000-0000-0000-000000000000}"/>
  <bookViews>
    <workbookView xWindow="-108" yWindow="-108" windowWidth="23256" windowHeight="12456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C10" i="7"/>
  <c r="C12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<sst xmlns="http://schemas.openxmlformats.org/spreadsheetml/2006/main" count="481" uniqueCount="237">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</sst>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71" activePane="bottomLeft" state="frozen"/>
      <selection activeCell="B1" sqref="B1"/>
      <selection pane="bottomLeft" activeCell="K71" sqref="K71"/>
    </sheetView>
  </sheetViews>
  <sheetFormatPr defaultRowHeight="14.4" x14ac:dyDescent="0.3"/>
  <cols>
    <col min="1" max="1" width="0" style="3" hidden="1" customWidth="1"/>
    <col min="2" max="2" width="8.5546875" customWidth="1"/>
    <col min="3" max="3" width="25.5546875" style="14" customWidth="1"/>
    <col min="4" max="4" width="12.33203125" style="2" customWidth="1"/>
    <col min="5" max="5" width="6.44140625" style="2" customWidth="1"/>
    <col min="6" max="6" width="6.5546875" style="54" customWidth="1"/>
    <col min="7" max="7" width="8.6640625" style="54" customWidth="1"/>
    <col min="8" max="8" width="8.5546875" style="54" customWidth="1"/>
    <col min="9" max="9" width="7.33203125" style="54" customWidth="1"/>
    <col min="10" max="10" width="7.5546875" style="54" customWidth="1"/>
    <col min="11" max="11" width="8.33203125" customWidth="1"/>
  </cols>
  <sheetData>
    <row r="1" spans="1:11" s="1" customFormat="1" ht="57.6" x14ac:dyDescent="0.3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3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3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28.8" x14ac:dyDescent="0.3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3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3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28.8" x14ac:dyDescent="0.3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3.2" x14ac:dyDescent="0.3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3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3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3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28.8" x14ac:dyDescent="0.3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3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3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3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3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3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3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>
        <v>2700</v>
      </c>
    </row>
    <row r="19" spans="1:11" x14ac:dyDescent="0.3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28.8" x14ac:dyDescent="0.3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28.8" x14ac:dyDescent="0.3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3.2" x14ac:dyDescent="0.3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3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3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3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3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3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3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28.8" x14ac:dyDescent="0.3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3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3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3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3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28.8" x14ac:dyDescent="0.3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3.2" x14ac:dyDescent="0.3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3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28.8" x14ac:dyDescent="0.3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28.8" x14ac:dyDescent="0.3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3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3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57.6" x14ac:dyDescent="0.3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28.8" x14ac:dyDescent="0.3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3.2" x14ac:dyDescent="0.3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3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3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3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3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3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3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28.8" x14ac:dyDescent="0.3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3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3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3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3.2" x14ac:dyDescent="0.3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3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3.2" x14ac:dyDescent="0.3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28.8" x14ac:dyDescent="0.3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3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28.8" x14ac:dyDescent="0.3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3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3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3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28.8" x14ac:dyDescent="0.3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28.8" x14ac:dyDescent="0.3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3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3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3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3.2" x14ac:dyDescent="0.3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>
        <v>7459</v>
      </c>
    </row>
    <row r="69" spans="1:11" ht="28.8" x14ac:dyDescent="0.3">
      <c r="A69" s="6">
        <v>68</v>
      </c>
      <c r="B69" s="33" t="s">
        <v>48</v>
      </c>
      <c r="C69" s="69" t="s">
        <v>235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>
        <v>3641</v>
      </c>
    </row>
    <row r="70" spans="1:11" ht="43.2" x14ac:dyDescent="0.3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28.8" x14ac:dyDescent="0.3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>
        <v>2629</v>
      </c>
    </row>
    <row r="72" spans="1:11" ht="28.8" x14ac:dyDescent="0.3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3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3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288834</v>
      </c>
    </row>
    <row r="77" spans="1:11" x14ac:dyDescent="0.3">
      <c r="C77"/>
      <c r="E77" s="54"/>
    </row>
    <row r="78" spans="1:11" x14ac:dyDescent="0.3">
      <c r="C78" s="2"/>
    </row>
    <row r="84" spans="4:6" x14ac:dyDescent="0.3">
      <c r="D84"/>
      <c r="E84" s="54"/>
      <c r="F84" s="57"/>
    </row>
    <row r="85" spans="4:6" x14ac:dyDescent="0.3">
      <c r="D85"/>
      <c r="E85" s="54"/>
    </row>
    <row r="86" spans="4:6" x14ac:dyDescent="0.3">
      <c r="D86" s="38"/>
      <c r="E86" s="54"/>
      <c r="F86" s="57"/>
    </row>
    <row r="87" spans="4:6" x14ac:dyDescent="0.3">
      <c r="D87"/>
      <c r="E87" s="54"/>
    </row>
    <row r="88" spans="4:6" x14ac:dyDescent="0.3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65" activePane="bottomLeft" state="frozen"/>
      <selection pane="bottomLeft" activeCell="B79" sqref="B79"/>
    </sheetView>
  </sheetViews>
  <sheetFormatPr defaultRowHeight="14.4" x14ac:dyDescent="0.3"/>
  <cols>
    <col min="20" max="20" width="11.33203125" customWidth="1"/>
  </cols>
  <sheetData>
    <row r="1" spans="1:21" ht="57.6" x14ac:dyDescent="0.3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3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3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3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3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3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3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3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3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3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3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3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3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3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3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3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3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3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3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3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3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3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3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3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>
        <v>2566</v>
      </c>
    </row>
    <row r="25" spans="1:21" x14ac:dyDescent="0.3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3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3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3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3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3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3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3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3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3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3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3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3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3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3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3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3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3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3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3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3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3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3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3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3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3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3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3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3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3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3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3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3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3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3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3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3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3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3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3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3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3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3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3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3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3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>
        <v>848</v>
      </c>
    </row>
    <row r="71" spans="1:21" x14ac:dyDescent="0.3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3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3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133186</v>
      </c>
    </row>
    <row r="74" spans="1:21" ht="28.8" x14ac:dyDescent="0.3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28.8" x14ac:dyDescent="0.3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topLeftCell="A5" zoomScale="134" workbookViewId="0">
      <selection activeCell="C12" sqref="C12"/>
    </sheetView>
  </sheetViews>
  <sheetFormatPr defaultRowHeight="14.4" x14ac:dyDescent="0.3"/>
  <cols>
    <col min="1" max="1" width="9.88671875" bestFit="1" customWidth="1"/>
    <col min="2" max="2" width="40.88671875" customWidth="1"/>
    <col min="3" max="3" width="25" style="3" customWidth="1"/>
    <col min="4" max="4" width="17.6640625" style="3" customWidth="1"/>
    <col min="5" max="5" width="33.33203125" customWidth="1"/>
  </cols>
  <sheetData>
    <row r="1" spans="2:7" x14ac:dyDescent="0.3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3">
      <c r="B2" t="s">
        <v>209</v>
      </c>
      <c r="C2" s="3">
        <f>'Maintenance_01-Apr-2025_Onwards'!K74</f>
        <v>288834</v>
      </c>
      <c r="D2" s="62">
        <v>45686</v>
      </c>
      <c r="E2" t="s">
        <v>177</v>
      </c>
      <c r="F2">
        <v>18043</v>
      </c>
      <c r="G2" t="s">
        <v>225</v>
      </c>
    </row>
    <row r="3" spans="2:7" x14ac:dyDescent="0.3">
      <c r="B3" t="s">
        <v>210</v>
      </c>
      <c r="C3" s="3">
        <f>EB!U73</f>
        <v>133186</v>
      </c>
      <c r="D3" s="62">
        <v>45706</v>
      </c>
      <c r="E3" t="s">
        <v>230</v>
      </c>
      <c r="F3">
        <v>182204</v>
      </c>
      <c r="G3" t="s">
        <v>229</v>
      </c>
    </row>
    <row r="4" spans="2:7" x14ac:dyDescent="0.3">
      <c r="D4" s="62">
        <v>45733</v>
      </c>
      <c r="E4" t="s">
        <v>231</v>
      </c>
      <c r="F4">
        <v>182412</v>
      </c>
      <c r="G4" t="s">
        <v>224</v>
      </c>
    </row>
    <row r="5" spans="2:7" x14ac:dyDescent="0.3">
      <c r="D5" s="62">
        <v>45727</v>
      </c>
      <c r="E5" t="s">
        <v>177</v>
      </c>
      <c r="F5">
        <v>29811</v>
      </c>
      <c r="G5" t="s">
        <v>226</v>
      </c>
    </row>
    <row r="6" spans="2:7" x14ac:dyDescent="0.3">
      <c r="D6" s="62">
        <v>111491</v>
      </c>
      <c r="E6" s="38" t="s">
        <v>201</v>
      </c>
      <c r="F6">
        <v>3630</v>
      </c>
      <c r="G6" t="s">
        <v>226</v>
      </c>
    </row>
    <row r="7" spans="2:7" x14ac:dyDescent="0.3">
      <c r="B7" t="s">
        <v>196</v>
      </c>
      <c r="C7" s="3">
        <f>SUM(C1:C6)</f>
        <v>1064438</v>
      </c>
      <c r="D7" s="62">
        <v>45757</v>
      </c>
      <c r="E7" t="s">
        <v>201</v>
      </c>
      <c r="F7">
        <f>4602+1480</f>
        <v>6082</v>
      </c>
      <c r="G7" t="s">
        <v>226</v>
      </c>
    </row>
    <row r="8" spans="2:7" x14ac:dyDescent="0.3">
      <c r="D8" s="62">
        <v>45761</v>
      </c>
      <c r="E8" t="s">
        <v>232</v>
      </c>
      <c r="F8">
        <v>245778</v>
      </c>
      <c r="G8" t="s">
        <v>223</v>
      </c>
    </row>
    <row r="9" spans="2:7" x14ac:dyDescent="0.3">
      <c r="B9" t="s">
        <v>186</v>
      </c>
      <c r="C9" s="3">
        <f>withWhom!I26</f>
        <v>288</v>
      </c>
      <c r="D9" s="62">
        <v>45761</v>
      </c>
      <c r="E9" t="s">
        <v>227</v>
      </c>
      <c r="F9">
        <v>32745</v>
      </c>
      <c r="G9" t="s">
        <v>228</v>
      </c>
    </row>
    <row r="10" spans="2:7" x14ac:dyDescent="0.3">
      <c r="B10" t="s">
        <v>174</v>
      </c>
      <c r="C10" s="3">
        <f>91651+6687-10000+2700-36400</f>
        <v>54638</v>
      </c>
      <c r="D10" s="62">
        <v>45761</v>
      </c>
      <c r="E10" t="s">
        <v>234</v>
      </c>
      <c r="F10">
        <v>142355</v>
      </c>
      <c r="G10" t="s">
        <v>226</v>
      </c>
    </row>
    <row r="11" spans="2:7" x14ac:dyDescent="0.3">
      <c r="B11" t="s">
        <v>175</v>
      </c>
      <c r="C11" s="3">
        <f>17668+2566+3477</f>
        <v>23711</v>
      </c>
      <c r="D11" s="62">
        <v>45763</v>
      </c>
      <c r="E11" t="s">
        <v>236</v>
      </c>
      <c r="F11">
        <v>10000</v>
      </c>
      <c r="G11" t="s">
        <v>226</v>
      </c>
    </row>
    <row r="12" spans="2:7" x14ac:dyDescent="0.3">
      <c r="B12" t="s">
        <v>179</v>
      </c>
      <c r="C12" s="3">
        <f>92538+4215</f>
        <v>96753</v>
      </c>
      <c r="D12" s="62">
        <v>45756</v>
      </c>
      <c r="E12" t="s">
        <v>177</v>
      </c>
      <c r="F12">
        <v>18198</v>
      </c>
      <c r="G12" t="s">
        <v>226</v>
      </c>
    </row>
    <row r="13" spans="2:7" x14ac:dyDescent="0.3">
      <c r="B13" t="s">
        <v>211</v>
      </c>
      <c r="C13" s="3">
        <f>withWhom!H26</f>
        <v>0</v>
      </c>
      <c r="D13" s="62">
        <v>45763</v>
      </c>
      <c r="E13" t="s">
        <v>177</v>
      </c>
      <c r="F13">
        <v>18198</v>
      </c>
      <c r="G13" t="s">
        <v>226</v>
      </c>
    </row>
    <row r="14" spans="2:7" x14ac:dyDescent="0.3">
      <c r="B14" s="3"/>
    </row>
    <row r="15" spans="2:7" x14ac:dyDescent="0.3">
      <c r="B15" s="3" t="s">
        <v>140</v>
      </c>
      <c r="C15" s="3">
        <f>SUM(C9:C14)</f>
        <v>175390</v>
      </c>
      <c r="E15" t="s">
        <v>172</v>
      </c>
      <c r="F15">
        <f>SUM(F2:F14)</f>
        <v>889456</v>
      </c>
    </row>
    <row r="16" spans="2:7" x14ac:dyDescent="0.3">
      <c r="B16" s="3"/>
    </row>
    <row r="17" spans="1:5" x14ac:dyDescent="0.3">
      <c r="B17" s="11" t="s">
        <v>202</v>
      </c>
      <c r="C17" s="3">
        <f>C7-F15</f>
        <v>174982</v>
      </c>
    </row>
    <row r="18" spans="1:5" x14ac:dyDescent="0.3">
      <c r="B18" s="3"/>
    </row>
    <row r="19" spans="1:5" x14ac:dyDescent="0.3">
      <c r="B19" s="3"/>
      <c r="C19" s="11"/>
      <c r="D19" s="11"/>
      <c r="E19" s="38"/>
    </row>
    <row r="20" spans="1:5" x14ac:dyDescent="0.3">
      <c r="A20" s="48"/>
      <c r="B20" s="3" t="s">
        <v>203</v>
      </c>
      <c r="C20" s="3">
        <f>C17-C15</f>
        <v>-408</v>
      </c>
      <c r="E20" s="38"/>
    </row>
    <row r="21" spans="1:5" x14ac:dyDescent="0.3">
      <c r="A21" s="48"/>
      <c r="B21" s="3"/>
    </row>
    <row r="22" spans="1:5" x14ac:dyDescent="0.3">
      <c r="A22" s="48"/>
      <c r="B22" s="3"/>
    </row>
    <row r="23" spans="1:5" x14ac:dyDescent="0.3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4.4" x14ac:dyDescent="0.3"/>
  <cols>
    <col min="1" max="1" width="0" style="3" hidden="1" customWidth="1"/>
    <col min="2" max="2" width="13.33203125" customWidth="1"/>
    <col min="3" max="3" width="25.5546875" style="14" customWidth="1"/>
    <col min="4" max="4" width="22.5546875" style="2" customWidth="1"/>
    <col min="5" max="5" width="8" style="3" customWidth="1"/>
    <col min="6" max="6" width="9.44140625" style="11" customWidth="1"/>
    <col min="7" max="7" width="19" customWidth="1"/>
    <col min="8" max="8" width="12.109375" customWidth="1"/>
    <col min="9" max="9" width="12.44140625" customWidth="1"/>
    <col min="10" max="10" width="13.6640625" customWidth="1"/>
    <col min="12" max="13" width="8.88671875" customWidth="1"/>
    <col min="14" max="14" width="16.109375" customWidth="1"/>
    <col min="15" max="15" width="36.44140625" customWidth="1"/>
  </cols>
  <sheetData>
    <row r="1" spans="1:16" s="1" customFormat="1" ht="28.8" x14ac:dyDescent="0.3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3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3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28.8" x14ac:dyDescent="0.3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3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3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28.8" x14ac:dyDescent="0.3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3.2" x14ac:dyDescent="0.3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3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3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3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28.8" x14ac:dyDescent="0.3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3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3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3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3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3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3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3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28.8" x14ac:dyDescent="0.3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28.8" x14ac:dyDescent="0.3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28.8" x14ac:dyDescent="0.3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3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3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3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3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3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3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28.8" x14ac:dyDescent="0.3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3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3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3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3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28.8" x14ac:dyDescent="0.3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3.2" x14ac:dyDescent="0.3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3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28.8" x14ac:dyDescent="0.3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28.8" x14ac:dyDescent="0.3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3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3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57.6" x14ac:dyDescent="0.3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28.8" x14ac:dyDescent="0.3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3.2" x14ac:dyDescent="0.3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3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3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3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3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3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3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28.8" x14ac:dyDescent="0.3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3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3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3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3.2" x14ac:dyDescent="0.3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3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3.2" x14ac:dyDescent="0.3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28.8" x14ac:dyDescent="0.3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28.8" x14ac:dyDescent="0.3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28.8" x14ac:dyDescent="0.3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3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3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3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28.8" x14ac:dyDescent="0.3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28.8" x14ac:dyDescent="0.3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3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3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3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3.2" x14ac:dyDescent="0.3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3.2" x14ac:dyDescent="0.3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3.2" x14ac:dyDescent="0.3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28.8" x14ac:dyDescent="0.3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28.8" x14ac:dyDescent="0.3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3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3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3">
      <c r="D77" t="s">
        <v>163</v>
      </c>
      <c r="E77">
        <f>(H74+K74)</f>
        <v>719150</v>
      </c>
    </row>
    <row r="78" spans="1:16" x14ac:dyDescent="0.3">
      <c r="D78" s="2" t="s">
        <v>164</v>
      </c>
      <c r="E78" s="3">
        <f>(I74+M74)</f>
        <v>430473</v>
      </c>
    </row>
    <row r="84" spans="4:9" x14ac:dyDescent="0.3">
      <c r="D84"/>
      <c r="E84"/>
      <c r="F84" s="42"/>
      <c r="H84" s="23"/>
      <c r="I84" s="19"/>
    </row>
    <row r="85" spans="4:9" x14ac:dyDescent="0.3">
      <c r="D85"/>
      <c r="E85"/>
    </row>
    <row r="86" spans="4:9" x14ac:dyDescent="0.3">
      <c r="D86" s="38"/>
      <c r="E86"/>
      <c r="F86" s="42"/>
      <c r="H86" s="38"/>
    </row>
    <row r="87" spans="4:9" x14ac:dyDescent="0.3">
      <c r="D87"/>
      <c r="E87"/>
    </row>
    <row r="88" spans="4:9" x14ac:dyDescent="0.3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4.4" x14ac:dyDescent="0.3"/>
  <cols>
    <col min="1" max="1" width="9.88671875" bestFit="1" customWidth="1"/>
    <col min="2" max="2" width="35.6640625" customWidth="1"/>
    <col min="3" max="3" width="25" style="3" customWidth="1"/>
    <col min="4" max="4" width="25.6640625" customWidth="1"/>
  </cols>
  <sheetData>
    <row r="4" spans="1:5" x14ac:dyDescent="0.3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3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3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3">
      <c r="B9" t="s">
        <v>168</v>
      </c>
      <c r="C9" s="3">
        <f>C5+E5</f>
        <v>642418</v>
      </c>
    </row>
    <row r="11" spans="1:5" x14ac:dyDescent="0.3">
      <c r="B11" s="1" t="s">
        <v>169</v>
      </c>
    </row>
    <row r="12" spans="1:5" x14ac:dyDescent="0.3">
      <c r="B12" t="s">
        <v>176</v>
      </c>
      <c r="C12" s="3">
        <v>18043</v>
      </c>
    </row>
    <row r="13" spans="1:5" ht="72" x14ac:dyDescent="0.3">
      <c r="B13" t="s">
        <v>170</v>
      </c>
      <c r="C13" s="11">
        <v>182204</v>
      </c>
      <c r="D13" s="38" t="s">
        <v>178</v>
      </c>
    </row>
    <row r="14" spans="1:5" ht="72" x14ac:dyDescent="0.3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3">
      <c r="A15" s="48">
        <v>45727</v>
      </c>
      <c r="B15" t="s">
        <v>177</v>
      </c>
      <c r="C15" s="3">
        <v>29811</v>
      </c>
    </row>
    <row r="16" spans="1:5" x14ac:dyDescent="0.3">
      <c r="A16" s="48">
        <v>45748</v>
      </c>
      <c r="B16" t="s">
        <v>185</v>
      </c>
      <c r="C16" s="3">
        <v>3630</v>
      </c>
    </row>
    <row r="25" spans="2:3" x14ac:dyDescent="0.3">
      <c r="B25" t="s">
        <v>172</v>
      </c>
      <c r="C25" s="3">
        <f>SUM(C12:C24)</f>
        <v>416100</v>
      </c>
    </row>
    <row r="26" spans="2:3" x14ac:dyDescent="0.3">
      <c r="B26" t="s">
        <v>173</v>
      </c>
      <c r="C26" s="3">
        <f>C9-C25</f>
        <v>226318</v>
      </c>
    </row>
    <row r="30" spans="2:3" x14ac:dyDescent="0.3">
      <c r="B30" t="s">
        <v>186</v>
      </c>
      <c r="C30" s="3">
        <v>1370</v>
      </c>
    </row>
    <row r="31" spans="2:3" x14ac:dyDescent="0.3">
      <c r="B31" t="s">
        <v>174</v>
      </c>
      <c r="C31" s="3">
        <f>92031+7824+10581+12200-5000</f>
        <v>117636</v>
      </c>
    </row>
    <row r="32" spans="2:3" x14ac:dyDescent="0.3">
      <c r="B32" t="s">
        <v>175</v>
      </c>
      <c r="C32" s="3">
        <f>50619+1825+36+8838+6029</f>
        <v>67347</v>
      </c>
    </row>
    <row r="33" spans="2:3" x14ac:dyDescent="0.3">
      <c r="B33" t="s">
        <v>179</v>
      </c>
      <c r="C33" s="3">
        <f>(2571+1806+9312+2041+1733+2102+9786+5080+6112)</f>
        <v>40543</v>
      </c>
    </row>
    <row r="35" spans="2:3" x14ac:dyDescent="0.3">
      <c r="B35" t="s">
        <v>146</v>
      </c>
      <c r="C35" s="3">
        <f>SUM(C30:C31:C34)</f>
        <v>226896</v>
      </c>
    </row>
    <row r="37" spans="2:3" x14ac:dyDescent="0.3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4.4" x14ac:dyDescent="0.3"/>
  <cols>
    <col min="1" max="1" width="13.5546875" style="11" customWidth="1"/>
    <col min="2" max="2" width="8.88671875" style="11"/>
    <col min="3" max="3" width="10.6640625" style="11" customWidth="1"/>
    <col min="4" max="5" width="12.109375" style="11" customWidth="1"/>
    <col min="6" max="7" width="13.88671875" style="11" customWidth="1"/>
    <col min="8" max="8" width="15.33203125" style="3" customWidth="1"/>
    <col min="9" max="9" width="16.88671875" style="11" customWidth="1"/>
  </cols>
  <sheetData>
    <row r="3" spans="1:9" x14ac:dyDescent="0.3">
      <c r="A3" s="66" t="s">
        <v>212</v>
      </c>
      <c r="B3" s="66"/>
      <c r="C3" s="66"/>
      <c r="D3" s="66" t="s">
        <v>175</v>
      </c>
      <c r="E3" s="66"/>
      <c r="F3" s="66" t="s">
        <v>213</v>
      </c>
      <c r="G3" s="66"/>
      <c r="H3" s="67" t="s">
        <v>211</v>
      </c>
      <c r="I3" s="66" t="s">
        <v>214</v>
      </c>
    </row>
    <row r="4" spans="1:9" x14ac:dyDescent="0.3">
      <c r="A4" s="68" t="s">
        <v>218</v>
      </c>
      <c r="B4" s="11">
        <v>117636</v>
      </c>
      <c r="C4" s="68" t="s">
        <v>218</v>
      </c>
      <c r="D4" s="11">
        <v>67347</v>
      </c>
      <c r="E4" s="68" t="s">
        <v>218</v>
      </c>
      <c r="F4" s="11">
        <v>40543</v>
      </c>
      <c r="I4" s="11">
        <v>288</v>
      </c>
    </row>
    <row r="5" spans="1:9" x14ac:dyDescent="0.3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3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3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3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3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3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3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3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3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3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3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3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3">
      <c r="C17" s="11" t="s">
        <v>47</v>
      </c>
      <c r="D17" s="11">
        <f>3382+1015</f>
        <v>4397</v>
      </c>
    </row>
    <row r="18" spans="1:11" x14ac:dyDescent="0.3">
      <c r="C18" s="11" t="s">
        <v>5</v>
      </c>
      <c r="D18" s="11">
        <v>11114</v>
      </c>
    </row>
    <row r="19" spans="1:11" x14ac:dyDescent="0.3">
      <c r="D19" s="11">
        <v>53000</v>
      </c>
    </row>
    <row r="20" spans="1:11" x14ac:dyDescent="0.3">
      <c r="C20" s="11" t="s">
        <v>221</v>
      </c>
    </row>
    <row r="26" spans="1:11" x14ac:dyDescent="0.3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2025-04-19T16:50:58Z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