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marce/Documents/gus marcos/"/>
    </mc:Choice>
  </mc:AlternateContent>
  <bookViews>
    <workbookView xWindow="3120" yWindow="460" windowWidth="25600" windowHeight="15460"/>
  </bookViews>
  <sheets>
    <sheet name="DISCLAIMER" sheetId="2" r:id="rId1"/>
    <sheet name="TABLAS" sheetId="1" r:id="rId2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L23" i="1"/>
  <c r="L24" i="1"/>
  <c r="L25" i="1"/>
  <c r="L26" i="1"/>
  <c r="D20" i="1"/>
  <c r="D31" i="1"/>
  <c r="D30" i="1"/>
  <c r="D29" i="1"/>
  <c r="E25" i="1"/>
  <c r="E24" i="1"/>
  <c r="F14" i="1"/>
</calcChain>
</file>

<file path=xl/sharedStrings.xml><?xml version="1.0" encoding="utf-8"?>
<sst xmlns="http://schemas.openxmlformats.org/spreadsheetml/2006/main" count="57" uniqueCount="41">
  <si>
    <t>CONSTRUCCIÓN APROX.</t>
  </si>
  <si>
    <t>RENTABLE APROX.</t>
  </si>
  <si>
    <t>NIVEL</t>
  </si>
  <si>
    <t>M2</t>
  </si>
  <si>
    <t>M2 INTERIORES</t>
  </si>
  <si>
    <t>TERRAZAS</t>
  </si>
  <si>
    <t>CAJONES</t>
  </si>
  <si>
    <t>SOTANO 04</t>
  </si>
  <si>
    <t>SOTANO 4</t>
  </si>
  <si>
    <t>SOTANO 03</t>
  </si>
  <si>
    <t>SOTANO 3</t>
  </si>
  <si>
    <t>SOTANO 02</t>
  </si>
  <si>
    <t>SOTANO 2</t>
  </si>
  <si>
    <t>SOTANO 01</t>
  </si>
  <si>
    <t>SOTANO 1</t>
  </si>
  <si>
    <t>LC</t>
  </si>
  <si>
    <t>PLANTA BAJA</t>
  </si>
  <si>
    <t>CUS PROYECTO</t>
  </si>
  <si>
    <t>NIVEL 01</t>
  </si>
  <si>
    <t>R</t>
  </si>
  <si>
    <t>NIVEL 02</t>
  </si>
  <si>
    <t>OFICINAS</t>
  </si>
  <si>
    <t>NIVEL 03</t>
  </si>
  <si>
    <t>NIVEL 04</t>
  </si>
  <si>
    <t>NIVEL 05</t>
  </si>
  <si>
    <t>TOTAL</t>
  </si>
  <si>
    <t>LINEAMIENTOS MUNICIPIO</t>
  </si>
  <si>
    <t>TERRENO</t>
  </si>
  <si>
    <t>CAJONES REQUERIDOS</t>
  </si>
  <si>
    <t>CUS</t>
  </si>
  <si>
    <t>LOCALES</t>
  </si>
  <si>
    <t>COS</t>
  </si>
  <si>
    <t>CAS</t>
  </si>
  <si>
    <t>RESTAURANTES</t>
  </si>
  <si>
    <t>RESUMEN</t>
  </si>
  <si>
    <t>CONSTRUCCION</t>
  </si>
  <si>
    <t>RENTABLE</t>
  </si>
  <si>
    <t>ÁREA VERDE</t>
  </si>
  <si>
    <t>*</t>
  </si>
  <si>
    <t>*Se ubicará en losa jardin el resto del área verde requerida.</t>
  </si>
  <si>
    <t>HOJA DE TRABAJO PARA USO EXCLUSIVO DE MIEMBROS DE 
REAL START BUSINESS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</si>
</sst>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8"/>
      <color theme="0"/>
      <name val="Arial"/>
      <family val="2"/>
    </font>
    <font>
      <sz val="11"/>
      <color theme="1"/>
      <name val="Arial"/>
      <family val="2"/>
    </font>
    <font>
      <sz val="10"/>
      <color indexed="8"/>
      <name val="Arial"/>
    </font>
    <font>
      <b/>
      <sz val="10"/>
      <color indexed="8"/>
      <name val="Myriad Pro"/>
    </font>
    <font>
      <sz val="10"/>
      <color indexed="8"/>
      <name val="Myriad Pro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 applyNumberFormat="0" applyFill="0" applyBorder="0" applyProtection="0">
      <alignment wrapText="1"/>
    </xf>
  </cellStyleXfs>
  <cellXfs count="78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3" borderId="0" xfId="0" applyFill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3" fillId="0" borderId="0" xfId="0" applyFont="1" applyBorder="1"/>
    <xf numFmtId="0" fontId="2" fillId="4" borderId="0" xfId="0" applyFont="1" applyFill="1" applyAlignment="1">
      <alignment horizontal="center" vertical="center"/>
    </xf>
    <xf numFmtId="0" fontId="3" fillId="0" borderId="8" xfId="0" applyFont="1" applyFill="1" applyBorder="1" applyAlignment="1"/>
    <xf numFmtId="0" fontId="2" fillId="0" borderId="0" xfId="0" applyFont="1" applyFill="1" applyBorder="1" applyAlignment="1">
      <alignment horizontal="center" vertical="center" textRotation="90"/>
    </xf>
    <xf numFmtId="0" fontId="3" fillId="0" borderId="8" xfId="0" applyFont="1" applyFill="1" applyBorder="1"/>
    <xf numFmtId="0" fontId="3" fillId="0" borderId="8" xfId="0" applyFont="1" applyFill="1" applyBorder="1" applyAlignment="1">
      <alignment horizontal="right"/>
    </xf>
    <xf numFmtId="2" fontId="3" fillId="0" borderId="8" xfId="0" applyNumberFormat="1" applyFont="1" applyFill="1" applyBorder="1" applyAlignment="1">
      <alignment horizontal="right"/>
    </xf>
    <xf numFmtId="0" fontId="2" fillId="7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right"/>
    </xf>
    <xf numFmtId="0" fontId="3" fillId="8" borderId="8" xfId="0" applyFont="1" applyFill="1" applyBorder="1"/>
    <xf numFmtId="2" fontId="3" fillId="8" borderId="8" xfId="0" applyNumberFormat="1" applyFont="1" applyFill="1" applyBorder="1"/>
    <xf numFmtId="2" fontId="3" fillId="0" borderId="10" xfId="0" applyNumberFormat="1" applyFont="1" applyFill="1" applyBorder="1" applyAlignment="1">
      <alignment horizontal="right"/>
    </xf>
    <xf numFmtId="0" fontId="3" fillId="0" borderId="12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5" xfId="0" applyFont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3" fillId="10" borderId="0" xfId="0" applyFont="1" applyFill="1" applyAlignment="1">
      <alignment horizontal="center"/>
    </xf>
    <xf numFmtId="0" fontId="0" fillId="0" borderId="17" xfId="0" applyFill="1" applyBorder="1"/>
    <xf numFmtId="0" fontId="0" fillId="4" borderId="7" xfId="0" applyFill="1" applyBorder="1"/>
    <xf numFmtId="43" fontId="5" fillId="0" borderId="7" xfId="1" applyFont="1" applyBorder="1"/>
    <xf numFmtId="0" fontId="0" fillId="9" borderId="8" xfId="0" applyFill="1" applyBorder="1"/>
    <xf numFmtId="43" fontId="5" fillId="0" borderId="8" xfId="1" applyFont="1" applyBorder="1"/>
    <xf numFmtId="0" fontId="0" fillId="7" borderId="8" xfId="0" applyFill="1" applyBorder="1"/>
    <xf numFmtId="43" fontId="5" fillId="0" borderId="10" xfId="1" applyFont="1" applyBorder="1"/>
    <xf numFmtId="0" fontId="0" fillId="0" borderId="0" xfId="0" applyFill="1"/>
    <xf numFmtId="43" fontId="3" fillId="0" borderId="5" xfId="1" applyFont="1" applyBorder="1"/>
    <xf numFmtId="4" fontId="3" fillId="0" borderId="7" xfId="0" applyNumberFormat="1" applyFont="1" applyBorder="1" applyAlignment="1">
      <alignment horizontal="right" vertical="center"/>
    </xf>
    <xf numFmtId="164" fontId="0" fillId="0" borderId="0" xfId="2" applyFont="1"/>
    <xf numFmtId="4" fontId="3" fillId="0" borderId="8" xfId="0" applyNumberFormat="1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12" borderId="8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textRotation="90"/>
    </xf>
    <xf numFmtId="0" fontId="2" fillId="6" borderId="0" xfId="0" applyFont="1" applyFill="1" applyBorder="1" applyAlignment="1">
      <alignment horizontal="center" vertical="center" textRotation="90"/>
    </xf>
    <xf numFmtId="0" fontId="4" fillId="9" borderId="11" xfId="0" applyFont="1" applyFill="1" applyBorder="1" applyAlignment="1">
      <alignment horizontal="center" vertical="center" textRotation="90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2" fillId="11" borderId="19" xfId="0" applyFont="1" applyFill="1" applyBorder="1" applyAlignment="1">
      <alignment horizontal="center"/>
    </xf>
    <xf numFmtId="0" fontId="2" fillId="11" borderId="20" xfId="0" applyFont="1" applyFill="1" applyBorder="1" applyAlignment="1">
      <alignment horizontal="center"/>
    </xf>
    <xf numFmtId="0" fontId="2" fillId="12" borderId="18" xfId="0" applyFont="1" applyFill="1" applyBorder="1" applyAlignment="1">
      <alignment horizontal="center"/>
    </xf>
    <xf numFmtId="0" fontId="2" fillId="12" borderId="19" xfId="0" applyFont="1" applyFill="1" applyBorder="1" applyAlignment="1">
      <alignment horizontal="center"/>
    </xf>
    <xf numFmtId="0" fontId="2" fillId="12" borderId="20" xfId="0" applyFont="1" applyFill="1" applyBorder="1" applyAlignment="1">
      <alignment horizontal="center"/>
    </xf>
    <xf numFmtId="0" fontId="7" fillId="0" borderId="0" xfId="3" applyFont="1" applyAlignment="1">
      <alignment horizontal="center" vertical="center" wrapText="1"/>
    </xf>
    <xf numFmtId="0" fontId="8" fillId="0" borderId="0" xfId="3" applyFont="1" applyAlignment="1">
      <alignment wrapText="1"/>
    </xf>
  </cellXfs>
  <cellStyles count="4">
    <cellStyle name="Comma" xfId="1" builtinId="3"/>
    <cellStyle name="Currency" xfId="2" builtinId="4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481756</xdr:colOff>
      <xdr:row>10</xdr:row>
      <xdr:rowOff>55297</xdr:rowOff>
    </xdr:from>
    <xdr:to>
      <xdr:col>3</xdr:col>
      <xdr:colOff>368300</xdr:colOff>
      <xdr:row>24</xdr:row>
      <xdr:rowOff>2227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756" y="1833297"/>
          <a:ext cx="2363044" cy="24361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241300</xdr:colOff>
      <xdr:row>0</xdr:row>
      <xdr:rowOff>50800</xdr:rowOff>
    </xdr:from>
    <xdr:to>
      <xdr:col>2</xdr:col>
      <xdr:colOff>1027856</xdr:colOff>
      <xdr:row>6</xdr:row>
      <xdr:rowOff>6724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0" y="50800"/>
          <a:ext cx="1065956" cy="10989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2:J25"/>
  <sheetViews>
    <sheetView tabSelected="1" workbookViewId="0">
      <selection activeCell="M27" sqref="M27"/>
    </sheetView>
  </sheetViews>
  <sheetFormatPr baseColWidth="10" defaultRowHeight="14" x14ac:dyDescent="0.2"/>
  <cols>
    <col min="1" max="16384" width="10.83203125" style="77"/>
  </cols>
  <sheetData>
    <row r="12" spans="5:10" x14ac:dyDescent="0.2">
      <c r="E12" s="76" t="s">
        <v>40</v>
      </c>
      <c r="F12" s="76"/>
      <c r="G12" s="76"/>
      <c r="H12" s="76"/>
      <c r="I12" s="76"/>
      <c r="J12" s="76"/>
    </row>
    <row r="13" spans="5:10" x14ac:dyDescent="0.2">
      <c r="E13" s="76"/>
      <c r="F13" s="76"/>
      <c r="G13" s="76"/>
      <c r="H13" s="76"/>
      <c r="I13" s="76"/>
      <c r="J13" s="76"/>
    </row>
    <row r="14" spans="5:10" x14ac:dyDescent="0.2">
      <c r="E14" s="76"/>
      <c r="F14" s="76"/>
      <c r="G14" s="76"/>
      <c r="H14" s="76"/>
      <c r="I14" s="76"/>
      <c r="J14" s="76"/>
    </row>
    <row r="15" spans="5:10" x14ac:dyDescent="0.2">
      <c r="E15" s="76"/>
      <c r="F15" s="76"/>
      <c r="G15" s="76"/>
      <c r="H15" s="76"/>
      <c r="I15" s="76"/>
      <c r="J15" s="76"/>
    </row>
    <row r="16" spans="5:10" x14ac:dyDescent="0.2">
      <c r="E16" s="76"/>
      <c r="F16" s="76"/>
      <c r="G16" s="76"/>
      <c r="H16" s="76"/>
      <c r="I16" s="76"/>
      <c r="J16" s="76"/>
    </row>
    <row r="17" spans="5:10" x14ac:dyDescent="0.2">
      <c r="E17" s="76"/>
      <c r="F17" s="76"/>
      <c r="G17" s="76"/>
      <c r="H17" s="76"/>
      <c r="I17" s="76"/>
      <c r="J17" s="76"/>
    </row>
    <row r="18" spans="5:10" x14ac:dyDescent="0.2">
      <c r="E18" s="76"/>
      <c r="F18" s="76"/>
      <c r="G18" s="76"/>
      <c r="H18" s="76"/>
      <c r="I18" s="76"/>
      <c r="J18" s="76"/>
    </row>
    <row r="19" spans="5:10" x14ac:dyDescent="0.2">
      <c r="E19" s="76"/>
      <c r="F19" s="76"/>
      <c r="G19" s="76"/>
      <c r="H19" s="76"/>
      <c r="I19" s="76"/>
      <c r="J19" s="76"/>
    </row>
    <row r="20" spans="5:10" x14ac:dyDescent="0.2">
      <c r="E20" s="76"/>
      <c r="F20" s="76"/>
      <c r="G20" s="76"/>
      <c r="H20" s="76"/>
      <c r="I20" s="76"/>
      <c r="J20" s="76"/>
    </row>
    <row r="21" spans="5:10" x14ac:dyDescent="0.2">
      <c r="E21" s="76"/>
      <c r="F21" s="76"/>
      <c r="G21" s="76"/>
      <c r="H21" s="76"/>
      <c r="I21" s="76"/>
      <c r="J21" s="76"/>
    </row>
    <row r="22" spans="5:10" x14ac:dyDescent="0.2">
      <c r="E22" s="76"/>
      <c r="F22" s="76"/>
      <c r="G22" s="76"/>
      <c r="H22" s="76"/>
      <c r="I22" s="76"/>
      <c r="J22" s="76"/>
    </row>
    <row r="23" spans="5:10" x14ac:dyDescent="0.2">
      <c r="E23" s="76"/>
      <c r="F23" s="76"/>
      <c r="G23" s="76"/>
      <c r="H23" s="76"/>
      <c r="I23" s="76"/>
      <c r="J23" s="76"/>
    </row>
    <row r="24" spans="5:10" x14ac:dyDescent="0.2">
      <c r="E24" s="76"/>
      <c r="F24" s="76"/>
      <c r="G24" s="76"/>
      <c r="H24" s="76"/>
      <c r="I24" s="76"/>
      <c r="J24" s="76"/>
    </row>
    <row r="25" spans="5:10" x14ac:dyDescent="0.2">
      <c r="E25" s="76"/>
      <c r="F25" s="76"/>
      <c r="G25" s="76"/>
      <c r="H25" s="76"/>
      <c r="I25" s="76"/>
      <c r="J25" s="76"/>
    </row>
  </sheetData>
  <mergeCells count="1">
    <mergeCell ref="E12:J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N37"/>
  <sheetViews>
    <sheetView workbookViewId="0">
      <selection activeCell="K33" sqref="K33"/>
    </sheetView>
  </sheetViews>
  <sheetFormatPr baseColWidth="10" defaultRowHeight="15" x14ac:dyDescent="0.2"/>
  <cols>
    <col min="2" max="2" width="3.6640625" customWidth="1"/>
    <col min="3" max="3" width="23.6640625" customWidth="1"/>
    <col min="4" max="4" width="15.6640625" customWidth="1"/>
    <col min="5" max="7" width="3.6640625" customWidth="1"/>
    <col min="8" max="8" width="11.1640625" customWidth="1"/>
    <col min="10" max="10" width="3.6640625" customWidth="1"/>
    <col min="11" max="11" width="23.6640625" customWidth="1"/>
    <col min="12" max="12" width="19.5" customWidth="1"/>
    <col min="13" max="13" width="15.1640625" bestFit="1" customWidth="1"/>
  </cols>
  <sheetData>
    <row r="7" spans="2:14" ht="16" thickBot="1" x14ac:dyDescent="0.25"/>
    <row r="8" spans="2:14" ht="16" thickBot="1" x14ac:dyDescent="0.25">
      <c r="C8" s="49" t="s">
        <v>0</v>
      </c>
      <c r="D8" s="50"/>
      <c r="E8" s="1"/>
      <c r="F8" s="1"/>
      <c r="G8" s="1"/>
      <c r="H8" s="1"/>
      <c r="K8" s="49" t="s">
        <v>1</v>
      </c>
      <c r="L8" s="51"/>
      <c r="M8" s="51"/>
      <c r="N8" s="52"/>
    </row>
    <row r="9" spans="2:14" ht="16" thickBot="1" x14ac:dyDescent="0.25">
      <c r="C9" s="2" t="s">
        <v>2</v>
      </c>
      <c r="D9" s="2" t="s">
        <v>3</v>
      </c>
      <c r="E9" s="1"/>
      <c r="F9" s="1"/>
      <c r="G9" s="1"/>
      <c r="H9" s="1"/>
      <c r="K9" s="3" t="s">
        <v>2</v>
      </c>
      <c r="L9" s="3" t="s">
        <v>4</v>
      </c>
      <c r="M9" s="4" t="s">
        <v>5</v>
      </c>
      <c r="N9" s="5" t="s">
        <v>6</v>
      </c>
    </row>
    <row r="10" spans="2:14" x14ac:dyDescent="0.2">
      <c r="B10" s="6"/>
      <c r="C10" s="7" t="s">
        <v>7</v>
      </c>
      <c r="D10" s="8">
        <v>2560.7800000000002</v>
      </c>
      <c r="E10" s="9"/>
      <c r="F10" s="9"/>
      <c r="G10" s="9"/>
      <c r="H10" s="9"/>
      <c r="J10" s="6"/>
      <c r="K10" s="7" t="s">
        <v>8</v>
      </c>
      <c r="L10" s="10"/>
      <c r="M10" s="11"/>
      <c r="N10" s="7">
        <v>79</v>
      </c>
    </row>
    <row r="11" spans="2:14" x14ac:dyDescent="0.2">
      <c r="B11" s="6"/>
      <c r="C11" s="7" t="s">
        <v>9</v>
      </c>
      <c r="D11" s="8">
        <v>2560.7800000000002</v>
      </c>
      <c r="E11" s="9"/>
      <c r="F11" s="9"/>
      <c r="G11" s="9"/>
      <c r="H11" s="9"/>
      <c r="J11" s="6"/>
      <c r="K11" s="7" t="s">
        <v>10</v>
      </c>
      <c r="L11" s="10"/>
      <c r="M11" s="12"/>
      <c r="N11" s="8">
        <v>80</v>
      </c>
    </row>
    <row r="12" spans="2:14" x14ac:dyDescent="0.2">
      <c r="B12" s="6"/>
      <c r="C12" s="8" t="s">
        <v>11</v>
      </c>
      <c r="D12" s="8">
        <v>2560.7800000000002</v>
      </c>
      <c r="E12" s="13"/>
      <c r="F12" s="13"/>
      <c r="G12" s="13"/>
      <c r="H12" s="13"/>
      <c r="J12" s="6"/>
      <c r="K12" s="8" t="s">
        <v>12</v>
      </c>
      <c r="L12" s="8"/>
      <c r="M12" s="12"/>
      <c r="N12" s="8">
        <v>80</v>
      </c>
    </row>
    <row r="13" spans="2:14" x14ac:dyDescent="0.2">
      <c r="B13" s="6"/>
      <c r="C13" s="8" t="s">
        <v>13</v>
      </c>
      <c r="D13" s="8">
        <v>2560.7800000000002</v>
      </c>
      <c r="E13" s="13"/>
      <c r="F13" s="13"/>
      <c r="G13" s="13"/>
      <c r="H13" s="13"/>
      <c r="J13" s="6"/>
      <c r="K13" s="8" t="s">
        <v>14</v>
      </c>
      <c r="L13" s="8"/>
      <c r="M13" s="12"/>
      <c r="N13" s="8">
        <v>70</v>
      </c>
    </row>
    <row r="14" spans="2:14" x14ac:dyDescent="0.2">
      <c r="B14" s="14" t="s">
        <v>15</v>
      </c>
      <c r="C14" s="15" t="s">
        <v>16</v>
      </c>
      <c r="D14" s="15">
        <v>1281.05</v>
      </c>
      <c r="E14" s="53" t="s">
        <v>17</v>
      </c>
      <c r="F14" s="54">
        <f>SUM(D14:D19)</f>
        <v>5858.57</v>
      </c>
      <c r="G14" s="16"/>
      <c r="H14" s="16"/>
      <c r="J14" s="14" t="s">
        <v>15</v>
      </c>
      <c r="K14" s="15" t="s">
        <v>16</v>
      </c>
      <c r="L14" s="15">
        <v>1229.08</v>
      </c>
      <c r="M14" s="17"/>
      <c r="N14" s="8">
        <v>10</v>
      </c>
    </row>
    <row r="15" spans="2:14" x14ac:dyDescent="0.2">
      <c r="B15" s="14" t="s">
        <v>15</v>
      </c>
      <c r="C15" s="17" t="s">
        <v>18</v>
      </c>
      <c r="D15" s="18">
        <v>1559.72</v>
      </c>
      <c r="E15" s="53"/>
      <c r="F15" s="54"/>
      <c r="G15" s="16"/>
      <c r="H15" s="16"/>
      <c r="J15" s="14" t="s">
        <v>15</v>
      </c>
      <c r="K15" s="17" t="s">
        <v>18</v>
      </c>
      <c r="L15" s="19">
        <v>1026</v>
      </c>
      <c r="M15" s="17"/>
      <c r="N15" s="12"/>
    </row>
    <row r="16" spans="2:14" x14ac:dyDescent="0.2">
      <c r="B16" s="20" t="s">
        <v>19</v>
      </c>
      <c r="C16" s="17" t="s">
        <v>20</v>
      </c>
      <c r="D16" s="21">
        <v>956.25</v>
      </c>
      <c r="E16" s="53"/>
      <c r="F16" s="54"/>
      <c r="G16" s="16"/>
      <c r="H16" s="16"/>
      <c r="J16" s="20" t="s">
        <v>19</v>
      </c>
      <c r="K16" s="17" t="s">
        <v>20</v>
      </c>
      <c r="L16" s="21">
        <v>787.35</v>
      </c>
      <c r="M16" s="22">
        <v>542.80000000000007</v>
      </c>
      <c r="N16" s="12"/>
    </row>
    <row r="17" spans="2:14" ht="15" customHeight="1" x14ac:dyDescent="0.2">
      <c r="B17" s="55" t="s">
        <v>21</v>
      </c>
      <c r="C17" s="17" t="s">
        <v>22</v>
      </c>
      <c r="D17" s="21">
        <v>684.46</v>
      </c>
      <c r="E17" s="53"/>
      <c r="F17" s="54"/>
      <c r="G17" s="16"/>
      <c r="H17" s="16"/>
      <c r="J17" s="55" t="s">
        <v>21</v>
      </c>
      <c r="K17" s="17" t="s">
        <v>22</v>
      </c>
      <c r="L17" s="21">
        <v>571.78</v>
      </c>
      <c r="M17" s="23">
        <v>267.21000000000004</v>
      </c>
      <c r="N17" s="12"/>
    </row>
    <row r="18" spans="2:14" x14ac:dyDescent="0.2">
      <c r="B18" s="55"/>
      <c r="C18" s="17" t="s">
        <v>23</v>
      </c>
      <c r="D18" s="21">
        <v>684.46</v>
      </c>
      <c r="E18" s="53"/>
      <c r="F18" s="54"/>
      <c r="G18" s="16"/>
      <c r="H18" s="16"/>
      <c r="J18" s="55"/>
      <c r="K18" s="17" t="s">
        <v>23</v>
      </c>
      <c r="L18" s="24">
        <v>571.19000000000005</v>
      </c>
      <c r="M18" s="8"/>
      <c r="N18" s="12"/>
    </row>
    <row r="19" spans="2:14" ht="16" thickBot="1" x14ac:dyDescent="0.25">
      <c r="B19" s="55"/>
      <c r="C19" s="17" t="s">
        <v>24</v>
      </c>
      <c r="D19" s="21">
        <v>692.63</v>
      </c>
      <c r="E19" s="53"/>
      <c r="F19" s="54"/>
      <c r="G19" s="16"/>
      <c r="H19" s="16"/>
      <c r="J19" s="55"/>
      <c r="K19" s="17" t="s">
        <v>24</v>
      </c>
      <c r="L19" s="24">
        <v>571.19000000000005</v>
      </c>
      <c r="M19" s="8"/>
      <c r="N19" s="12"/>
    </row>
    <row r="20" spans="2:14" ht="16" thickBot="1" x14ac:dyDescent="0.25">
      <c r="C20" s="25" t="s">
        <v>25</v>
      </c>
      <c r="D20" s="26">
        <f>SUM(D10:D19)</f>
        <v>16101.689999999997</v>
      </c>
      <c r="E20" s="27"/>
      <c r="F20" s="27"/>
      <c r="G20" s="27"/>
      <c r="H20" s="27"/>
      <c r="K20" s="25" t="s">
        <v>25</v>
      </c>
      <c r="L20" s="26">
        <v>4756.59</v>
      </c>
      <c r="M20" s="28">
        <v>810.0100000000001</v>
      </c>
      <c r="N20" s="28">
        <v>319</v>
      </c>
    </row>
    <row r="21" spans="2:14" ht="16" thickBot="1" x14ac:dyDescent="0.25">
      <c r="C21" s="29"/>
      <c r="D21" s="27"/>
      <c r="E21" s="27"/>
      <c r="F21" s="27"/>
      <c r="G21" s="27"/>
      <c r="H21" s="30">
        <v>3664.67</v>
      </c>
    </row>
    <row r="22" spans="2:14" ht="16" thickBot="1" x14ac:dyDescent="0.25">
      <c r="B22" s="31"/>
      <c r="C22" s="60" t="s">
        <v>26</v>
      </c>
      <c r="D22" s="61"/>
      <c r="E22" s="62">
        <v>3246.67</v>
      </c>
      <c r="F22" s="63"/>
      <c r="G22" s="63"/>
      <c r="H22" s="32" t="s">
        <v>27</v>
      </c>
      <c r="J22" s="64" t="s">
        <v>28</v>
      </c>
      <c r="K22" s="65"/>
      <c r="L22" s="66"/>
    </row>
    <row r="23" spans="2:14" x14ac:dyDescent="0.2">
      <c r="B23" s="33"/>
      <c r="C23" s="7" t="s">
        <v>29</v>
      </c>
      <c r="D23" s="7">
        <v>1.8</v>
      </c>
      <c r="E23" s="67">
        <f>E22*D23</f>
        <v>5844.0060000000003</v>
      </c>
      <c r="F23" s="68"/>
      <c r="G23" s="69"/>
      <c r="H23" s="30"/>
      <c r="J23" s="34"/>
      <c r="K23" s="11" t="s">
        <v>30</v>
      </c>
      <c r="L23" s="35">
        <f>(SUM(L14:L15))/20</f>
        <v>112.75399999999999</v>
      </c>
    </row>
    <row r="24" spans="2:14" x14ac:dyDescent="0.2">
      <c r="B24" s="33"/>
      <c r="C24" s="8" t="s">
        <v>31</v>
      </c>
      <c r="D24" s="17">
        <v>0.7</v>
      </c>
      <c r="E24" s="70">
        <f>E22*D24</f>
        <v>2272.6689999999999</v>
      </c>
      <c r="F24" s="71"/>
      <c r="G24" s="72"/>
      <c r="H24" s="30"/>
      <c r="J24" s="36"/>
      <c r="K24" s="12" t="s">
        <v>21</v>
      </c>
      <c r="L24" s="37">
        <f>(L17+L18+L19)/25</f>
        <v>68.566400000000002</v>
      </c>
    </row>
    <row r="25" spans="2:14" ht="16" thickBot="1" x14ac:dyDescent="0.25">
      <c r="B25" s="33"/>
      <c r="C25" s="8" t="s">
        <v>32</v>
      </c>
      <c r="D25" s="8">
        <v>0.25</v>
      </c>
      <c r="E25" s="73">
        <f>E22*D25</f>
        <v>811.66750000000002</v>
      </c>
      <c r="F25" s="74"/>
      <c r="G25" s="75"/>
      <c r="H25" s="30"/>
      <c r="J25" s="38"/>
      <c r="K25" s="12" t="s">
        <v>33</v>
      </c>
      <c r="L25" s="39">
        <f>(L16+M16)/10</f>
        <v>133.01500000000001</v>
      </c>
    </row>
    <row r="26" spans="2:14" ht="16" thickBot="1" x14ac:dyDescent="0.25">
      <c r="J26" s="40"/>
      <c r="K26" t="s">
        <v>25</v>
      </c>
      <c r="L26" s="41">
        <f>SUM(L23:L25)</f>
        <v>314.33540000000005</v>
      </c>
    </row>
    <row r="27" spans="2:14" x14ac:dyDescent="0.2">
      <c r="C27" s="56" t="s">
        <v>34</v>
      </c>
      <c r="D27" s="52"/>
    </row>
    <row r="28" spans="2:14" ht="16" thickBot="1" x14ac:dyDescent="0.25">
      <c r="C28" s="57"/>
      <c r="D28" s="58"/>
    </row>
    <row r="29" spans="2:14" x14ac:dyDescent="0.2">
      <c r="C29" s="7" t="s">
        <v>35</v>
      </c>
      <c r="D29" s="42">
        <f>D20</f>
        <v>16101.689999999997</v>
      </c>
      <c r="L29" s="43"/>
    </row>
    <row r="30" spans="2:14" x14ac:dyDescent="0.2">
      <c r="C30" s="8" t="s">
        <v>36</v>
      </c>
      <c r="D30" s="44">
        <f>L20+M20</f>
        <v>5566.6</v>
      </c>
      <c r="L30" s="43"/>
    </row>
    <row r="31" spans="2:14" x14ac:dyDescent="0.2">
      <c r="C31" s="8" t="s">
        <v>6</v>
      </c>
      <c r="D31" s="45">
        <f>N20</f>
        <v>319</v>
      </c>
      <c r="L31" s="43"/>
      <c r="M31" s="43"/>
    </row>
    <row r="32" spans="2:14" x14ac:dyDescent="0.2">
      <c r="C32" s="15" t="s">
        <v>37</v>
      </c>
      <c r="D32" s="46">
        <v>466.33</v>
      </c>
      <c r="E32" t="s">
        <v>38</v>
      </c>
      <c r="L32" s="43"/>
      <c r="M32" s="43"/>
    </row>
    <row r="33" spans="3:13" x14ac:dyDescent="0.2">
      <c r="C33" s="29"/>
      <c r="D33" s="59" t="s">
        <v>39</v>
      </c>
      <c r="E33" s="59"/>
      <c r="F33" s="59"/>
      <c r="G33" s="59"/>
      <c r="L33" s="43"/>
      <c r="M33" s="43"/>
    </row>
    <row r="34" spans="3:13" x14ac:dyDescent="0.2">
      <c r="C34" s="29"/>
      <c r="D34" s="59"/>
      <c r="E34" s="59"/>
      <c r="F34" s="59"/>
      <c r="G34" s="59"/>
      <c r="L34" s="43"/>
      <c r="M34" s="43"/>
    </row>
    <row r="35" spans="3:13" x14ac:dyDescent="0.2">
      <c r="C35" s="47"/>
      <c r="D35" s="59"/>
      <c r="E35" s="59"/>
      <c r="F35" s="59"/>
      <c r="G35" s="59"/>
    </row>
    <row r="37" spans="3:13" x14ac:dyDescent="0.2">
      <c r="L37" s="48"/>
    </row>
  </sheetData>
  <mergeCells count="14">
    <mergeCell ref="C27:D28"/>
    <mergeCell ref="D33:G35"/>
    <mergeCell ref="C22:D22"/>
    <mergeCell ref="E22:G22"/>
    <mergeCell ref="J22:L22"/>
    <mergeCell ref="E23:G23"/>
    <mergeCell ref="E24:G24"/>
    <mergeCell ref="E25:G25"/>
    <mergeCell ref="C8:D8"/>
    <mergeCell ref="K8:N8"/>
    <mergeCell ref="E14:E19"/>
    <mergeCell ref="F14:F19"/>
    <mergeCell ref="B17:B19"/>
    <mergeCell ref="J17:J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DISCLAIMER</vt:lpstr>
      <vt:lpstr>TABLAS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Microsoft Office User</cp:lastModifiedBy>
  <dcterms:created xsi:type="dcterms:W3CDTF">2020-07-28T15:44:04Z</dcterms:created>
  <dcterms:modified xsi:type="dcterms:W3CDTF">2020-08-27T22:33:41Z</dcterms:modified>
</cp:coreProperties>
</file>