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oystebje_ntnu_no/Documents/PhD/Fase 1 - Eksperimentell Datainnhenting/Data/"/>
    </mc:Choice>
  </mc:AlternateContent>
  <xr:revisionPtr revIDLastSave="424" documentId="8_{CF57091A-1FC5-4C93-BB23-C2B0CE4D4133}" xr6:coauthVersionLast="46" xr6:coauthVersionMax="46" xr10:uidLastSave="{18221D73-4421-45BB-BA7F-614D67D074C2}"/>
  <bookViews>
    <workbookView xWindow="-120" yWindow="-120" windowWidth="21840" windowHeight="13140" xr2:uid="{B86E44CC-EA36-4568-B3D2-FF10B8991B02}"/>
  </bookViews>
  <sheets>
    <sheet name="Curve Fitting" sheetId="1" r:id="rId1"/>
    <sheet name="Evaluation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1" i="2" l="1"/>
  <c r="F61" i="2"/>
  <c r="L60" i="2"/>
  <c r="F60" i="2"/>
  <c r="H61" i="2"/>
  <c r="H60" i="2"/>
  <c r="L58" i="2"/>
  <c r="L57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6" i="2"/>
  <c r="G7" i="2"/>
  <c r="G8" i="2"/>
  <c r="G9" i="2"/>
  <c r="G10" i="2"/>
  <c r="G11" i="2"/>
  <c r="G12" i="2"/>
  <c r="G13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7" i="2"/>
  <c r="G48" i="2"/>
  <c r="G49" i="2"/>
  <c r="G50" i="2"/>
  <c r="G51" i="2"/>
  <c r="G52" i="2"/>
  <c r="G53" i="2"/>
  <c r="G54" i="2"/>
  <c r="G55" i="2"/>
  <c r="G56" i="2"/>
  <c r="E47" i="2"/>
  <c r="F47" i="2" s="1"/>
  <c r="F7" i="2"/>
  <c r="F8" i="2"/>
  <c r="F9" i="2"/>
  <c r="F10" i="2"/>
  <c r="F11" i="2"/>
  <c r="F12" i="2"/>
  <c r="F13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8" i="2"/>
  <c r="F49" i="2"/>
  <c r="F50" i="2"/>
  <c r="F51" i="2"/>
  <c r="F52" i="2"/>
  <c r="F53" i="2"/>
  <c r="F54" i="2"/>
  <c r="F55" i="2"/>
  <c r="F56" i="2"/>
  <c r="F6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8" i="2"/>
  <c r="E49" i="2"/>
  <c r="E50" i="2"/>
  <c r="E51" i="2"/>
  <c r="E52" i="2"/>
  <c r="E53" i="2"/>
  <c r="E54" i="2"/>
  <c r="E55" i="2"/>
  <c r="E56" i="2"/>
  <c r="E7" i="2"/>
  <c r="E8" i="2"/>
  <c r="E9" i="2"/>
  <c r="E10" i="2"/>
  <c r="E11" i="2"/>
  <c r="E12" i="2"/>
  <c r="E13" i="2"/>
  <c r="E6" i="2"/>
  <c r="H57" i="2" l="1"/>
  <c r="F58" i="2"/>
  <c r="H58" i="2"/>
  <c r="F57" i="2"/>
</calcChain>
</file>

<file path=xl/sharedStrings.xml><?xml version="1.0" encoding="utf-8"?>
<sst xmlns="http://schemas.openxmlformats.org/spreadsheetml/2006/main" count="21" uniqueCount="19">
  <si>
    <t>FSR Reading</t>
  </si>
  <si>
    <t>Weight reading (g)</t>
  </si>
  <si>
    <t>Acceptable readings from 200g to 900g</t>
  </si>
  <si>
    <t>Weigh reading (g)</t>
  </si>
  <si>
    <t>FSR1</t>
  </si>
  <si>
    <t>FSR2</t>
  </si>
  <si>
    <t>FSR3</t>
  </si>
  <si>
    <t>Calculated FSR reading FSR(W)</t>
  </si>
  <si>
    <r>
      <t xml:space="preserve">FSR Reading, </t>
    </r>
    <r>
      <rPr>
        <b/>
        <i/>
        <sz val="11"/>
        <color theme="1"/>
        <rFont val="Calibri"/>
        <family val="2"/>
        <scheme val="minor"/>
      </rPr>
      <t>FSR</t>
    </r>
  </si>
  <si>
    <r>
      <t xml:space="preserve">Weight reading, </t>
    </r>
    <r>
      <rPr>
        <b/>
        <i/>
        <sz val="11"/>
        <color theme="1"/>
        <rFont val="Calibri"/>
        <family val="2"/>
        <scheme val="minor"/>
      </rPr>
      <t>W</t>
    </r>
  </si>
  <si>
    <t>FSR ERROR</t>
  </si>
  <si>
    <t>Max</t>
  </si>
  <si>
    <t>Average</t>
  </si>
  <si>
    <r>
      <t xml:space="preserve">Exponential, </t>
    </r>
    <r>
      <rPr>
        <b/>
        <i/>
        <sz val="11"/>
        <color theme="1"/>
        <rFont val="Calibri"/>
        <family val="2"/>
        <scheme val="minor"/>
      </rPr>
      <t>W(FSR)</t>
    </r>
  </si>
  <si>
    <t>Error [g]</t>
  </si>
  <si>
    <r>
      <t xml:space="preserve">Linear, </t>
    </r>
    <r>
      <rPr>
        <b/>
        <i/>
        <sz val="11"/>
        <color theme="1"/>
        <rFont val="Calibri"/>
        <family val="2"/>
        <scheme val="minor"/>
      </rPr>
      <t>W(FSR)</t>
    </r>
  </si>
  <si>
    <t>Polynomial, W(FSR)</t>
  </si>
  <si>
    <t>Max in range 200&lt;W&lt;800</t>
  </si>
  <si>
    <t>Average in range 200&lt;W&lt;800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</si>
</sst>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0" xfId="0" applyFont="1" applyBorder="1"/>
    <xf numFmtId="0" fontId="1" fillId="0" borderId="11" xfId="0" applyFont="1" applyBorder="1"/>
    <xf numFmtId="0" fontId="1" fillId="0" borderId="11" xfId="0" applyFont="1" applyFill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8" xfId="0" applyNumberFormat="1" applyBorder="1"/>
    <xf numFmtId="0" fontId="1" fillId="0" borderId="9" xfId="0" applyFont="1" applyBorder="1"/>
    <xf numFmtId="0" fontId="1" fillId="0" borderId="3" xfId="0" applyFont="1" applyFill="1" applyBorder="1"/>
    <xf numFmtId="3" fontId="0" fillId="0" borderId="5" xfId="0" applyNumberFormat="1" applyBorder="1"/>
    <xf numFmtId="0" fontId="1" fillId="0" borderId="12" xfId="0" applyFont="1" applyFill="1" applyBorder="1"/>
    <xf numFmtId="1" fontId="0" fillId="0" borderId="1" xfId="0" applyNumberFormat="1" applyBorder="1"/>
    <xf numFmtId="3" fontId="0" fillId="0" borderId="3" xfId="0" applyNumberFormat="1" applyBorder="1"/>
    <xf numFmtId="1" fontId="0" fillId="0" borderId="3" xfId="0" applyNumberFormat="1" applyBorder="1"/>
    <xf numFmtId="1" fontId="0" fillId="0" borderId="2" xfId="0" applyNumberFormat="1" applyBorder="1"/>
    <xf numFmtId="3" fontId="0" fillId="0" borderId="2" xfId="0" applyNumberFormat="1" applyBorder="1"/>
    <xf numFmtId="1" fontId="0" fillId="0" borderId="7" xfId="0" applyNumberFormat="1" applyBorder="1"/>
    <xf numFmtId="3" fontId="0" fillId="0" borderId="7" xfId="0" applyNumberFormat="1" applyFill="1" applyBorder="1"/>
    <xf numFmtId="1" fontId="0" fillId="2" borderId="2" xfId="0" applyNumberFormat="1" applyFill="1" applyBorder="1"/>
    <xf numFmtId="1" fontId="0" fillId="2" borderId="7" xfId="0" applyNumberFormat="1" applyFill="1" applyBorder="1"/>
    <xf numFmtId="3" fontId="0" fillId="3" borderId="2" xfId="0" applyNumberFormat="1" applyFill="1" applyBorder="1"/>
    <xf numFmtId="3" fontId="0" fillId="3" borderId="7" xfId="0" applyNumberFormat="1" applyFill="1" applyBorder="1"/>
    <xf numFmtId="1" fontId="0" fillId="4" borderId="3" xfId="0" applyNumberFormat="1" applyFill="1" applyBorder="1"/>
    <xf numFmtId="1" fontId="0" fillId="4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'Curve Fitting'!$D$5:$D$12</c:f>
              <c:numCache>
                <c:formatCode>General</c:formatCode>
                <c:ptCount val="8"/>
                <c:pt idx="0">
                  <c:v>0</c:v>
                </c:pt>
                <c:pt idx="1">
                  <c:v>60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6-4F16-B363-C2BC1FCB4B75}"/>
            </c:ext>
          </c:extLst>
        </c:ser>
        <c:ser>
          <c:idx val="1"/>
          <c:order val="1"/>
          <c:tx>
            <c:v>Series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'Curve Fitting'!$D$22:$D$35</c:f>
              <c:numCache>
                <c:formatCode>General</c:formatCode>
                <c:ptCount val="14"/>
                <c:pt idx="0">
                  <c:v>0</c:v>
                </c:pt>
                <c:pt idx="1">
                  <c:v>130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C6-4F16-B363-C2BC1FCB4B75}"/>
            </c:ext>
          </c:extLst>
        </c:ser>
        <c:ser>
          <c:idx val="2"/>
          <c:order val="2"/>
          <c:tx>
            <c:v>Series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'Curve Fitting'!$D$40:$D$54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C6-4F16-B363-C2BC1FCB4B75}"/>
            </c:ext>
          </c:extLst>
        </c:ser>
        <c:ser>
          <c:idx val="3"/>
          <c:order val="3"/>
          <c:tx>
            <c:v>Series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'Curve Fitting'!$D$58:$D$68</c:f>
              <c:numCache>
                <c:formatCode>General</c:formatCode>
                <c:ptCount val="11"/>
                <c:pt idx="0">
                  <c:v>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C6-4F16-B363-C2BC1FCB4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34879"/>
        <c:axId val="345731967"/>
      </c:scatterChart>
      <c:valAx>
        <c:axId val="34573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31967"/>
        <c:crosses val="autoZero"/>
        <c:crossBetween val="midCat"/>
      </c:valAx>
      <c:valAx>
        <c:axId val="3457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3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FSR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'Curve Fitting'!$D$5:$D$12</c:f>
              <c:numCache>
                <c:formatCode>General</c:formatCode>
                <c:ptCount val="8"/>
                <c:pt idx="0">
                  <c:v>0</c:v>
                </c:pt>
                <c:pt idx="1">
                  <c:v>60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'Curve Fitting'!$C$5:$C$12</c:f>
              <c:numCache>
                <c:formatCode>General</c:formatCode>
                <c:ptCount val="8"/>
                <c:pt idx="0">
                  <c:v>0</c:v>
                </c:pt>
                <c:pt idx="1">
                  <c:v>170</c:v>
                </c:pt>
                <c:pt idx="2">
                  <c:v>260</c:v>
                </c:pt>
                <c:pt idx="3">
                  <c:v>410</c:v>
                </c:pt>
                <c:pt idx="4">
                  <c:v>600</c:v>
                </c:pt>
                <c:pt idx="5">
                  <c:v>700</c:v>
                </c:pt>
                <c:pt idx="6">
                  <c:v>760</c:v>
                </c:pt>
                <c:pt idx="7">
                  <c:v>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F-43D3-8F95-A0D35E9048CD}"/>
            </c:ext>
          </c:extLst>
        </c:ser>
        <c:ser>
          <c:idx val="1"/>
          <c:order val="1"/>
          <c:tx>
            <c:v>Series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6150765529308835"/>
                  <c:y val="-4.079177602799650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Fitting'!$D$22:$D$35</c:f>
              <c:numCache>
                <c:formatCode>General</c:formatCode>
                <c:ptCount val="14"/>
                <c:pt idx="0">
                  <c:v>0</c:v>
                </c:pt>
                <c:pt idx="1">
                  <c:v>130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</c:numCache>
            </c:numRef>
          </c:xVal>
          <c:yVal>
            <c:numRef>
              <c:f>'Curve Fitting'!$C$22:$C$35</c:f>
              <c:numCache>
                <c:formatCode>General</c:formatCode>
                <c:ptCount val="14"/>
                <c:pt idx="0">
                  <c:v>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420</c:v>
                </c:pt>
                <c:pt idx="5">
                  <c:v>530</c:v>
                </c:pt>
                <c:pt idx="6">
                  <c:v>650</c:v>
                </c:pt>
                <c:pt idx="7">
                  <c:v>770</c:v>
                </c:pt>
                <c:pt idx="8">
                  <c:v>950</c:v>
                </c:pt>
                <c:pt idx="9">
                  <c:v>970</c:v>
                </c:pt>
                <c:pt idx="10">
                  <c:v>960</c:v>
                </c:pt>
                <c:pt idx="11">
                  <c:v>900</c:v>
                </c:pt>
                <c:pt idx="12">
                  <c:v>1000</c:v>
                </c:pt>
                <c:pt idx="13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9F-43D3-8F95-A0D35E9048CD}"/>
            </c:ext>
          </c:extLst>
        </c:ser>
        <c:ser>
          <c:idx val="2"/>
          <c:order val="2"/>
          <c:tx>
            <c:v>Series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Fitting'!$D$40:$D$54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</c:numCache>
            </c:numRef>
          </c:xVal>
          <c:yVal>
            <c:numRef>
              <c:f>'Curve Fitting'!$C$40:$C$54</c:f>
              <c:numCache>
                <c:formatCode>General</c:formatCode>
                <c:ptCount val="15"/>
                <c:pt idx="0">
                  <c:v>0</c:v>
                </c:pt>
                <c:pt idx="1">
                  <c:v>300</c:v>
                </c:pt>
                <c:pt idx="2">
                  <c:v>200</c:v>
                </c:pt>
                <c:pt idx="3">
                  <c:v>250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870</c:v>
                </c:pt>
                <c:pt idx="9">
                  <c:v>880</c:v>
                </c:pt>
                <c:pt idx="10">
                  <c:v>950</c:v>
                </c:pt>
                <c:pt idx="11">
                  <c:v>890</c:v>
                </c:pt>
                <c:pt idx="12">
                  <c:v>980</c:v>
                </c:pt>
                <c:pt idx="13">
                  <c:v>950</c:v>
                </c:pt>
                <c:pt idx="14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9F-43D3-8F95-A0D35E9048CD}"/>
            </c:ext>
          </c:extLst>
        </c:ser>
        <c:ser>
          <c:idx val="3"/>
          <c:order val="3"/>
          <c:tx>
            <c:v>Series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'Curve Fitting'!$D$58:$D$68</c:f>
              <c:numCache>
                <c:formatCode>General</c:formatCode>
                <c:ptCount val="11"/>
                <c:pt idx="0">
                  <c:v>0</c:v>
                </c:pt>
                <c:pt idx="1">
                  <c:v>110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'Curve Fitting'!$C$58:$C$68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200</c:v>
                </c:pt>
                <c:pt idx="3">
                  <c:v>500</c:v>
                </c:pt>
                <c:pt idx="4">
                  <c:v>590</c:v>
                </c:pt>
                <c:pt idx="5">
                  <c:v>670</c:v>
                </c:pt>
                <c:pt idx="6">
                  <c:v>800</c:v>
                </c:pt>
                <c:pt idx="7">
                  <c:v>750</c:v>
                </c:pt>
                <c:pt idx="8">
                  <c:v>850</c:v>
                </c:pt>
                <c:pt idx="9">
                  <c:v>1000</c:v>
                </c:pt>
                <c:pt idx="10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9F-43D3-8F95-A0D35E904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835007"/>
        <c:axId val="686837087"/>
      </c:scatterChart>
      <c:valAx>
        <c:axId val="68683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37087"/>
        <c:crosses val="autoZero"/>
        <c:crossBetween val="midCat"/>
      </c:valAx>
      <c:valAx>
        <c:axId val="6868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3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Combined, FSR(w)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7409995625546805"/>
                  <c:y val="-8.74234470691163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4325284339457566"/>
                  <c:y val="-3.47171186934966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('Curve Fitting'!$D$22:$D$35,'Curve Fitting'!$D$40:$D$54,'Curve Fitting'!$D$58:$D$68)</c:f>
              <c:numCache>
                <c:formatCode>General</c:formatCode>
                <c:ptCount val="40"/>
                <c:pt idx="0">
                  <c:v>0</c:v>
                </c:pt>
                <c:pt idx="1">
                  <c:v>130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1100</c:v>
                </c:pt>
                <c:pt idx="27">
                  <c:v>1200</c:v>
                </c:pt>
                <c:pt idx="28">
                  <c:v>1300</c:v>
                </c:pt>
                <c:pt idx="29">
                  <c:v>0</c:v>
                </c:pt>
                <c:pt idx="30">
                  <c:v>110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</c:numCache>
            </c:numRef>
          </c:xVal>
          <c:yVal>
            <c:numRef>
              <c:f>('Curve Fitting'!$C$22:$C$35,'Curve Fitting'!$C$40:$C$54,'Curve Fitting'!$C$58:$C$68)</c:f>
              <c:numCache>
                <c:formatCode>General</c:formatCode>
                <c:ptCount val="40"/>
                <c:pt idx="0">
                  <c:v>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420</c:v>
                </c:pt>
                <c:pt idx="5">
                  <c:v>530</c:v>
                </c:pt>
                <c:pt idx="6">
                  <c:v>650</c:v>
                </c:pt>
                <c:pt idx="7">
                  <c:v>770</c:v>
                </c:pt>
                <c:pt idx="8">
                  <c:v>950</c:v>
                </c:pt>
                <c:pt idx="9">
                  <c:v>970</c:v>
                </c:pt>
                <c:pt idx="10">
                  <c:v>960</c:v>
                </c:pt>
                <c:pt idx="11">
                  <c:v>900</c:v>
                </c:pt>
                <c:pt idx="12">
                  <c:v>1000</c:v>
                </c:pt>
                <c:pt idx="13">
                  <c:v>1023</c:v>
                </c:pt>
                <c:pt idx="14">
                  <c:v>0</c:v>
                </c:pt>
                <c:pt idx="15">
                  <c:v>300</c:v>
                </c:pt>
                <c:pt idx="16">
                  <c:v>200</c:v>
                </c:pt>
                <c:pt idx="17">
                  <c:v>250</c:v>
                </c:pt>
                <c:pt idx="18">
                  <c:v>500</c:v>
                </c:pt>
                <c:pt idx="19">
                  <c:v>550</c:v>
                </c:pt>
                <c:pt idx="20">
                  <c:v>600</c:v>
                </c:pt>
                <c:pt idx="21">
                  <c:v>650</c:v>
                </c:pt>
                <c:pt idx="22">
                  <c:v>870</c:v>
                </c:pt>
                <c:pt idx="23">
                  <c:v>880</c:v>
                </c:pt>
                <c:pt idx="24">
                  <c:v>950</c:v>
                </c:pt>
                <c:pt idx="25">
                  <c:v>890</c:v>
                </c:pt>
                <c:pt idx="26">
                  <c:v>980</c:v>
                </c:pt>
                <c:pt idx="27">
                  <c:v>950</c:v>
                </c:pt>
                <c:pt idx="28">
                  <c:v>900</c:v>
                </c:pt>
                <c:pt idx="29">
                  <c:v>0</c:v>
                </c:pt>
                <c:pt idx="30">
                  <c:v>150</c:v>
                </c:pt>
                <c:pt idx="31">
                  <c:v>200</c:v>
                </c:pt>
                <c:pt idx="32">
                  <c:v>500</c:v>
                </c:pt>
                <c:pt idx="33">
                  <c:v>590</c:v>
                </c:pt>
                <c:pt idx="34">
                  <c:v>670</c:v>
                </c:pt>
                <c:pt idx="35">
                  <c:v>800</c:v>
                </c:pt>
                <c:pt idx="36">
                  <c:v>750</c:v>
                </c:pt>
                <c:pt idx="37">
                  <c:v>850</c:v>
                </c:pt>
                <c:pt idx="38">
                  <c:v>1000</c:v>
                </c:pt>
                <c:pt idx="39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C-4DF5-9497-172A9A2B5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59360"/>
        <c:axId val="332556032"/>
      </c:scatterChart>
      <c:valAx>
        <c:axId val="3325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  <a:r>
                  <a:rPr lang="en-GB" baseline="0"/>
                  <a:t> Reading (g)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56032"/>
        <c:crosses val="autoZero"/>
        <c:crossBetween val="midCat"/>
      </c:valAx>
      <c:valAx>
        <c:axId val="3325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FSR</a:t>
                </a:r>
                <a:r>
                  <a:rPr lang="en-GB" baseline="0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5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Combined, W(FSR)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0.36555861767279091"/>
                  <c:y val="-4.4269466316710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('Curve Fitting'!$C$22:$C$35,'Curve Fitting'!$C$40:$C$54,'Curve Fitting'!$C$58:$C$68)</c:f>
              <c:numCache>
                <c:formatCode>General</c:formatCode>
                <c:ptCount val="40"/>
                <c:pt idx="0">
                  <c:v>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420</c:v>
                </c:pt>
                <c:pt idx="5">
                  <c:v>530</c:v>
                </c:pt>
                <c:pt idx="6">
                  <c:v>650</c:v>
                </c:pt>
                <c:pt idx="7">
                  <c:v>770</c:v>
                </c:pt>
                <c:pt idx="8">
                  <c:v>950</c:v>
                </c:pt>
                <c:pt idx="9">
                  <c:v>970</c:v>
                </c:pt>
                <c:pt idx="10">
                  <c:v>960</c:v>
                </c:pt>
                <c:pt idx="11">
                  <c:v>900</c:v>
                </c:pt>
                <c:pt idx="12">
                  <c:v>1000</c:v>
                </c:pt>
                <c:pt idx="13">
                  <c:v>1023</c:v>
                </c:pt>
                <c:pt idx="14">
                  <c:v>0</c:v>
                </c:pt>
                <c:pt idx="15">
                  <c:v>300</c:v>
                </c:pt>
                <c:pt idx="16">
                  <c:v>200</c:v>
                </c:pt>
                <c:pt idx="17">
                  <c:v>250</c:v>
                </c:pt>
                <c:pt idx="18">
                  <c:v>500</c:v>
                </c:pt>
                <c:pt idx="19">
                  <c:v>550</c:v>
                </c:pt>
                <c:pt idx="20">
                  <c:v>600</c:v>
                </c:pt>
                <c:pt idx="21">
                  <c:v>650</c:v>
                </c:pt>
                <c:pt idx="22">
                  <c:v>870</c:v>
                </c:pt>
                <c:pt idx="23">
                  <c:v>880</c:v>
                </c:pt>
                <c:pt idx="24">
                  <c:v>950</c:v>
                </c:pt>
                <c:pt idx="25">
                  <c:v>890</c:v>
                </c:pt>
                <c:pt idx="26">
                  <c:v>980</c:v>
                </c:pt>
                <c:pt idx="27">
                  <c:v>950</c:v>
                </c:pt>
                <c:pt idx="28">
                  <c:v>900</c:v>
                </c:pt>
                <c:pt idx="29">
                  <c:v>0</c:v>
                </c:pt>
                <c:pt idx="30">
                  <c:v>150</c:v>
                </c:pt>
                <c:pt idx="31">
                  <c:v>200</c:v>
                </c:pt>
                <c:pt idx="32">
                  <c:v>500</c:v>
                </c:pt>
                <c:pt idx="33">
                  <c:v>590</c:v>
                </c:pt>
                <c:pt idx="34">
                  <c:v>670</c:v>
                </c:pt>
                <c:pt idx="35">
                  <c:v>800</c:v>
                </c:pt>
                <c:pt idx="36">
                  <c:v>750</c:v>
                </c:pt>
                <c:pt idx="37">
                  <c:v>850</c:v>
                </c:pt>
                <c:pt idx="38">
                  <c:v>1000</c:v>
                </c:pt>
                <c:pt idx="39">
                  <c:v>930</c:v>
                </c:pt>
              </c:numCache>
            </c:numRef>
          </c:xVal>
          <c:yVal>
            <c:numRef>
              <c:f>('Curve Fitting'!$D$22:$D$35,'Curve Fitting'!$D$40:$D$54,'Curve Fitting'!$D$58:$D$68)</c:f>
              <c:numCache>
                <c:formatCode>General</c:formatCode>
                <c:ptCount val="40"/>
                <c:pt idx="0">
                  <c:v>0</c:v>
                </c:pt>
                <c:pt idx="1">
                  <c:v>130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1100</c:v>
                </c:pt>
                <c:pt idx="27">
                  <c:v>1200</c:v>
                </c:pt>
                <c:pt idx="28">
                  <c:v>1300</c:v>
                </c:pt>
                <c:pt idx="29">
                  <c:v>0</c:v>
                </c:pt>
                <c:pt idx="30">
                  <c:v>110</c:v>
                </c:pt>
                <c:pt idx="31">
                  <c:v>200</c:v>
                </c:pt>
                <c:pt idx="32">
                  <c:v>300</c:v>
                </c:pt>
                <c:pt idx="33">
                  <c:v>400</c:v>
                </c:pt>
                <c:pt idx="34">
                  <c:v>500</c:v>
                </c:pt>
                <c:pt idx="35">
                  <c:v>600</c:v>
                </c:pt>
                <c:pt idx="36">
                  <c:v>700</c:v>
                </c:pt>
                <c:pt idx="37">
                  <c:v>800</c:v>
                </c:pt>
                <c:pt idx="38">
                  <c:v>900</c:v>
                </c:pt>
                <c:pt idx="3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3-4A61-8042-49FE9DC97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35888"/>
        <c:axId val="458043376"/>
      </c:scatterChart>
      <c:valAx>
        <c:axId val="4580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FSR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43376"/>
        <c:crosses val="autoZero"/>
        <c:crossBetween val="midCat"/>
      </c:valAx>
      <c:valAx>
        <c:axId val="4580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 reading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3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FILTERED_DATA, W(FSR)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FILTERED_DATA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3594972890029621"/>
                  <c:y val="-6.34173818160370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6246722481699287"/>
                  <c:y val="-4.28765224571647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0.3413686085921403"/>
                  <c:y val="0.11945471703677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('Curve Fitting'!$I$55:$I$63,'Curve Fitting'!$J$55:$J$63,'Curve Fitting'!$K$55:$K$63)</c:f>
              <c:numCache>
                <c:formatCode>General</c:formatCode>
                <c:ptCount val="27"/>
                <c:pt idx="0">
                  <c:v>150</c:v>
                </c:pt>
                <c:pt idx="1">
                  <c:v>200</c:v>
                </c:pt>
                <c:pt idx="2">
                  <c:v>420</c:v>
                </c:pt>
                <c:pt idx="3">
                  <c:v>530</c:v>
                </c:pt>
                <c:pt idx="4">
                  <c:v>650</c:v>
                </c:pt>
                <c:pt idx="5">
                  <c:v>770</c:v>
                </c:pt>
                <c:pt idx="6">
                  <c:v>950</c:v>
                </c:pt>
                <c:pt idx="7">
                  <c:v>970</c:v>
                </c:pt>
                <c:pt idx="8">
                  <c:v>960</c:v>
                </c:pt>
                <c:pt idx="9">
                  <c:v>200</c:v>
                </c:pt>
                <c:pt idx="10">
                  <c:v>250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870</c:v>
                </c:pt>
                <c:pt idx="16">
                  <c:v>880</c:v>
                </c:pt>
                <c:pt idx="17">
                  <c:v>950</c:v>
                </c:pt>
                <c:pt idx="18">
                  <c:v>150</c:v>
                </c:pt>
                <c:pt idx="19">
                  <c:v>200</c:v>
                </c:pt>
                <c:pt idx="20">
                  <c:v>500</c:v>
                </c:pt>
                <c:pt idx="21">
                  <c:v>590</c:v>
                </c:pt>
                <c:pt idx="22">
                  <c:v>670</c:v>
                </c:pt>
                <c:pt idx="23">
                  <c:v>800</c:v>
                </c:pt>
                <c:pt idx="24">
                  <c:v>750</c:v>
                </c:pt>
                <c:pt idx="25">
                  <c:v>850</c:v>
                </c:pt>
                <c:pt idx="26">
                  <c:v>1000</c:v>
                </c:pt>
              </c:numCache>
            </c:numRef>
          </c:xVal>
          <c:yVal>
            <c:numRef>
              <c:f>('Curve Fitting'!$H$55:$H$63,'Curve Fitting'!$H$55:$H$63,'Curve Fitting'!$H$55:$H$63)</c:f>
              <c:numCache>
                <c:formatCode>General</c:formatCode>
                <c:ptCount val="27"/>
                <c:pt idx="0">
                  <c:v>130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130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130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A2-42D9-BA2D-D64AF7BA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97600"/>
        <c:axId val="466488864"/>
      </c:scatterChart>
      <c:valAx>
        <c:axId val="46649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FSR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88864"/>
        <c:crosses val="autoZero"/>
        <c:crossBetween val="midCat"/>
      </c:valAx>
      <c:valAx>
        <c:axId val="4664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 Reading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15</xdr:row>
      <xdr:rowOff>57150</xdr:rowOff>
    </xdr:from>
    <xdr:to>
      <xdr:col>12</xdr:col>
      <xdr:colOff>476250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C2679-104B-4D01-82C6-A8131D37F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585787</xdr:colOff>
      <xdr:row>15</xdr:row>
      <xdr:rowOff>76200</xdr:rowOff>
    </xdr:from>
    <xdr:to>
      <xdr:col>20</xdr:col>
      <xdr:colOff>280987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CEF195-765F-4770-9E5A-136DA35F6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69</xdr:row>
      <xdr:rowOff>23812</xdr:rowOff>
    </xdr:from>
    <xdr:to>
      <xdr:col>14</xdr:col>
      <xdr:colOff>0</xdr:colOff>
      <xdr:row>83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9990B0-362F-41A6-ABFD-491ABDF0A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147637</xdr:colOff>
      <xdr:row>69</xdr:row>
      <xdr:rowOff>4762</xdr:rowOff>
    </xdr:from>
    <xdr:to>
      <xdr:col>21</xdr:col>
      <xdr:colOff>452437</xdr:colOff>
      <xdr:row>83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E803E7-14B4-4798-930A-29D983B97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252412</xdr:colOff>
      <xdr:row>49</xdr:row>
      <xdr:rowOff>142875</xdr:rowOff>
    </xdr:from>
    <xdr:to>
      <xdr:col>24</xdr:col>
      <xdr:colOff>419100</xdr:colOff>
      <xdr:row>67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615D28-FDC4-46FB-803E-A4DD140C5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41BF-9C9E-450E-91E5-571605596B93}">
  <dimension ref="C4:K68"/>
  <sheetViews>
    <sheetView tabSelected="1" topLeftCell="D55" workbookViewId="0">
      <selection activeCell="G69" sqref="G69"/>
    </sheetView>
  </sheetViews>
  <sheetFormatPr defaultRowHeight="15" x14ac:dyDescent="0.25"/>
  <cols>
    <col min="3" max="3" width="15" customWidth="1"/>
    <col min="4" max="4" width="20.140625" customWidth="1"/>
    <col min="8" max="8" width="17.140625" customWidth="1"/>
  </cols>
  <sheetData>
    <row r="4" spans="3:9" x14ac:dyDescent="0.25">
      <c r="C4" t="s">
        <v>0</v>
      </c>
      <c r="D4" t="s">
        <v>1</v>
      </c>
    </row>
    <row r="5" spans="3:9" x14ac:dyDescent="0.25">
      <c r="C5">
        <v>0</v>
      </c>
      <c r="D5">
        <v>0</v>
      </c>
      <c r="I5" t="s">
        <v>2</v>
      </c>
    </row>
    <row r="6" spans="3:9" x14ac:dyDescent="0.25">
      <c r="C6">
        <v>170</v>
      </c>
      <c r="D6">
        <v>60</v>
      </c>
    </row>
    <row r="7" spans="3:9" x14ac:dyDescent="0.25">
      <c r="C7">
        <v>260</v>
      </c>
      <c r="D7">
        <v>250</v>
      </c>
    </row>
    <row r="8" spans="3:9" x14ac:dyDescent="0.25">
      <c r="C8">
        <v>410</v>
      </c>
      <c r="D8">
        <v>300</v>
      </c>
    </row>
    <row r="9" spans="3:9" x14ac:dyDescent="0.25">
      <c r="C9">
        <v>600</v>
      </c>
      <c r="D9">
        <v>350</v>
      </c>
    </row>
    <row r="10" spans="3:9" x14ac:dyDescent="0.25">
      <c r="C10">
        <v>700</v>
      </c>
      <c r="D10">
        <v>400</v>
      </c>
    </row>
    <row r="11" spans="3:9" x14ac:dyDescent="0.25">
      <c r="C11">
        <v>760</v>
      </c>
      <c r="D11">
        <v>450</v>
      </c>
    </row>
    <row r="12" spans="3:9" x14ac:dyDescent="0.25">
      <c r="C12">
        <v>710</v>
      </c>
      <c r="D12">
        <v>500</v>
      </c>
    </row>
    <row r="22" spans="3:4" x14ac:dyDescent="0.25">
      <c r="C22">
        <v>0</v>
      </c>
      <c r="D22">
        <v>0</v>
      </c>
    </row>
    <row r="23" spans="3:4" x14ac:dyDescent="0.25">
      <c r="C23">
        <v>150</v>
      </c>
      <c r="D23">
        <v>130</v>
      </c>
    </row>
    <row r="24" spans="3:4" x14ac:dyDescent="0.25">
      <c r="C24">
        <v>200</v>
      </c>
      <c r="D24">
        <v>200</v>
      </c>
    </row>
    <row r="25" spans="3:4" x14ac:dyDescent="0.25">
      <c r="C25">
        <v>300</v>
      </c>
      <c r="D25">
        <v>250</v>
      </c>
    </row>
    <row r="26" spans="3:4" x14ac:dyDescent="0.25">
      <c r="C26">
        <v>420</v>
      </c>
      <c r="D26">
        <v>300</v>
      </c>
    </row>
    <row r="27" spans="3:4" x14ac:dyDescent="0.25">
      <c r="C27">
        <v>530</v>
      </c>
      <c r="D27">
        <v>400</v>
      </c>
    </row>
    <row r="28" spans="3:4" x14ac:dyDescent="0.25">
      <c r="C28">
        <v>650</v>
      </c>
      <c r="D28">
        <v>500</v>
      </c>
    </row>
    <row r="29" spans="3:4" x14ac:dyDescent="0.25">
      <c r="C29">
        <v>770</v>
      </c>
      <c r="D29">
        <v>600</v>
      </c>
    </row>
    <row r="30" spans="3:4" x14ac:dyDescent="0.25">
      <c r="C30">
        <v>950</v>
      </c>
      <c r="D30">
        <v>700</v>
      </c>
    </row>
    <row r="31" spans="3:4" x14ac:dyDescent="0.25">
      <c r="C31">
        <v>970</v>
      </c>
      <c r="D31">
        <v>800</v>
      </c>
    </row>
    <row r="32" spans="3:4" x14ac:dyDescent="0.25">
      <c r="C32">
        <v>960</v>
      </c>
      <c r="D32">
        <v>900</v>
      </c>
    </row>
    <row r="33" spans="3:4" x14ac:dyDescent="0.25">
      <c r="C33">
        <v>900</v>
      </c>
      <c r="D33">
        <v>1000</v>
      </c>
    </row>
    <row r="34" spans="3:4" x14ac:dyDescent="0.25">
      <c r="C34">
        <v>1000</v>
      </c>
      <c r="D34">
        <v>1100</v>
      </c>
    </row>
    <row r="35" spans="3:4" x14ac:dyDescent="0.25">
      <c r="C35">
        <v>1023</v>
      </c>
      <c r="D35">
        <v>1200</v>
      </c>
    </row>
    <row r="40" spans="3:4" x14ac:dyDescent="0.25">
      <c r="C40">
        <v>0</v>
      </c>
      <c r="D40">
        <v>0</v>
      </c>
    </row>
    <row r="41" spans="3:4" x14ac:dyDescent="0.25">
      <c r="C41">
        <v>300</v>
      </c>
      <c r="D41">
        <v>100</v>
      </c>
    </row>
    <row r="42" spans="3:4" x14ac:dyDescent="0.25">
      <c r="C42">
        <v>200</v>
      </c>
      <c r="D42">
        <v>150</v>
      </c>
    </row>
    <row r="43" spans="3:4" x14ac:dyDescent="0.25">
      <c r="C43">
        <v>250</v>
      </c>
      <c r="D43">
        <v>200</v>
      </c>
    </row>
    <row r="44" spans="3:4" x14ac:dyDescent="0.25">
      <c r="C44">
        <v>500</v>
      </c>
      <c r="D44">
        <v>300</v>
      </c>
    </row>
    <row r="45" spans="3:4" x14ac:dyDescent="0.25">
      <c r="C45">
        <v>550</v>
      </c>
      <c r="D45">
        <v>400</v>
      </c>
    </row>
    <row r="46" spans="3:4" x14ac:dyDescent="0.25">
      <c r="C46">
        <v>600</v>
      </c>
      <c r="D46">
        <v>500</v>
      </c>
    </row>
    <row r="47" spans="3:4" x14ac:dyDescent="0.25">
      <c r="C47">
        <v>650</v>
      </c>
      <c r="D47">
        <v>600</v>
      </c>
    </row>
    <row r="48" spans="3:4" x14ac:dyDescent="0.25">
      <c r="C48">
        <v>870</v>
      </c>
      <c r="D48">
        <v>700</v>
      </c>
    </row>
    <row r="49" spans="3:11" x14ac:dyDescent="0.25">
      <c r="C49">
        <v>880</v>
      </c>
      <c r="D49">
        <v>800</v>
      </c>
    </row>
    <row r="50" spans="3:11" x14ac:dyDescent="0.25">
      <c r="C50">
        <v>950</v>
      </c>
      <c r="D50">
        <v>900</v>
      </c>
    </row>
    <row r="51" spans="3:11" x14ac:dyDescent="0.25">
      <c r="C51">
        <v>890</v>
      </c>
      <c r="D51">
        <v>1000</v>
      </c>
    </row>
    <row r="52" spans="3:11" x14ac:dyDescent="0.25">
      <c r="C52">
        <v>980</v>
      </c>
      <c r="D52">
        <v>1100</v>
      </c>
    </row>
    <row r="53" spans="3:11" ht="15.75" thickBot="1" x14ac:dyDescent="0.3">
      <c r="C53">
        <v>950</v>
      </c>
      <c r="D53">
        <v>1200</v>
      </c>
    </row>
    <row r="54" spans="3:11" x14ac:dyDescent="0.25">
      <c r="C54">
        <v>900</v>
      </c>
      <c r="D54">
        <v>1300</v>
      </c>
      <c r="H54" s="1" t="s">
        <v>3</v>
      </c>
      <c r="I54" s="2" t="s">
        <v>4</v>
      </c>
      <c r="J54" s="2" t="s">
        <v>5</v>
      </c>
      <c r="K54" s="3" t="s">
        <v>6</v>
      </c>
    </row>
    <row r="55" spans="3:11" x14ac:dyDescent="0.25">
      <c r="H55" s="4">
        <v>130</v>
      </c>
      <c r="I55" s="5">
        <v>150</v>
      </c>
      <c r="J55" s="5">
        <v>200</v>
      </c>
      <c r="K55" s="6">
        <v>150</v>
      </c>
    </row>
    <row r="56" spans="3:11" x14ac:dyDescent="0.25">
      <c r="H56" s="4">
        <v>200</v>
      </c>
      <c r="I56" s="5">
        <v>200</v>
      </c>
      <c r="J56" s="5">
        <v>250</v>
      </c>
      <c r="K56" s="6">
        <v>200</v>
      </c>
    </row>
    <row r="57" spans="3:11" x14ac:dyDescent="0.25">
      <c r="H57" s="4">
        <v>300</v>
      </c>
      <c r="I57" s="5">
        <v>420</v>
      </c>
      <c r="J57" s="5">
        <v>500</v>
      </c>
      <c r="K57" s="6">
        <v>500</v>
      </c>
    </row>
    <row r="58" spans="3:11" x14ac:dyDescent="0.25">
      <c r="C58">
        <v>0</v>
      </c>
      <c r="D58">
        <v>0</v>
      </c>
      <c r="H58" s="4">
        <v>400</v>
      </c>
      <c r="I58" s="5">
        <v>530</v>
      </c>
      <c r="J58" s="5">
        <v>550</v>
      </c>
      <c r="K58" s="6">
        <v>590</v>
      </c>
    </row>
    <row r="59" spans="3:11" x14ac:dyDescent="0.25">
      <c r="C59">
        <v>150</v>
      </c>
      <c r="D59">
        <v>110</v>
      </c>
      <c r="H59" s="4">
        <v>500</v>
      </c>
      <c r="I59" s="5">
        <v>650</v>
      </c>
      <c r="J59" s="5">
        <v>600</v>
      </c>
      <c r="K59" s="6">
        <v>670</v>
      </c>
    </row>
    <row r="60" spans="3:11" x14ac:dyDescent="0.25">
      <c r="C60">
        <v>200</v>
      </c>
      <c r="D60">
        <v>200</v>
      </c>
      <c r="H60" s="4">
        <v>600</v>
      </c>
      <c r="I60" s="5">
        <v>770</v>
      </c>
      <c r="J60" s="5">
        <v>650</v>
      </c>
      <c r="K60" s="6">
        <v>800</v>
      </c>
    </row>
    <row r="61" spans="3:11" x14ac:dyDescent="0.25">
      <c r="C61">
        <v>500</v>
      </c>
      <c r="D61">
        <v>300</v>
      </c>
      <c r="H61" s="4">
        <v>700</v>
      </c>
      <c r="I61" s="5">
        <v>950</v>
      </c>
      <c r="J61" s="5">
        <v>870</v>
      </c>
      <c r="K61" s="6">
        <v>750</v>
      </c>
    </row>
    <row r="62" spans="3:11" x14ac:dyDescent="0.25">
      <c r="C62">
        <v>590</v>
      </c>
      <c r="D62">
        <v>400</v>
      </c>
      <c r="H62" s="4">
        <v>800</v>
      </c>
      <c r="I62" s="5">
        <v>970</v>
      </c>
      <c r="J62" s="5">
        <v>880</v>
      </c>
      <c r="K62" s="6">
        <v>850</v>
      </c>
    </row>
    <row r="63" spans="3:11" x14ac:dyDescent="0.25">
      <c r="C63">
        <v>670</v>
      </c>
      <c r="D63">
        <v>500</v>
      </c>
      <c r="H63" s="4">
        <v>900</v>
      </c>
      <c r="I63" s="5">
        <v>960</v>
      </c>
      <c r="J63" s="5">
        <v>950</v>
      </c>
      <c r="K63" s="6">
        <v>1000</v>
      </c>
    </row>
    <row r="64" spans="3:11" ht="15.75" thickBot="1" x14ac:dyDescent="0.3">
      <c r="C64">
        <v>800</v>
      </c>
      <c r="D64">
        <v>600</v>
      </c>
      <c r="H64" s="7"/>
      <c r="I64" s="8"/>
      <c r="J64" s="8"/>
      <c r="K64" s="9"/>
    </row>
    <row r="65" spans="3:4" x14ac:dyDescent="0.25">
      <c r="C65">
        <v>750</v>
      </c>
      <c r="D65">
        <v>700</v>
      </c>
    </row>
    <row r="66" spans="3:4" x14ac:dyDescent="0.25">
      <c r="C66">
        <v>850</v>
      </c>
      <c r="D66">
        <v>800</v>
      </c>
    </row>
    <row r="67" spans="3:4" x14ac:dyDescent="0.25">
      <c r="C67">
        <v>1000</v>
      </c>
      <c r="D67">
        <v>900</v>
      </c>
    </row>
    <row r="68" spans="3:4" x14ac:dyDescent="0.25">
      <c r="C68">
        <v>930</v>
      </c>
      <c r="D68"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D64E-D238-4029-A7DD-B84406C64DFE}">
  <dimension ref="B4:L61"/>
  <sheetViews>
    <sheetView topLeftCell="A28" workbookViewId="0">
      <selection activeCell="L23" sqref="L23"/>
    </sheetView>
  </sheetViews>
  <sheetFormatPr defaultRowHeight="15" x14ac:dyDescent="0.25"/>
  <cols>
    <col min="3" max="3" width="21.85546875" customWidth="1"/>
    <col min="4" max="4" width="18" customWidth="1"/>
    <col min="5" max="5" width="29.5703125" customWidth="1"/>
    <col min="6" max="6" width="13" customWidth="1"/>
    <col min="7" max="7" width="20.5703125" customWidth="1"/>
    <col min="8" max="8" width="17.85546875" customWidth="1"/>
    <col min="9" max="9" width="15.140625" customWidth="1"/>
    <col min="10" max="10" width="10.85546875" customWidth="1"/>
    <col min="11" max="11" width="19.140625" customWidth="1"/>
  </cols>
  <sheetData>
    <row r="4" spans="3:12" ht="15.75" thickBot="1" x14ac:dyDescent="0.3"/>
    <row r="5" spans="3:12" ht="15.75" thickBot="1" x14ac:dyDescent="0.3">
      <c r="C5" s="10" t="s">
        <v>8</v>
      </c>
      <c r="D5" s="11" t="s">
        <v>9</v>
      </c>
      <c r="E5" s="10" t="s">
        <v>7</v>
      </c>
      <c r="F5" s="12" t="s">
        <v>10</v>
      </c>
      <c r="G5" s="16" t="s">
        <v>13</v>
      </c>
      <c r="H5" s="12" t="s">
        <v>14</v>
      </c>
      <c r="I5" s="16" t="s">
        <v>15</v>
      </c>
      <c r="J5" s="12" t="s">
        <v>14</v>
      </c>
      <c r="K5" s="19" t="s">
        <v>16</v>
      </c>
      <c r="L5" s="17" t="s">
        <v>14</v>
      </c>
    </row>
    <row r="6" spans="3:12" x14ac:dyDescent="0.25">
      <c r="C6" s="4">
        <v>0</v>
      </c>
      <c r="D6" s="6">
        <v>0</v>
      </c>
      <c r="E6" s="13">
        <f>1.6809*D6-0.0007*D6^2</f>
        <v>0</v>
      </c>
      <c r="F6" s="14">
        <f>ABS(E6-C6)</f>
        <v>0</v>
      </c>
      <c r="G6" s="20"/>
      <c r="H6" s="21">
        <f>ABS(G6-D6)</f>
        <v>0</v>
      </c>
      <c r="I6" s="20">
        <f>0.8323*C6</f>
        <v>0</v>
      </c>
      <c r="J6" s="22">
        <f>ABS(I6-D6)</f>
        <v>0</v>
      </c>
      <c r="K6" s="20">
        <f>3*10^-(7)*C6^3-0.0002*C6^2+0.7815*C6</f>
        <v>0</v>
      </c>
      <c r="L6" s="22">
        <f>ABS(K6-D6)</f>
        <v>0</v>
      </c>
    </row>
    <row r="7" spans="3:12" x14ac:dyDescent="0.25">
      <c r="C7" s="4">
        <v>170</v>
      </c>
      <c r="D7" s="6">
        <v>60</v>
      </c>
      <c r="E7" s="13">
        <f t="shared" ref="E7:E56" si="0">1.6809*D7-0.0007*D7^2</f>
        <v>98.334000000000003</v>
      </c>
      <c r="F7" s="14">
        <f t="shared" ref="F7:F56" si="1">ABS(E7-C7)</f>
        <v>71.665999999999997</v>
      </c>
      <c r="G7" s="13">
        <f t="shared" ref="G7:G56" si="2">111.17*EXP(0.0022*C7)</f>
        <v>161.58972501628827</v>
      </c>
      <c r="H7" s="18">
        <f t="shared" ref="H7:H56" si="3">ABS(G7-D7)</f>
        <v>101.58972501628827</v>
      </c>
      <c r="I7" s="13">
        <f t="shared" ref="I7:I56" si="4">0.8323*C7</f>
        <v>141.49100000000001</v>
      </c>
      <c r="J7" s="14">
        <f t="shared" ref="J7:J56" si="5">ABS(I7-D7)</f>
        <v>81.491000000000014</v>
      </c>
      <c r="K7" s="13">
        <f t="shared" ref="K7:K56" si="6">3*10^-(7)*C7^3-0.0002*C7^2+0.7815*C7</f>
        <v>128.5489</v>
      </c>
      <c r="L7" s="14">
        <f t="shared" ref="L7:L56" si="7">ABS(K7-D7)</f>
        <v>68.548900000000003</v>
      </c>
    </row>
    <row r="8" spans="3:12" x14ac:dyDescent="0.25">
      <c r="C8" s="4">
        <v>260</v>
      </c>
      <c r="D8" s="6">
        <v>250</v>
      </c>
      <c r="E8" s="13">
        <f t="shared" si="0"/>
        <v>376.47500000000002</v>
      </c>
      <c r="F8" s="14">
        <f t="shared" si="1"/>
        <v>116.47500000000002</v>
      </c>
      <c r="G8" s="13">
        <f t="shared" si="2"/>
        <v>196.97179802283577</v>
      </c>
      <c r="H8" s="18">
        <f t="shared" si="3"/>
        <v>53.02820197716423</v>
      </c>
      <c r="I8" s="13">
        <f t="shared" si="4"/>
        <v>216.39800000000002</v>
      </c>
      <c r="J8" s="14">
        <f t="shared" si="5"/>
        <v>33.601999999999975</v>
      </c>
      <c r="K8" s="13">
        <f t="shared" si="6"/>
        <v>194.94280000000001</v>
      </c>
      <c r="L8" s="14">
        <f t="shared" si="7"/>
        <v>55.057199999999995</v>
      </c>
    </row>
    <row r="9" spans="3:12" x14ac:dyDescent="0.25">
      <c r="C9" s="4">
        <v>410</v>
      </c>
      <c r="D9" s="6">
        <v>300</v>
      </c>
      <c r="E9" s="13">
        <f t="shared" si="0"/>
        <v>441.27000000000004</v>
      </c>
      <c r="F9" s="14">
        <f t="shared" si="1"/>
        <v>31.270000000000039</v>
      </c>
      <c r="G9" s="13">
        <f t="shared" si="2"/>
        <v>273.98149325596961</v>
      </c>
      <c r="H9" s="18">
        <f t="shared" si="3"/>
        <v>26.01850674403039</v>
      </c>
      <c r="I9" s="13">
        <f t="shared" si="4"/>
        <v>341.24299999999999</v>
      </c>
      <c r="J9" s="14">
        <f t="shared" si="5"/>
        <v>41.242999999999995</v>
      </c>
      <c r="K9" s="13">
        <f t="shared" si="6"/>
        <v>307.47129999999993</v>
      </c>
      <c r="L9" s="14">
        <f t="shared" si="7"/>
        <v>7.4712999999999283</v>
      </c>
    </row>
    <row r="10" spans="3:12" x14ac:dyDescent="0.25">
      <c r="C10" s="4">
        <v>600</v>
      </c>
      <c r="D10" s="6">
        <v>350</v>
      </c>
      <c r="E10" s="13">
        <f t="shared" si="0"/>
        <v>502.56500000000005</v>
      </c>
      <c r="F10" s="14">
        <f t="shared" si="1"/>
        <v>97.434999999999945</v>
      </c>
      <c r="G10" s="13">
        <f t="shared" si="2"/>
        <v>416.15615451009012</v>
      </c>
      <c r="H10" s="18">
        <f t="shared" si="3"/>
        <v>66.156154510090118</v>
      </c>
      <c r="I10" s="13">
        <f t="shared" si="4"/>
        <v>499.38</v>
      </c>
      <c r="J10" s="14">
        <f t="shared" si="5"/>
        <v>149.38</v>
      </c>
      <c r="K10" s="13">
        <f t="shared" si="6"/>
        <v>461.7</v>
      </c>
      <c r="L10" s="14">
        <f t="shared" si="7"/>
        <v>111.69999999999999</v>
      </c>
    </row>
    <row r="11" spans="3:12" x14ac:dyDescent="0.25">
      <c r="C11" s="4">
        <v>700</v>
      </c>
      <c r="D11" s="6">
        <v>400</v>
      </c>
      <c r="E11" s="13">
        <f t="shared" si="0"/>
        <v>560.36</v>
      </c>
      <c r="F11" s="14">
        <f t="shared" si="1"/>
        <v>139.63999999999999</v>
      </c>
      <c r="G11" s="13">
        <f t="shared" si="2"/>
        <v>518.56250042574993</v>
      </c>
      <c r="H11" s="18">
        <f t="shared" si="3"/>
        <v>118.56250042574993</v>
      </c>
      <c r="I11" s="13">
        <f t="shared" si="4"/>
        <v>582.61</v>
      </c>
      <c r="J11" s="14">
        <f t="shared" si="5"/>
        <v>182.61</v>
      </c>
      <c r="K11" s="13">
        <f t="shared" si="6"/>
        <v>551.94999999999993</v>
      </c>
      <c r="L11" s="14">
        <f t="shared" si="7"/>
        <v>151.94999999999993</v>
      </c>
    </row>
    <row r="12" spans="3:12" x14ac:dyDescent="0.25">
      <c r="C12" s="4">
        <v>760</v>
      </c>
      <c r="D12" s="6">
        <v>450</v>
      </c>
      <c r="E12" s="13">
        <f t="shared" si="0"/>
        <v>614.65499999999997</v>
      </c>
      <c r="F12" s="14">
        <f t="shared" si="1"/>
        <v>145.34500000000003</v>
      </c>
      <c r="G12" s="13">
        <f t="shared" si="2"/>
        <v>591.73598329584252</v>
      </c>
      <c r="H12" s="18">
        <f t="shared" si="3"/>
        <v>141.73598329584252</v>
      </c>
      <c r="I12" s="13">
        <f t="shared" si="4"/>
        <v>632.548</v>
      </c>
      <c r="J12" s="14">
        <f t="shared" si="5"/>
        <v>182.548</v>
      </c>
      <c r="K12" s="13">
        <f t="shared" si="6"/>
        <v>610.11279999999988</v>
      </c>
      <c r="L12" s="14">
        <f t="shared" si="7"/>
        <v>160.11279999999988</v>
      </c>
    </row>
    <row r="13" spans="3:12" x14ac:dyDescent="0.25">
      <c r="C13" s="4">
        <v>710</v>
      </c>
      <c r="D13" s="6">
        <v>500</v>
      </c>
      <c r="E13" s="13">
        <f t="shared" si="0"/>
        <v>665.45</v>
      </c>
      <c r="F13" s="14">
        <f t="shared" si="1"/>
        <v>44.549999999999955</v>
      </c>
      <c r="G13" s="13">
        <f t="shared" si="2"/>
        <v>530.09729291967187</v>
      </c>
      <c r="H13" s="18">
        <f t="shared" si="3"/>
        <v>30.097292919671872</v>
      </c>
      <c r="I13" s="13">
        <f t="shared" si="4"/>
        <v>590.93299999999999</v>
      </c>
      <c r="J13" s="14">
        <f t="shared" si="5"/>
        <v>90.932999999999993</v>
      </c>
      <c r="K13" s="13">
        <f t="shared" si="6"/>
        <v>561.41830000000004</v>
      </c>
      <c r="L13" s="14">
        <f t="shared" si="7"/>
        <v>61.418300000000045</v>
      </c>
    </row>
    <row r="14" spans="3:12" x14ac:dyDescent="0.25">
      <c r="C14" s="4"/>
      <c r="D14" s="6"/>
      <c r="E14" s="13"/>
      <c r="F14" s="14"/>
      <c r="G14" s="13"/>
      <c r="H14" s="18">
        <f t="shared" si="3"/>
        <v>0</v>
      </c>
      <c r="I14" s="13">
        <f t="shared" si="4"/>
        <v>0</v>
      </c>
      <c r="J14" s="14">
        <f t="shared" si="5"/>
        <v>0</v>
      </c>
      <c r="K14" s="13">
        <f t="shared" si="6"/>
        <v>0</v>
      </c>
      <c r="L14" s="14">
        <f t="shared" si="7"/>
        <v>0</v>
      </c>
    </row>
    <row r="15" spans="3:12" x14ac:dyDescent="0.25">
      <c r="C15" s="4">
        <v>0</v>
      </c>
      <c r="D15" s="6">
        <v>0</v>
      </c>
      <c r="E15" s="13">
        <f t="shared" si="0"/>
        <v>0</v>
      </c>
      <c r="F15" s="14">
        <f t="shared" si="1"/>
        <v>0</v>
      </c>
      <c r="G15" s="13"/>
      <c r="H15" s="18">
        <f t="shared" si="3"/>
        <v>0</v>
      </c>
      <c r="I15" s="13">
        <f t="shared" si="4"/>
        <v>0</v>
      </c>
      <c r="J15" s="14">
        <f t="shared" si="5"/>
        <v>0</v>
      </c>
      <c r="K15" s="13">
        <f t="shared" si="6"/>
        <v>0</v>
      </c>
      <c r="L15" s="14">
        <f t="shared" si="7"/>
        <v>0</v>
      </c>
    </row>
    <row r="16" spans="3:12" x14ac:dyDescent="0.25">
      <c r="C16" s="4">
        <v>150</v>
      </c>
      <c r="D16" s="6">
        <v>130</v>
      </c>
      <c r="E16" s="13">
        <f t="shared" si="0"/>
        <v>206.68699999999998</v>
      </c>
      <c r="F16" s="14">
        <f t="shared" si="1"/>
        <v>56.686999999999983</v>
      </c>
      <c r="G16" s="13">
        <f t="shared" si="2"/>
        <v>154.63392684131844</v>
      </c>
      <c r="H16" s="18">
        <f t="shared" si="3"/>
        <v>24.633926841318441</v>
      </c>
      <c r="I16" s="13">
        <f t="shared" si="4"/>
        <v>124.845</v>
      </c>
      <c r="J16" s="14">
        <f t="shared" si="5"/>
        <v>5.1550000000000011</v>
      </c>
      <c r="K16" s="13">
        <f t="shared" si="6"/>
        <v>113.7375</v>
      </c>
      <c r="L16" s="14">
        <f t="shared" si="7"/>
        <v>16.262500000000003</v>
      </c>
    </row>
    <row r="17" spans="3:12" x14ac:dyDescent="0.25">
      <c r="C17" s="4">
        <v>200</v>
      </c>
      <c r="D17" s="6">
        <v>200</v>
      </c>
      <c r="E17" s="13">
        <f t="shared" si="0"/>
        <v>308.18</v>
      </c>
      <c r="F17" s="14">
        <f t="shared" si="1"/>
        <v>108.18</v>
      </c>
      <c r="G17" s="13">
        <f t="shared" si="2"/>
        <v>172.61446148190521</v>
      </c>
      <c r="H17" s="18">
        <f t="shared" si="3"/>
        <v>27.385538518094791</v>
      </c>
      <c r="I17" s="13">
        <f t="shared" si="4"/>
        <v>166.46</v>
      </c>
      <c r="J17" s="14">
        <f t="shared" si="5"/>
        <v>33.539999999999992</v>
      </c>
      <c r="K17" s="13">
        <f t="shared" si="6"/>
        <v>150.69999999999999</v>
      </c>
      <c r="L17" s="14">
        <f t="shared" si="7"/>
        <v>49.300000000000011</v>
      </c>
    </row>
    <row r="18" spans="3:12" x14ac:dyDescent="0.25">
      <c r="C18" s="4">
        <v>300</v>
      </c>
      <c r="D18" s="6">
        <v>250</v>
      </c>
      <c r="E18" s="13">
        <f t="shared" si="0"/>
        <v>376.47500000000002</v>
      </c>
      <c r="F18" s="14">
        <f t="shared" si="1"/>
        <v>76.475000000000023</v>
      </c>
      <c r="G18" s="13">
        <f t="shared" si="2"/>
        <v>215.09086381547385</v>
      </c>
      <c r="H18" s="18">
        <f t="shared" si="3"/>
        <v>34.909136184526147</v>
      </c>
      <c r="I18" s="13">
        <f t="shared" si="4"/>
        <v>249.69</v>
      </c>
      <c r="J18" s="14">
        <f t="shared" si="5"/>
        <v>0.31000000000000227</v>
      </c>
      <c r="K18" s="13">
        <f t="shared" si="6"/>
        <v>224.54999999999998</v>
      </c>
      <c r="L18" s="14">
        <f t="shared" si="7"/>
        <v>25.450000000000017</v>
      </c>
    </row>
    <row r="19" spans="3:12" x14ac:dyDescent="0.25">
      <c r="C19" s="4">
        <v>420</v>
      </c>
      <c r="D19" s="6">
        <v>300</v>
      </c>
      <c r="E19" s="13">
        <f t="shared" si="0"/>
        <v>441.27000000000004</v>
      </c>
      <c r="F19" s="14">
        <f t="shared" si="1"/>
        <v>21.270000000000039</v>
      </c>
      <c r="G19" s="13">
        <f t="shared" si="2"/>
        <v>280.0758785408442</v>
      </c>
      <c r="H19" s="18">
        <f t="shared" si="3"/>
        <v>19.924121459155799</v>
      </c>
      <c r="I19" s="13">
        <f t="shared" si="4"/>
        <v>349.56600000000003</v>
      </c>
      <c r="J19" s="14">
        <f t="shared" si="5"/>
        <v>49.566000000000031</v>
      </c>
      <c r="K19" s="13">
        <f t="shared" si="6"/>
        <v>315.17639999999994</v>
      </c>
      <c r="L19" s="14">
        <f t="shared" si="7"/>
        <v>15.176399999999944</v>
      </c>
    </row>
    <row r="20" spans="3:12" x14ac:dyDescent="0.25">
      <c r="C20" s="4">
        <v>530</v>
      </c>
      <c r="D20" s="6">
        <v>400</v>
      </c>
      <c r="E20" s="13">
        <f t="shared" si="0"/>
        <v>560.36</v>
      </c>
      <c r="F20" s="14">
        <f t="shared" si="1"/>
        <v>30.360000000000014</v>
      </c>
      <c r="G20" s="13">
        <f t="shared" si="2"/>
        <v>356.75902763322136</v>
      </c>
      <c r="H20" s="18">
        <f t="shared" si="3"/>
        <v>43.240972366778635</v>
      </c>
      <c r="I20" s="13">
        <f t="shared" si="4"/>
        <v>441.11900000000003</v>
      </c>
      <c r="J20" s="14">
        <f t="shared" si="5"/>
        <v>41.119000000000028</v>
      </c>
      <c r="K20" s="13">
        <f t="shared" si="6"/>
        <v>402.67809999999997</v>
      </c>
      <c r="L20" s="14">
        <f t="shared" si="7"/>
        <v>2.6780999999999722</v>
      </c>
    </row>
    <row r="21" spans="3:12" x14ac:dyDescent="0.25">
      <c r="C21" s="4">
        <v>650</v>
      </c>
      <c r="D21" s="6">
        <v>500</v>
      </c>
      <c r="E21" s="13">
        <f t="shared" si="0"/>
        <v>665.45</v>
      </c>
      <c r="F21" s="14">
        <f t="shared" si="1"/>
        <v>15.450000000000045</v>
      </c>
      <c r="G21" s="13">
        <f t="shared" si="2"/>
        <v>464.5459891661074</v>
      </c>
      <c r="H21" s="18">
        <f t="shared" si="3"/>
        <v>35.454010833892596</v>
      </c>
      <c r="I21" s="13">
        <f t="shared" si="4"/>
        <v>540.995</v>
      </c>
      <c r="J21" s="14">
        <f t="shared" si="5"/>
        <v>40.995000000000005</v>
      </c>
      <c r="K21" s="13">
        <f t="shared" si="6"/>
        <v>505.86249999999995</v>
      </c>
      <c r="L21" s="14">
        <f t="shared" si="7"/>
        <v>5.8624999999999545</v>
      </c>
    </row>
    <row r="22" spans="3:12" x14ac:dyDescent="0.25">
      <c r="C22" s="4">
        <v>770</v>
      </c>
      <c r="D22" s="6">
        <v>600</v>
      </c>
      <c r="E22" s="13">
        <f t="shared" si="0"/>
        <v>756.54000000000008</v>
      </c>
      <c r="F22" s="14">
        <f t="shared" si="1"/>
        <v>13.459999999999923</v>
      </c>
      <c r="G22" s="13">
        <f t="shared" si="2"/>
        <v>604.89843097167807</v>
      </c>
      <c r="H22" s="18">
        <f t="shared" si="3"/>
        <v>4.8984309716780672</v>
      </c>
      <c r="I22" s="13">
        <f t="shared" si="4"/>
        <v>640.87099999999998</v>
      </c>
      <c r="J22" s="14">
        <f t="shared" si="5"/>
        <v>40.870999999999981</v>
      </c>
      <c r="K22" s="13">
        <f t="shared" si="6"/>
        <v>620.13490000000002</v>
      </c>
      <c r="L22" s="14">
        <f t="shared" si="7"/>
        <v>20.134900000000016</v>
      </c>
    </row>
    <row r="23" spans="3:12" x14ac:dyDescent="0.25">
      <c r="C23" s="4">
        <v>950</v>
      </c>
      <c r="D23" s="6">
        <v>700</v>
      </c>
      <c r="E23" s="13">
        <f t="shared" si="0"/>
        <v>833.63000000000011</v>
      </c>
      <c r="F23" s="14">
        <f t="shared" si="1"/>
        <v>116.36999999999989</v>
      </c>
      <c r="G23" s="13">
        <f t="shared" si="2"/>
        <v>898.80001881579381</v>
      </c>
      <c r="H23" s="18">
        <f t="shared" si="3"/>
        <v>198.80001881579381</v>
      </c>
      <c r="I23" s="13">
        <f t="shared" si="4"/>
        <v>790.68500000000006</v>
      </c>
      <c r="J23" s="14">
        <f t="shared" si="5"/>
        <v>90.685000000000059</v>
      </c>
      <c r="K23" s="13">
        <f t="shared" si="6"/>
        <v>819.13749999999993</v>
      </c>
      <c r="L23" s="14">
        <f t="shared" si="7"/>
        <v>119.13749999999993</v>
      </c>
    </row>
    <row r="24" spans="3:12" x14ac:dyDescent="0.25">
      <c r="C24" s="4">
        <v>970</v>
      </c>
      <c r="D24" s="6">
        <v>800</v>
      </c>
      <c r="E24" s="13">
        <f t="shared" si="0"/>
        <v>896.72</v>
      </c>
      <c r="F24" s="14">
        <f t="shared" si="1"/>
        <v>73.279999999999973</v>
      </c>
      <c r="G24" s="13">
        <f t="shared" si="2"/>
        <v>939.23016023590583</v>
      </c>
      <c r="H24" s="18">
        <f t="shared" si="3"/>
        <v>139.23016023590583</v>
      </c>
      <c r="I24" s="13">
        <f t="shared" si="4"/>
        <v>807.33100000000002</v>
      </c>
      <c r="J24" s="14">
        <f t="shared" si="5"/>
        <v>7.3310000000000173</v>
      </c>
      <c r="K24" s="13">
        <f t="shared" si="6"/>
        <v>843.67689999999993</v>
      </c>
      <c r="L24" s="14">
        <f t="shared" si="7"/>
        <v>43.676899999999932</v>
      </c>
    </row>
    <row r="25" spans="3:12" x14ac:dyDescent="0.25">
      <c r="C25" s="4">
        <v>960</v>
      </c>
      <c r="D25" s="6">
        <v>900</v>
      </c>
      <c r="E25" s="13">
        <f t="shared" si="0"/>
        <v>945.81</v>
      </c>
      <c r="F25" s="14">
        <f t="shared" si="1"/>
        <v>14.190000000000055</v>
      </c>
      <c r="G25" s="13">
        <f t="shared" si="2"/>
        <v>918.79273271635805</v>
      </c>
      <c r="H25" s="18">
        <f t="shared" si="3"/>
        <v>18.792732716358046</v>
      </c>
      <c r="I25" s="13">
        <f t="shared" si="4"/>
        <v>799.00800000000004</v>
      </c>
      <c r="J25" s="14">
        <f t="shared" si="5"/>
        <v>100.99199999999996</v>
      </c>
      <c r="K25" s="13">
        <f t="shared" si="6"/>
        <v>831.34079999999994</v>
      </c>
      <c r="L25" s="14">
        <f t="shared" si="7"/>
        <v>68.659200000000055</v>
      </c>
    </row>
    <row r="26" spans="3:12" x14ac:dyDescent="0.25">
      <c r="C26" s="4">
        <v>900</v>
      </c>
      <c r="D26" s="6">
        <v>1000</v>
      </c>
      <c r="E26" s="13">
        <f t="shared" si="0"/>
        <v>980.90000000000009</v>
      </c>
      <c r="F26" s="14">
        <f t="shared" si="1"/>
        <v>80.900000000000091</v>
      </c>
      <c r="G26" s="13">
        <f t="shared" si="2"/>
        <v>805.17573766034991</v>
      </c>
      <c r="H26" s="18">
        <f t="shared" si="3"/>
        <v>194.82426233965009</v>
      </c>
      <c r="I26" s="13">
        <f t="shared" si="4"/>
        <v>749.07</v>
      </c>
      <c r="J26" s="14">
        <f t="shared" si="5"/>
        <v>250.92999999999995</v>
      </c>
      <c r="K26" s="13">
        <f t="shared" si="6"/>
        <v>760.05</v>
      </c>
      <c r="L26" s="14">
        <f t="shared" si="7"/>
        <v>239.95000000000005</v>
      </c>
    </row>
    <row r="27" spans="3:12" x14ac:dyDescent="0.25">
      <c r="C27" s="4">
        <v>1000</v>
      </c>
      <c r="D27" s="6">
        <v>1100</v>
      </c>
      <c r="E27" s="13">
        <f t="shared" si="0"/>
        <v>1001.99</v>
      </c>
      <c r="F27" s="14">
        <f t="shared" si="1"/>
        <v>1.9900000000000091</v>
      </c>
      <c r="G27" s="13">
        <f t="shared" si="2"/>
        <v>1003.3107507320914</v>
      </c>
      <c r="H27" s="18">
        <f t="shared" si="3"/>
        <v>96.689249267908622</v>
      </c>
      <c r="I27" s="13">
        <f t="shared" si="4"/>
        <v>832.30000000000007</v>
      </c>
      <c r="J27" s="14">
        <f t="shared" si="5"/>
        <v>267.69999999999993</v>
      </c>
      <c r="K27" s="13">
        <f t="shared" si="6"/>
        <v>881.5</v>
      </c>
      <c r="L27" s="14">
        <f t="shared" si="7"/>
        <v>218.5</v>
      </c>
    </row>
    <row r="28" spans="3:12" x14ac:dyDescent="0.25">
      <c r="C28" s="4">
        <v>1023</v>
      </c>
      <c r="D28" s="6">
        <v>1200</v>
      </c>
      <c r="E28" s="13">
        <f t="shared" si="0"/>
        <v>1009.0800000000002</v>
      </c>
      <c r="F28" s="14">
        <f t="shared" si="1"/>
        <v>13.919999999999845</v>
      </c>
      <c r="G28" s="13">
        <f t="shared" si="2"/>
        <v>1055.3846337769976</v>
      </c>
      <c r="H28" s="18">
        <f t="shared" si="3"/>
        <v>144.61536622300241</v>
      </c>
      <c r="I28" s="13">
        <f t="shared" si="4"/>
        <v>851.44290000000001</v>
      </c>
      <c r="J28" s="14">
        <f t="shared" si="5"/>
        <v>348.55709999999999</v>
      </c>
      <c r="K28" s="13">
        <f t="shared" si="6"/>
        <v>911.34845009999992</v>
      </c>
      <c r="L28" s="14">
        <f t="shared" si="7"/>
        <v>288.65154990000008</v>
      </c>
    </row>
    <row r="29" spans="3:12" x14ac:dyDescent="0.25">
      <c r="C29" s="4"/>
      <c r="D29" s="6"/>
      <c r="E29" s="13"/>
      <c r="F29" s="14"/>
      <c r="G29" s="13"/>
      <c r="H29" s="18">
        <f t="shared" si="3"/>
        <v>0</v>
      </c>
      <c r="I29" s="13">
        <f t="shared" si="4"/>
        <v>0</v>
      </c>
      <c r="J29" s="14">
        <f t="shared" si="5"/>
        <v>0</v>
      </c>
      <c r="K29" s="13">
        <f t="shared" si="6"/>
        <v>0</v>
      </c>
      <c r="L29" s="14">
        <f t="shared" si="7"/>
        <v>0</v>
      </c>
    </row>
    <row r="30" spans="3:12" x14ac:dyDescent="0.25">
      <c r="C30" s="4">
        <v>0</v>
      </c>
      <c r="D30" s="6">
        <v>0</v>
      </c>
      <c r="E30" s="13"/>
      <c r="F30" s="14"/>
      <c r="G30" s="13"/>
      <c r="H30" s="18">
        <f t="shared" si="3"/>
        <v>0</v>
      </c>
      <c r="I30" s="13">
        <f t="shared" si="4"/>
        <v>0</v>
      </c>
      <c r="J30" s="14">
        <f t="shared" si="5"/>
        <v>0</v>
      </c>
      <c r="K30" s="13">
        <f t="shared" si="6"/>
        <v>0</v>
      </c>
      <c r="L30" s="14">
        <f t="shared" si="7"/>
        <v>0</v>
      </c>
    </row>
    <row r="31" spans="3:12" x14ac:dyDescent="0.25">
      <c r="C31" s="4">
        <v>300</v>
      </c>
      <c r="D31" s="6">
        <v>100</v>
      </c>
      <c r="E31" s="13">
        <f t="shared" si="0"/>
        <v>161.09</v>
      </c>
      <c r="F31" s="14">
        <f t="shared" si="1"/>
        <v>138.91</v>
      </c>
      <c r="G31" s="13">
        <f t="shared" si="2"/>
        <v>215.09086381547385</v>
      </c>
      <c r="H31" s="18">
        <f t="shared" si="3"/>
        <v>115.09086381547385</v>
      </c>
      <c r="I31" s="13">
        <f t="shared" si="4"/>
        <v>249.69</v>
      </c>
      <c r="J31" s="14">
        <f t="shared" si="5"/>
        <v>149.69</v>
      </c>
      <c r="K31" s="13">
        <f t="shared" si="6"/>
        <v>224.54999999999998</v>
      </c>
      <c r="L31" s="14">
        <f t="shared" si="7"/>
        <v>124.54999999999998</v>
      </c>
    </row>
    <row r="32" spans="3:12" x14ac:dyDescent="0.25">
      <c r="C32" s="4">
        <v>200</v>
      </c>
      <c r="D32" s="6">
        <v>150</v>
      </c>
      <c r="E32" s="13">
        <f t="shared" si="0"/>
        <v>236.38500000000002</v>
      </c>
      <c r="F32" s="14">
        <f t="shared" si="1"/>
        <v>36.385000000000019</v>
      </c>
      <c r="G32" s="13">
        <f t="shared" si="2"/>
        <v>172.61446148190521</v>
      </c>
      <c r="H32" s="18">
        <f t="shared" si="3"/>
        <v>22.614461481905209</v>
      </c>
      <c r="I32" s="13">
        <f t="shared" si="4"/>
        <v>166.46</v>
      </c>
      <c r="J32" s="14">
        <f t="shared" si="5"/>
        <v>16.460000000000008</v>
      </c>
      <c r="K32" s="13">
        <f t="shared" si="6"/>
        <v>150.69999999999999</v>
      </c>
      <c r="L32" s="14">
        <f t="shared" si="7"/>
        <v>0.69999999999998863</v>
      </c>
    </row>
    <row r="33" spans="3:12" x14ac:dyDescent="0.25">
      <c r="C33" s="4">
        <v>250</v>
      </c>
      <c r="D33" s="6">
        <v>200</v>
      </c>
      <c r="E33" s="13">
        <f t="shared" si="0"/>
        <v>308.18</v>
      </c>
      <c r="F33" s="14">
        <f t="shared" si="1"/>
        <v>58.180000000000007</v>
      </c>
      <c r="G33" s="13">
        <f t="shared" si="2"/>
        <v>192.68573799631832</v>
      </c>
      <c r="H33" s="18">
        <f t="shared" si="3"/>
        <v>7.3142620036816766</v>
      </c>
      <c r="I33" s="13">
        <f t="shared" si="4"/>
        <v>208.07500000000002</v>
      </c>
      <c r="J33" s="14">
        <f t="shared" si="5"/>
        <v>8.0750000000000171</v>
      </c>
      <c r="K33" s="13">
        <f t="shared" si="6"/>
        <v>187.5625</v>
      </c>
      <c r="L33" s="14">
        <f t="shared" si="7"/>
        <v>12.4375</v>
      </c>
    </row>
    <row r="34" spans="3:12" x14ac:dyDescent="0.25">
      <c r="C34" s="4">
        <v>500</v>
      </c>
      <c r="D34" s="6">
        <v>300</v>
      </c>
      <c r="E34" s="13">
        <f t="shared" si="0"/>
        <v>441.27000000000004</v>
      </c>
      <c r="F34" s="14">
        <f t="shared" si="1"/>
        <v>58.729999999999961</v>
      </c>
      <c r="G34" s="13">
        <f t="shared" si="2"/>
        <v>333.973136882125</v>
      </c>
      <c r="H34" s="18">
        <f t="shared" si="3"/>
        <v>33.973136882125004</v>
      </c>
      <c r="I34" s="13">
        <f t="shared" si="4"/>
        <v>416.15000000000003</v>
      </c>
      <c r="J34" s="14">
        <f t="shared" si="5"/>
        <v>116.15000000000003</v>
      </c>
      <c r="K34" s="13">
        <f t="shared" si="6"/>
        <v>378.25</v>
      </c>
      <c r="L34" s="14">
        <f t="shared" si="7"/>
        <v>78.25</v>
      </c>
    </row>
    <row r="35" spans="3:12" x14ac:dyDescent="0.25">
      <c r="C35" s="4">
        <v>550</v>
      </c>
      <c r="D35" s="6">
        <v>400</v>
      </c>
      <c r="E35" s="13">
        <f t="shared" si="0"/>
        <v>560.36</v>
      </c>
      <c r="F35" s="14">
        <f t="shared" si="1"/>
        <v>10.360000000000014</v>
      </c>
      <c r="G35" s="13">
        <f t="shared" si="2"/>
        <v>372.80688882387494</v>
      </c>
      <c r="H35" s="18">
        <f t="shared" si="3"/>
        <v>27.193111176125058</v>
      </c>
      <c r="I35" s="13">
        <f t="shared" si="4"/>
        <v>457.76500000000004</v>
      </c>
      <c r="J35" s="14">
        <f t="shared" si="5"/>
        <v>57.765000000000043</v>
      </c>
      <c r="K35" s="13">
        <f t="shared" si="6"/>
        <v>419.23749999999995</v>
      </c>
      <c r="L35" s="14">
        <f t="shared" si="7"/>
        <v>19.237499999999955</v>
      </c>
    </row>
    <row r="36" spans="3:12" x14ac:dyDescent="0.25">
      <c r="C36" s="4">
        <v>600</v>
      </c>
      <c r="D36" s="6">
        <v>500</v>
      </c>
      <c r="E36" s="13">
        <f t="shared" si="0"/>
        <v>665.45</v>
      </c>
      <c r="F36" s="14">
        <f t="shared" si="1"/>
        <v>65.450000000000045</v>
      </c>
      <c r="G36" s="13">
        <f t="shared" si="2"/>
        <v>416.15615451009012</v>
      </c>
      <c r="H36" s="18">
        <f t="shared" si="3"/>
        <v>83.843845489909882</v>
      </c>
      <c r="I36" s="13">
        <f t="shared" si="4"/>
        <v>499.38</v>
      </c>
      <c r="J36" s="14">
        <f t="shared" si="5"/>
        <v>0.62000000000000455</v>
      </c>
      <c r="K36" s="13">
        <f t="shared" si="6"/>
        <v>461.7</v>
      </c>
      <c r="L36" s="14">
        <f t="shared" si="7"/>
        <v>38.300000000000011</v>
      </c>
    </row>
    <row r="37" spans="3:12" x14ac:dyDescent="0.25">
      <c r="C37" s="4">
        <v>650</v>
      </c>
      <c r="D37" s="6">
        <v>600</v>
      </c>
      <c r="E37" s="13">
        <f t="shared" si="0"/>
        <v>756.54000000000008</v>
      </c>
      <c r="F37" s="14">
        <f t="shared" si="1"/>
        <v>106.54000000000008</v>
      </c>
      <c r="G37" s="13">
        <f t="shared" si="2"/>
        <v>464.5459891661074</v>
      </c>
      <c r="H37" s="18">
        <f t="shared" si="3"/>
        <v>135.4540108338926</v>
      </c>
      <c r="I37" s="13">
        <f t="shared" si="4"/>
        <v>540.995</v>
      </c>
      <c r="J37" s="14">
        <f t="shared" si="5"/>
        <v>59.004999999999995</v>
      </c>
      <c r="K37" s="13">
        <f t="shared" si="6"/>
        <v>505.86249999999995</v>
      </c>
      <c r="L37" s="14">
        <f t="shared" si="7"/>
        <v>94.137500000000045</v>
      </c>
    </row>
    <row r="38" spans="3:12" x14ac:dyDescent="0.25">
      <c r="C38" s="4">
        <v>870</v>
      </c>
      <c r="D38" s="6">
        <v>700</v>
      </c>
      <c r="E38" s="13">
        <f t="shared" si="0"/>
        <v>833.63000000000011</v>
      </c>
      <c r="F38" s="14">
        <f t="shared" si="1"/>
        <v>36.369999999999891</v>
      </c>
      <c r="G38" s="13">
        <f t="shared" si="2"/>
        <v>753.74985920262498</v>
      </c>
      <c r="H38" s="18">
        <f t="shared" si="3"/>
        <v>53.749859202624975</v>
      </c>
      <c r="I38" s="13">
        <f t="shared" si="4"/>
        <v>724.101</v>
      </c>
      <c r="J38" s="14">
        <f t="shared" si="5"/>
        <v>24.100999999999999</v>
      </c>
      <c r="K38" s="13">
        <f t="shared" si="6"/>
        <v>726.07589999999993</v>
      </c>
      <c r="L38" s="14">
        <f t="shared" si="7"/>
        <v>26.075899999999933</v>
      </c>
    </row>
    <row r="39" spans="3:12" x14ac:dyDescent="0.25">
      <c r="C39" s="4">
        <v>880</v>
      </c>
      <c r="D39" s="6">
        <v>800</v>
      </c>
      <c r="E39" s="13">
        <f t="shared" si="0"/>
        <v>896.72</v>
      </c>
      <c r="F39" s="14">
        <f t="shared" si="1"/>
        <v>16.720000000000027</v>
      </c>
      <c r="G39" s="13">
        <f t="shared" si="2"/>
        <v>770.51610861535141</v>
      </c>
      <c r="H39" s="18">
        <f t="shared" si="3"/>
        <v>29.483891384648587</v>
      </c>
      <c r="I39" s="13">
        <f t="shared" si="4"/>
        <v>732.42399999999998</v>
      </c>
      <c r="J39" s="14">
        <f t="shared" si="5"/>
        <v>67.576000000000022</v>
      </c>
      <c r="K39" s="13">
        <f t="shared" si="6"/>
        <v>737.28160000000003</v>
      </c>
      <c r="L39" s="14">
        <f t="shared" si="7"/>
        <v>62.718399999999974</v>
      </c>
    </row>
    <row r="40" spans="3:12" x14ac:dyDescent="0.25">
      <c r="C40" s="4">
        <v>950</v>
      </c>
      <c r="D40" s="6">
        <v>900</v>
      </c>
      <c r="E40" s="13">
        <f t="shared" si="0"/>
        <v>945.81</v>
      </c>
      <c r="F40" s="14">
        <f t="shared" si="1"/>
        <v>4.1900000000000546</v>
      </c>
      <c r="G40" s="13">
        <f t="shared" si="2"/>
        <v>898.80001881579381</v>
      </c>
      <c r="H40" s="18">
        <f t="shared" si="3"/>
        <v>1.1999811842061945</v>
      </c>
      <c r="I40" s="13">
        <f t="shared" si="4"/>
        <v>790.68500000000006</v>
      </c>
      <c r="J40" s="14">
        <f t="shared" si="5"/>
        <v>109.31499999999994</v>
      </c>
      <c r="K40" s="13">
        <f t="shared" si="6"/>
        <v>819.13749999999993</v>
      </c>
      <c r="L40" s="14">
        <f t="shared" si="7"/>
        <v>80.862500000000068</v>
      </c>
    </row>
    <row r="41" spans="3:12" x14ac:dyDescent="0.25">
      <c r="C41" s="4">
        <v>890</v>
      </c>
      <c r="D41" s="6">
        <v>1000</v>
      </c>
      <c r="E41" s="13">
        <f t="shared" si="0"/>
        <v>980.90000000000009</v>
      </c>
      <c r="F41" s="14">
        <f t="shared" si="1"/>
        <v>90.900000000000091</v>
      </c>
      <c r="G41" s="13">
        <f t="shared" si="2"/>
        <v>787.65530286639205</v>
      </c>
      <c r="H41" s="18">
        <f t="shared" si="3"/>
        <v>212.34469713360795</v>
      </c>
      <c r="I41" s="13">
        <f t="shared" si="4"/>
        <v>740.74700000000007</v>
      </c>
      <c r="J41" s="14">
        <f t="shared" si="5"/>
        <v>259.25299999999993</v>
      </c>
      <c r="K41" s="13">
        <f t="shared" si="6"/>
        <v>748.60569999999996</v>
      </c>
      <c r="L41" s="14">
        <f t="shared" si="7"/>
        <v>251.39430000000004</v>
      </c>
    </row>
    <row r="42" spans="3:12" x14ac:dyDescent="0.25">
      <c r="C42" s="4">
        <v>980</v>
      </c>
      <c r="D42" s="6">
        <v>1100</v>
      </c>
      <c r="E42" s="13">
        <f t="shared" si="0"/>
        <v>1001.99</v>
      </c>
      <c r="F42" s="14">
        <f t="shared" si="1"/>
        <v>21.990000000000009</v>
      </c>
      <c r="G42" s="13">
        <f t="shared" si="2"/>
        <v>960.12219348832832</v>
      </c>
      <c r="H42" s="18">
        <f t="shared" si="3"/>
        <v>139.87780651167168</v>
      </c>
      <c r="I42" s="13">
        <f t="shared" si="4"/>
        <v>815.654</v>
      </c>
      <c r="J42" s="14">
        <f t="shared" si="5"/>
        <v>284.346</v>
      </c>
      <c r="K42" s="13">
        <f t="shared" si="6"/>
        <v>856.14760000000001</v>
      </c>
      <c r="L42" s="14">
        <f t="shared" si="7"/>
        <v>243.85239999999999</v>
      </c>
    </row>
    <row r="43" spans="3:12" x14ac:dyDescent="0.25">
      <c r="C43" s="4">
        <v>950</v>
      </c>
      <c r="D43" s="6">
        <v>1200</v>
      </c>
      <c r="E43" s="13">
        <f t="shared" si="0"/>
        <v>1009.0800000000002</v>
      </c>
      <c r="F43" s="14">
        <f t="shared" si="1"/>
        <v>59.080000000000155</v>
      </c>
      <c r="G43" s="13">
        <f t="shared" si="2"/>
        <v>898.80001881579381</v>
      </c>
      <c r="H43" s="18">
        <f t="shared" si="3"/>
        <v>301.19998118420619</v>
      </c>
      <c r="I43" s="13">
        <f t="shared" si="4"/>
        <v>790.68500000000006</v>
      </c>
      <c r="J43" s="14">
        <f t="shared" si="5"/>
        <v>409.31499999999994</v>
      </c>
      <c r="K43" s="13">
        <f t="shared" si="6"/>
        <v>819.13749999999993</v>
      </c>
      <c r="L43" s="14">
        <f t="shared" si="7"/>
        <v>380.86250000000007</v>
      </c>
    </row>
    <row r="44" spans="3:12" x14ac:dyDescent="0.25">
      <c r="C44" s="4">
        <v>900</v>
      </c>
      <c r="D44" s="6">
        <v>1300</v>
      </c>
      <c r="E44" s="13">
        <f t="shared" si="0"/>
        <v>1002.1700000000001</v>
      </c>
      <c r="F44" s="14">
        <f t="shared" si="1"/>
        <v>102.17000000000007</v>
      </c>
      <c r="G44" s="13">
        <f t="shared" si="2"/>
        <v>805.17573766034991</v>
      </c>
      <c r="H44" s="18">
        <f t="shared" si="3"/>
        <v>494.82426233965009</v>
      </c>
      <c r="I44" s="13">
        <f t="shared" si="4"/>
        <v>749.07</v>
      </c>
      <c r="J44" s="14">
        <f t="shared" si="5"/>
        <v>550.92999999999995</v>
      </c>
      <c r="K44" s="13">
        <f t="shared" si="6"/>
        <v>760.05</v>
      </c>
      <c r="L44" s="14">
        <f t="shared" si="7"/>
        <v>539.95000000000005</v>
      </c>
    </row>
    <row r="45" spans="3:12" x14ac:dyDescent="0.25">
      <c r="C45" s="4"/>
      <c r="D45" s="6"/>
      <c r="E45" s="13"/>
      <c r="F45" s="14"/>
      <c r="G45" s="13"/>
      <c r="H45" s="18">
        <f t="shared" si="3"/>
        <v>0</v>
      </c>
      <c r="I45" s="13">
        <f t="shared" si="4"/>
        <v>0</v>
      </c>
      <c r="J45" s="14">
        <f t="shared" si="5"/>
        <v>0</v>
      </c>
      <c r="K45" s="13">
        <f t="shared" si="6"/>
        <v>0</v>
      </c>
      <c r="L45" s="14">
        <f t="shared" si="7"/>
        <v>0</v>
      </c>
    </row>
    <row r="46" spans="3:12" x14ac:dyDescent="0.25">
      <c r="C46" s="4">
        <v>0</v>
      </c>
      <c r="D46" s="6">
        <v>0</v>
      </c>
      <c r="E46" s="13"/>
      <c r="F46" s="14"/>
      <c r="G46" s="13"/>
      <c r="H46" s="18">
        <f t="shared" si="3"/>
        <v>0</v>
      </c>
      <c r="I46" s="13">
        <f t="shared" si="4"/>
        <v>0</v>
      </c>
      <c r="J46" s="14">
        <f t="shared" si="5"/>
        <v>0</v>
      </c>
      <c r="K46" s="13">
        <f t="shared" si="6"/>
        <v>0</v>
      </c>
      <c r="L46" s="14">
        <f t="shared" si="7"/>
        <v>0</v>
      </c>
    </row>
    <row r="47" spans="3:12" x14ac:dyDescent="0.25">
      <c r="C47" s="4">
        <v>150</v>
      </c>
      <c r="D47" s="6">
        <v>110</v>
      </c>
      <c r="E47" s="13">
        <f t="shared" si="0"/>
        <v>176.429</v>
      </c>
      <c r="F47" s="14">
        <f t="shared" si="1"/>
        <v>26.429000000000002</v>
      </c>
      <c r="G47" s="13">
        <f t="shared" si="2"/>
        <v>154.63392684131844</v>
      </c>
      <c r="H47" s="18">
        <f t="shared" si="3"/>
        <v>44.633926841318441</v>
      </c>
      <c r="I47" s="13">
        <f t="shared" si="4"/>
        <v>124.845</v>
      </c>
      <c r="J47" s="14">
        <f t="shared" si="5"/>
        <v>14.844999999999999</v>
      </c>
      <c r="K47" s="13">
        <f t="shared" si="6"/>
        <v>113.7375</v>
      </c>
      <c r="L47" s="14">
        <f t="shared" si="7"/>
        <v>3.7374999999999972</v>
      </c>
    </row>
    <row r="48" spans="3:12" x14ac:dyDescent="0.25">
      <c r="C48" s="4">
        <v>200</v>
      </c>
      <c r="D48" s="6">
        <v>200</v>
      </c>
      <c r="E48" s="13">
        <f t="shared" si="0"/>
        <v>308.18</v>
      </c>
      <c r="F48" s="14">
        <f t="shared" si="1"/>
        <v>108.18</v>
      </c>
      <c r="G48" s="13">
        <f t="shared" si="2"/>
        <v>172.61446148190521</v>
      </c>
      <c r="H48" s="18">
        <f t="shared" si="3"/>
        <v>27.385538518094791</v>
      </c>
      <c r="I48" s="13">
        <f t="shared" si="4"/>
        <v>166.46</v>
      </c>
      <c r="J48" s="14">
        <f t="shared" si="5"/>
        <v>33.539999999999992</v>
      </c>
      <c r="K48" s="13">
        <f t="shared" si="6"/>
        <v>150.69999999999999</v>
      </c>
      <c r="L48" s="14">
        <f t="shared" si="7"/>
        <v>49.300000000000011</v>
      </c>
    </row>
    <row r="49" spans="2:12" x14ac:dyDescent="0.25">
      <c r="C49" s="4">
        <v>500</v>
      </c>
      <c r="D49" s="6">
        <v>300</v>
      </c>
      <c r="E49" s="13">
        <f t="shared" si="0"/>
        <v>441.27000000000004</v>
      </c>
      <c r="F49" s="14">
        <f t="shared" si="1"/>
        <v>58.729999999999961</v>
      </c>
      <c r="G49" s="13">
        <f t="shared" si="2"/>
        <v>333.973136882125</v>
      </c>
      <c r="H49" s="18">
        <f t="shared" si="3"/>
        <v>33.973136882125004</v>
      </c>
      <c r="I49" s="13">
        <f t="shared" si="4"/>
        <v>416.15000000000003</v>
      </c>
      <c r="J49" s="14">
        <f t="shared" si="5"/>
        <v>116.15000000000003</v>
      </c>
      <c r="K49" s="13">
        <f t="shared" si="6"/>
        <v>378.25</v>
      </c>
      <c r="L49" s="14">
        <f t="shared" si="7"/>
        <v>78.25</v>
      </c>
    </row>
    <row r="50" spans="2:12" x14ac:dyDescent="0.25">
      <c r="C50" s="4">
        <v>590</v>
      </c>
      <c r="D50" s="6">
        <v>400</v>
      </c>
      <c r="E50" s="13">
        <f t="shared" si="0"/>
        <v>560.36</v>
      </c>
      <c r="F50" s="14">
        <f t="shared" si="1"/>
        <v>29.639999999999986</v>
      </c>
      <c r="G50" s="13">
        <f t="shared" si="2"/>
        <v>407.10069440595828</v>
      </c>
      <c r="H50" s="18">
        <f t="shared" si="3"/>
        <v>7.1006944059582793</v>
      </c>
      <c r="I50" s="13">
        <f t="shared" si="4"/>
        <v>491.05700000000002</v>
      </c>
      <c r="J50" s="14">
        <f t="shared" si="5"/>
        <v>91.057000000000016</v>
      </c>
      <c r="K50" s="13">
        <f t="shared" si="6"/>
        <v>453.07869999999997</v>
      </c>
      <c r="L50" s="14">
        <f t="shared" si="7"/>
        <v>53.078699999999969</v>
      </c>
    </row>
    <row r="51" spans="2:12" x14ac:dyDescent="0.25">
      <c r="C51" s="4">
        <v>670</v>
      </c>
      <c r="D51" s="6">
        <v>500</v>
      </c>
      <c r="E51" s="13">
        <f t="shared" si="0"/>
        <v>665.45</v>
      </c>
      <c r="F51" s="14">
        <f t="shared" si="1"/>
        <v>4.5499999999999545</v>
      </c>
      <c r="G51" s="13">
        <f t="shared" si="2"/>
        <v>485.44236171278038</v>
      </c>
      <c r="H51" s="18">
        <f t="shared" si="3"/>
        <v>14.557638287219618</v>
      </c>
      <c r="I51" s="13">
        <f t="shared" si="4"/>
        <v>557.64100000000008</v>
      </c>
      <c r="J51" s="14">
        <f t="shared" si="5"/>
        <v>57.641000000000076</v>
      </c>
      <c r="K51" s="13">
        <f t="shared" si="6"/>
        <v>524.0539</v>
      </c>
      <c r="L51" s="14">
        <f t="shared" si="7"/>
        <v>24.053899999999999</v>
      </c>
    </row>
    <row r="52" spans="2:12" x14ac:dyDescent="0.25">
      <c r="C52" s="4">
        <v>800</v>
      </c>
      <c r="D52" s="6">
        <v>600</v>
      </c>
      <c r="E52" s="13">
        <f t="shared" si="0"/>
        <v>756.54000000000008</v>
      </c>
      <c r="F52" s="14">
        <f t="shared" si="1"/>
        <v>43.459999999999923</v>
      </c>
      <c r="G52" s="13">
        <f t="shared" si="2"/>
        <v>646.16866513573586</v>
      </c>
      <c r="H52" s="18">
        <f t="shared" si="3"/>
        <v>46.168665135735864</v>
      </c>
      <c r="I52" s="13">
        <f t="shared" si="4"/>
        <v>665.84</v>
      </c>
      <c r="J52" s="14">
        <f t="shared" si="5"/>
        <v>65.840000000000032</v>
      </c>
      <c r="K52" s="13">
        <f t="shared" si="6"/>
        <v>650.79999999999995</v>
      </c>
      <c r="L52" s="14">
        <f t="shared" si="7"/>
        <v>50.799999999999955</v>
      </c>
    </row>
    <row r="53" spans="2:12" x14ac:dyDescent="0.25">
      <c r="C53" s="4">
        <v>750</v>
      </c>
      <c r="D53" s="6">
        <v>700</v>
      </c>
      <c r="E53" s="13">
        <f t="shared" si="0"/>
        <v>833.63000000000011</v>
      </c>
      <c r="F53" s="14">
        <f t="shared" si="1"/>
        <v>83.630000000000109</v>
      </c>
      <c r="G53" s="13">
        <f t="shared" si="2"/>
        <v>578.85994738758393</v>
      </c>
      <c r="H53" s="18">
        <f t="shared" si="3"/>
        <v>121.14005261241607</v>
      </c>
      <c r="I53" s="13">
        <f t="shared" si="4"/>
        <v>624.22500000000002</v>
      </c>
      <c r="J53" s="14">
        <f t="shared" si="5"/>
        <v>75.774999999999977</v>
      </c>
      <c r="K53" s="13">
        <f t="shared" si="6"/>
        <v>600.1875</v>
      </c>
      <c r="L53" s="14">
        <f t="shared" si="7"/>
        <v>99.8125</v>
      </c>
    </row>
    <row r="54" spans="2:12" x14ac:dyDescent="0.25">
      <c r="C54" s="4">
        <v>850</v>
      </c>
      <c r="D54" s="6">
        <v>800</v>
      </c>
      <c r="E54" s="13">
        <f t="shared" si="0"/>
        <v>896.72</v>
      </c>
      <c r="F54" s="14">
        <f t="shared" si="1"/>
        <v>46.720000000000027</v>
      </c>
      <c r="G54" s="13">
        <f t="shared" si="2"/>
        <v>721.30391070870382</v>
      </c>
      <c r="H54" s="18">
        <f t="shared" si="3"/>
        <v>78.696089291296175</v>
      </c>
      <c r="I54" s="13">
        <f t="shared" si="4"/>
        <v>707.45500000000004</v>
      </c>
      <c r="J54" s="14">
        <f t="shared" si="5"/>
        <v>92.544999999999959</v>
      </c>
      <c r="K54" s="13">
        <f t="shared" si="6"/>
        <v>704.01249999999993</v>
      </c>
      <c r="L54" s="14">
        <f t="shared" si="7"/>
        <v>95.987500000000068</v>
      </c>
    </row>
    <row r="55" spans="2:12" x14ac:dyDescent="0.25">
      <c r="C55" s="4">
        <v>1000</v>
      </c>
      <c r="D55" s="6">
        <v>900</v>
      </c>
      <c r="E55" s="13">
        <f t="shared" si="0"/>
        <v>945.81</v>
      </c>
      <c r="F55" s="14">
        <f t="shared" si="1"/>
        <v>54.190000000000055</v>
      </c>
      <c r="G55" s="13">
        <f t="shared" si="2"/>
        <v>1003.3107507320914</v>
      </c>
      <c r="H55" s="18">
        <f t="shared" si="3"/>
        <v>103.31075073209138</v>
      </c>
      <c r="I55" s="13">
        <f t="shared" si="4"/>
        <v>832.30000000000007</v>
      </c>
      <c r="J55" s="14">
        <f t="shared" si="5"/>
        <v>67.699999999999932</v>
      </c>
      <c r="K55" s="13">
        <f t="shared" si="6"/>
        <v>881.5</v>
      </c>
      <c r="L55" s="14">
        <f t="shared" si="7"/>
        <v>18.5</v>
      </c>
    </row>
    <row r="56" spans="2:12" ht="15.75" thickBot="1" x14ac:dyDescent="0.3">
      <c r="C56" s="4">
        <v>930</v>
      </c>
      <c r="D56" s="6">
        <v>1000</v>
      </c>
      <c r="E56" s="13">
        <f t="shared" si="0"/>
        <v>980.90000000000009</v>
      </c>
      <c r="F56" s="14">
        <f t="shared" si="1"/>
        <v>50.900000000000091</v>
      </c>
      <c r="G56" s="13">
        <f t="shared" si="2"/>
        <v>860.11023498262273</v>
      </c>
      <c r="H56" s="18">
        <f t="shared" si="3"/>
        <v>139.88976501737727</v>
      </c>
      <c r="I56" s="13">
        <f t="shared" si="4"/>
        <v>774.03899999999999</v>
      </c>
      <c r="J56" s="14">
        <f t="shared" si="5"/>
        <v>225.96100000000001</v>
      </c>
      <c r="K56" s="13">
        <f t="shared" si="6"/>
        <v>795.12209999999993</v>
      </c>
      <c r="L56" s="14">
        <f t="shared" si="7"/>
        <v>204.87790000000007</v>
      </c>
    </row>
    <row r="57" spans="2:12" x14ac:dyDescent="0.25">
      <c r="B57" s="1" t="s">
        <v>11</v>
      </c>
      <c r="C57" s="2"/>
      <c r="D57" s="2"/>
      <c r="E57" s="2"/>
      <c r="F57" s="23">
        <f>MAX(F6:F56)</f>
        <v>145.34500000000003</v>
      </c>
      <c r="G57" s="2"/>
      <c r="H57" s="24">
        <f>MAX(H6:H56)</f>
        <v>494.82426233965009</v>
      </c>
      <c r="I57" s="2"/>
      <c r="J57" s="2"/>
      <c r="K57" s="2"/>
      <c r="L57" s="22">
        <f>MAX(L6:L56)</f>
        <v>539.95000000000005</v>
      </c>
    </row>
    <row r="58" spans="2:12" ht="15.75" thickBot="1" x14ac:dyDescent="0.3">
      <c r="B58" s="7" t="s">
        <v>12</v>
      </c>
      <c r="C58" s="8"/>
      <c r="D58" s="8"/>
      <c r="E58" s="8"/>
      <c r="F58" s="25">
        <f>AVERAGE(F6:F56)</f>
        <v>56.11558695652176</v>
      </c>
      <c r="G58" s="8"/>
      <c r="H58" s="26">
        <f>AVERAGE(H6:H56)</f>
        <v>74.4236611766718</v>
      </c>
      <c r="I58" s="8"/>
      <c r="J58" s="8"/>
      <c r="K58" s="8"/>
      <c r="L58" s="15">
        <f>AVERAGE(L6:L56)</f>
        <v>85.518128429411775</v>
      </c>
    </row>
    <row r="59" spans="2:12" ht="15.75" thickBot="1" x14ac:dyDescent="0.3"/>
    <row r="60" spans="2:12" x14ac:dyDescent="0.25">
      <c r="B60" s="1" t="s">
        <v>17</v>
      </c>
      <c r="C60" s="2"/>
      <c r="D60" s="2"/>
      <c r="E60" s="2"/>
      <c r="F60" s="27">
        <f>MAX(MAX(F17:F24),MAX(F33:F39),MAX(F48:F54))</f>
        <v>116.36999999999989</v>
      </c>
      <c r="G60" s="2"/>
      <c r="H60" s="29">
        <f>MAX(MAX(H17:H24),MAX(H33:H39),MAX(H48:H54))</f>
        <v>198.80001881579381</v>
      </c>
      <c r="I60" s="2"/>
      <c r="J60" s="2"/>
      <c r="K60" s="2"/>
      <c r="L60" s="31">
        <f>MAX(MAX(L17:L24),MAX(L33:L39),MAX(L48:L54))</f>
        <v>119.13749999999993</v>
      </c>
    </row>
    <row r="61" spans="2:12" ht="15.75" thickBot="1" x14ac:dyDescent="0.3">
      <c r="B61" s="7" t="s">
        <v>18</v>
      </c>
      <c r="C61" s="8"/>
      <c r="D61" s="8"/>
      <c r="E61" s="8"/>
      <c r="F61" s="28">
        <f>AVERAGE(AVERAGE(F17:F24),AVERAGE(F33:F39),AVERAGE(F48:F54))</f>
        <v>53.583303571428566</v>
      </c>
      <c r="G61" s="8"/>
      <c r="H61" s="30">
        <f>AVERAGE(AVERAGE(H17:H24),AVERAGE(H33:H39),AVERAGE(H48:H54))</f>
        <v>54.328382038973849</v>
      </c>
      <c r="I61" s="8"/>
      <c r="J61" s="8"/>
      <c r="K61" s="8"/>
      <c r="L61" s="32">
        <f>AVERAGE(AVERAGE(L17:L24),AVERAGE(L33:L39),AVERAGE(L48:L54))</f>
        <v>48.984698214285707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Curve Fitting</vt:lpstr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objel</dc:creator>
  <cp:lastModifiedBy>objella@gmail.com</cp:lastModifiedBy>
  <dcterms:created xsi:type="dcterms:W3CDTF">2021-03-16T13:13:48Z</dcterms:created>
  <dcterms:modified xsi:type="dcterms:W3CDTF">2021-04-08T07:47:34Z</dcterms:modified>
</cp:coreProperties>
</file>