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5E726CEA-5FA5-4216-A899-1CA80486C4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19" i="1" l="1"/>
  <c r="AS1319" i="1" s="1"/>
  <c r="AU1319" i="1" s="1"/>
  <c r="AR1315" i="1"/>
  <c r="AS1315" i="1" s="1"/>
  <c r="AU1315" i="1" s="1"/>
  <c r="AR1316" i="1"/>
  <c r="AS1316" i="1" s="1"/>
  <c r="AU1316" i="1" s="1"/>
  <c r="AR1317" i="1"/>
  <c r="AS1317" i="1" s="1"/>
  <c r="AU1317" i="1" s="1"/>
  <c r="AR1320" i="1"/>
  <c r="AS1320" i="1" s="1"/>
  <c r="AU1320" i="1" s="1"/>
  <c r="AR1318" i="1"/>
  <c r="AS1318" i="1" s="1"/>
  <c r="AU1318" i="1" s="1"/>
  <c r="AN1301" i="1" l="1"/>
  <c r="AR1301" i="1" s="1"/>
  <c r="AS1301" i="1" s="1"/>
  <c r="AU1301" i="1" s="1"/>
  <c r="AN1302" i="1"/>
  <c r="AR1302" i="1" s="1"/>
  <c r="AS1302" i="1" s="1"/>
  <c r="AU1302" i="1" s="1"/>
  <c r="AN1300" i="1"/>
  <c r="AR1300" i="1" s="1"/>
  <c r="AS1300" i="1" s="1"/>
  <c r="AU1300" i="1" s="1"/>
  <c r="AN1303" i="1"/>
  <c r="AR1303" i="1" s="1"/>
  <c r="AS1303" i="1" s="1"/>
  <c r="AU1303" i="1" s="1"/>
  <c r="AN1304" i="1"/>
  <c r="AR1304" i="1" s="1"/>
  <c r="AS1304" i="1" s="1"/>
  <c r="AU1304" i="1" s="1"/>
  <c r="AS1291" i="1" l="1"/>
  <c r="AU1291" i="1" s="1"/>
  <c r="AN1291" i="1"/>
  <c r="AS1290" i="1"/>
  <c r="AU1290" i="1" s="1"/>
  <c r="AS1293" i="1"/>
  <c r="AU1293" i="1" s="1"/>
  <c r="AS1292" i="1"/>
  <c r="AU1292" i="1" s="1"/>
  <c r="AN1279" i="1"/>
  <c r="AR1279" i="1" s="1"/>
  <c r="AS1279" i="1" s="1"/>
  <c r="AU1279" i="1" s="1"/>
  <c r="AN1286" i="1"/>
  <c r="AR1286" i="1" s="1"/>
  <c r="AS1286" i="1" s="1"/>
  <c r="AU1286" i="1" s="1"/>
  <c r="AN1285" i="1"/>
  <c r="AU1285" i="1" s="1"/>
  <c r="AN1281" i="1"/>
  <c r="AR1281" i="1" s="1"/>
  <c r="AS1281" i="1" s="1"/>
  <c r="AU1281" i="1" s="1"/>
  <c r="AN1284" i="1"/>
  <c r="AU1284" i="1" s="1"/>
  <c r="AN1283" i="1"/>
  <c r="AR1283" i="1" s="1"/>
  <c r="AS1283" i="1" s="1"/>
  <c r="AU1283" i="1" s="1"/>
  <c r="AN1282" i="1"/>
  <c r="AU1282" i="1" s="1"/>
  <c r="AN1280" i="1"/>
  <c r="AR1280" i="1" s="1"/>
  <c r="AS1280" i="1" s="1"/>
  <c r="AU1280" i="1" s="1"/>
  <c r="AS1263" i="1"/>
  <c r="AU1263" i="1" s="1"/>
  <c r="AS1262" i="1"/>
  <c r="AU1262" i="1" s="1"/>
  <c r="AS1261" i="1"/>
  <c r="AU1261" i="1" s="1"/>
  <c r="AS1260" i="1"/>
  <c r="AU1260" i="1" s="1"/>
  <c r="AS1259" i="1"/>
  <c r="AU1259" i="1" s="1"/>
  <c r="AS1258" i="1"/>
  <c r="AU1258" i="1" s="1"/>
  <c r="AR1230" i="1"/>
  <c r="AS1230" i="1" s="1"/>
  <c r="AU1230" i="1" s="1"/>
  <c r="AR1231" i="1"/>
  <c r="AS1231" i="1" s="1"/>
  <c r="AU1231" i="1" s="1"/>
  <c r="AR1232" i="1"/>
  <c r="AS1232" i="1" s="1"/>
  <c r="AU1232" i="1" s="1"/>
  <c r="AR1234" i="1"/>
  <c r="AS1234" i="1" s="1"/>
  <c r="AU1234" i="1" s="1"/>
  <c r="AR1236" i="1"/>
  <c r="AS1236" i="1" s="1"/>
  <c r="AU1236" i="1" s="1"/>
  <c r="AR1235" i="1"/>
  <c r="AS1235" i="1" s="1"/>
  <c r="AU1235" i="1" s="1"/>
  <c r="AR1233" i="1"/>
  <c r="AS1233" i="1" s="1"/>
  <c r="AU1233" i="1" s="1"/>
  <c r="AS1223" i="1"/>
  <c r="AU1223" i="1" s="1"/>
  <c r="AS1222" i="1"/>
  <c r="AU1222" i="1" s="1"/>
  <c r="AS1221" i="1"/>
  <c r="AU1221" i="1" s="1"/>
  <c r="AS1220" i="1"/>
  <c r="AU1220" i="1" s="1"/>
  <c r="AR1282" i="1" l="1"/>
  <c r="AS1282" i="1" s="1"/>
  <c r="AR1284" i="1"/>
  <c r="AS1284" i="1" s="1"/>
  <c r="AR1285" i="1"/>
  <c r="AS1285" i="1" s="1"/>
  <c r="AN1218" i="1"/>
  <c r="AR1218" i="1" s="1"/>
  <c r="AS1218" i="1" s="1"/>
  <c r="AU1218" i="1" s="1"/>
  <c r="AN1217" i="1"/>
  <c r="AR1217" i="1" s="1"/>
  <c r="AS1217" i="1" s="1"/>
  <c r="AU1217" i="1" s="1"/>
  <c r="AS1213" i="1"/>
  <c r="AU1213" i="1" s="1"/>
  <c r="AN1213" i="1"/>
  <c r="AS1212" i="1"/>
  <c r="AU1212" i="1" s="1"/>
  <c r="AN1212" i="1"/>
  <c r="AS1211" i="1"/>
  <c r="AU1211" i="1" s="1"/>
  <c r="AN1211" i="1"/>
  <c r="AS1193" i="1" l="1"/>
  <c r="AU1193" i="1" s="1"/>
  <c r="AS1178" i="1"/>
  <c r="AU1178" i="1" s="1"/>
  <c r="AS1191" i="1"/>
  <c r="AU1191" i="1" s="1"/>
  <c r="AS1176" i="1"/>
  <c r="AU1176" i="1" s="1"/>
  <c r="AS1194" i="1"/>
  <c r="AU1194" i="1" s="1"/>
  <c r="AS1179" i="1"/>
  <c r="AU1179" i="1" s="1"/>
  <c r="AS1195" i="1"/>
  <c r="AU1195" i="1" s="1"/>
  <c r="AS1192" i="1"/>
  <c r="AU1192" i="1" s="1"/>
  <c r="AS1177" i="1"/>
  <c r="AU1177" i="1" s="1"/>
  <c r="AS1190" i="1"/>
  <c r="AU1190" i="1" s="1"/>
  <c r="AS1175" i="1"/>
  <c r="AU1175" i="1" s="1"/>
  <c r="AS1154" i="1"/>
  <c r="AS1156" i="1"/>
  <c r="AS1155" i="1"/>
  <c r="AS1159" i="1"/>
  <c r="AS1158" i="1"/>
  <c r="AS1157" i="1"/>
  <c r="AR1133" i="1"/>
  <c r="AS1133" i="1" s="1"/>
  <c r="AU1133" i="1" s="1"/>
  <c r="AR1135" i="1"/>
  <c r="AS1135" i="1" s="1"/>
  <c r="AU1135" i="1" s="1"/>
  <c r="AR1134" i="1"/>
  <c r="AS1134" i="1" s="1"/>
  <c r="AU1134" i="1" s="1"/>
  <c r="AR1136" i="1"/>
  <c r="AS1136" i="1" s="1"/>
  <c r="AU1136" i="1" s="1"/>
  <c r="AR1137" i="1"/>
  <c r="AS1137" i="1" s="1"/>
  <c r="AU1137" i="1" s="1"/>
  <c r="AR1138" i="1"/>
  <c r="AS1138" i="1" s="1"/>
  <c r="AU1138" i="1" s="1"/>
  <c r="AR1195" i="1" l="1"/>
  <c r="AS1117" i="1" l="1"/>
  <c r="AS1116" i="1"/>
  <c r="AS1113" i="1"/>
  <c r="AU1113" i="1" s="1"/>
  <c r="AS1114" i="1"/>
  <c r="AU1114" i="1" s="1"/>
  <c r="AS1115" i="1"/>
  <c r="AU1115" i="1" s="1"/>
  <c r="AS1112" i="1"/>
  <c r="AU1112" i="1" s="1"/>
  <c r="AN1113" i="1"/>
  <c r="AN1114" i="1"/>
  <c r="AN1115" i="1"/>
  <c r="AN1116" i="1"/>
  <c r="AU1116" i="1" s="1"/>
  <c r="AN1117" i="1"/>
  <c r="AU1117" i="1" s="1"/>
  <c r="AN1112" i="1"/>
  <c r="AK1114" i="1"/>
  <c r="AK1115" i="1"/>
  <c r="AK1116" i="1"/>
  <c r="AK1117" i="1"/>
  <c r="AK1113" i="1"/>
  <c r="AK1112" i="1"/>
  <c r="AS1090" i="1" l="1"/>
  <c r="AL1090" i="1"/>
  <c r="AK1090" i="1"/>
  <c r="AS1089" i="1"/>
  <c r="AL1089" i="1"/>
  <c r="AK1089" i="1"/>
  <c r="AS1088" i="1"/>
  <c r="AL1088" i="1"/>
  <c r="AK1088" i="1"/>
  <c r="AS1087" i="1"/>
  <c r="AL1087" i="1"/>
  <c r="AK1087" i="1"/>
  <c r="AS1086" i="1"/>
  <c r="AL1086" i="1"/>
  <c r="AK1086" i="1"/>
  <c r="AS1085" i="1"/>
  <c r="AL1085" i="1"/>
  <c r="AK1085" i="1"/>
  <c r="AS1084" i="1"/>
  <c r="AL1084" i="1"/>
  <c r="AK1084" i="1"/>
  <c r="AS1062" i="1"/>
  <c r="AL1062" i="1"/>
  <c r="AK1062" i="1"/>
  <c r="AS1061" i="1"/>
  <c r="AL1061" i="1"/>
  <c r="AK1061" i="1"/>
  <c r="AS1060" i="1"/>
  <c r="AL1060" i="1"/>
  <c r="AK1060" i="1"/>
  <c r="AS1059" i="1"/>
  <c r="AL1059" i="1"/>
  <c r="AK1059" i="1"/>
  <c r="AS1058" i="1"/>
  <c r="AL1058" i="1"/>
  <c r="AK1058" i="1"/>
  <c r="AS1057" i="1"/>
  <c r="AL1057" i="1"/>
  <c r="AK1057" i="1"/>
  <c r="AS1056" i="1"/>
  <c r="AL1056" i="1"/>
  <c r="AK1056" i="1"/>
  <c r="AS1034" i="1"/>
  <c r="AL1034" i="1"/>
  <c r="AK1034" i="1"/>
  <c r="AS1033" i="1"/>
  <c r="AL1033" i="1"/>
  <c r="AK1033" i="1"/>
  <c r="AS1032" i="1"/>
  <c r="AL1032" i="1"/>
  <c r="AK1032" i="1"/>
  <c r="AS1031" i="1"/>
  <c r="AL1031" i="1"/>
  <c r="AK1031" i="1"/>
  <c r="AS1030" i="1"/>
  <c r="AL1030" i="1"/>
  <c r="AK1030" i="1"/>
  <c r="AS1029" i="1"/>
  <c r="AL1029" i="1"/>
  <c r="AK1029" i="1"/>
  <c r="AS1028" i="1"/>
  <c r="AL1028" i="1"/>
  <c r="AK1028" i="1"/>
  <c r="AS1001" i="1"/>
  <c r="AS1002" i="1"/>
  <c r="AS1003" i="1"/>
  <c r="AS1004" i="1"/>
  <c r="AS1005" i="1"/>
  <c r="AS1006" i="1"/>
  <c r="AS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S973" i="1"/>
  <c r="AS974" i="1"/>
  <c r="AS975" i="1"/>
  <c r="AS976" i="1"/>
  <c r="AS977" i="1"/>
  <c r="AS978" i="1"/>
  <c r="AS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U977" i="1" l="1"/>
  <c r="AU973" i="1"/>
  <c r="AU978" i="1"/>
  <c r="AU974" i="1"/>
  <c r="AU972" i="1"/>
  <c r="AU975" i="1"/>
  <c r="AU976" i="1"/>
  <c r="AU1057" i="1"/>
  <c r="AU1061" i="1"/>
  <c r="AU1031" i="1"/>
  <c r="AU1085" i="1"/>
  <c r="AU1089" i="1"/>
  <c r="AU1087" i="1"/>
  <c r="AU1084" i="1"/>
  <c r="AU1088" i="1"/>
  <c r="AU1086" i="1"/>
  <c r="AU1090" i="1"/>
  <c r="AU1060" i="1"/>
  <c r="AU1062" i="1"/>
  <c r="AU1059" i="1"/>
  <c r="AU1056" i="1"/>
  <c r="AU1058" i="1"/>
  <c r="AU1029" i="1"/>
  <c r="AU1033" i="1"/>
  <c r="AU1028" i="1"/>
  <c r="AU1032" i="1"/>
  <c r="AU1030" i="1"/>
  <c r="AU1034" i="1"/>
  <c r="AU1000" i="1"/>
  <c r="AU1002" i="1"/>
  <c r="AU1004" i="1"/>
  <c r="AU1006" i="1"/>
  <c r="AU1001" i="1"/>
  <c r="AU1003" i="1"/>
  <c r="AU1005" i="1"/>
  <c r="AS961" i="1" l="1"/>
  <c r="AU961" i="1" s="1"/>
  <c r="AS962" i="1"/>
  <c r="AU962" i="1" s="1"/>
  <c r="AS963" i="1"/>
  <c r="AU963" i="1" s="1"/>
  <c r="AS964" i="1"/>
  <c r="AU964" i="1" s="1"/>
  <c r="AS965" i="1"/>
  <c r="AU965" i="1" s="1"/>
  <c r="AS960" i="1"/>
  <c r="AU960" i="1" s="1"/>
  <c r="AK965" i="1"/>
  <c r="AK964" i="1"/>
  <c r="AK963" i="1"/>
  <c r="AK962" i="1"/>
  <c r="AK961" i="1"/>
  <c r="AK960" i="1"/>
  <c r="AS940" i="1"/>
  <c r="AU940" i="1" s="1"/>
  <c r="AS941" i="1"/>
  <c r="AU941" i="1" s="1"/>
  <c r="AS942" i="1"/>
  <c r="AU942" i="1" s="1"/>
  <c r="AS943" i="1"/>
  <c r="AU943" i="1" s="1"/>
  <c r="AS944" i="1"/>
  <c r="AU944" i="1" s="1"/>
  <c r="AS945" i="1"/>
  <c r="AU945" i="1" s="1"/>
  <c r="AK941" i="1"/>
  <c r="AK942" i="1"/>
  <c r="AK943" i="1"/>
  <c r="AK944" i="1"/>
  <c r="AK945" i="1"/>
  <c r="AK940" i="1"/>
  <c r="AS939" i="1" l="1"/>
  <c r="AU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R748" i="1"/>
  <c r="AS748" i="1" s="1"/>
  <c r="AU748" i="1" s="1"/>
  <c r="J748" i="1"/>
  <c r="AR747" i="1"/>
  <c r="AS747" i="1" s="1"/>
  <c r="AU747" i="1" s="1"/>
  <c r="J747" i="1"/>
  <c r="AR746" i="1"/>
  <c r="AS746" i="1" s="1"/>
  <c r="AU746" i="1" s="1"/>
  <c r="J746" i="1"/>
  <c r="AR745" i="1"/>
  <c r="AS745" i="1" s="1"/>
  <c r="AU745" i="1" s="1"/>
  <c r="J745" i="1"/>
  <c r="AR744" i="1"/>
  <c r="AS744" i="1" s="1"/>
  <c r="AU744" i="1" s="1"/>
  <c r="J744" i="1"/>
  <c r="AR743" i="1"/>
  <c r="AS743" i="1" s="1"/>
  <c r="AU743" i="1" s="1"/>
  <c r="J743" i="1"/>
  <c r="AR742" i="1"/>
  <c r="AS742" i="1" s="1"/>
  <c r="AU742" i="1" s="1"/>
  <c r="J742" i="1"/>
  <c r="AR741" i="1"/>
  <c r="AS741" i="1" s="1"/>
  <c r="AU741" i="1" s="1"/>
  <c r="J741" i="1"/>
  <c r="AR740" i="1"/>
  <c r="AS740" i="1" s="1"/>
  <c r="AU740" i="1" s="1"/>
  <c r="J740" i="1"/>
  <c r="AR739" i="1"/>
  <c r="AS739" i="1" s="1"/>
  <c r="AU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R693" i="1"/>
  <c r="AS693" i="1" s="1"/>
  <c r="AU693" i="1" s="1"/>
  <c r="J693" i="1"/>
  <c r="AR692" i="1"/>
  <c r="AS692" i="1" s="1"/>
  <c r="AU692" i="1" s="1"/>
  <c r="J692" i="1"/>
  <c r="AR691" i="1"/>
  <c r="AS691" i="1" s="1"/>
  <c r="AU691" i="1" s="1"/>
  <c r="J691" i="1"/>
  <c r="AR690" i="1"/>
  <c r="AS690" i="1" s="1"/>
  <c r="AU690" i="1" s="1"/>
  <c r="J690" i="1"/>
  <c r="AR689" i="1"/>
  <c r="AS689" i="1" s="1"/>
  <c r="AU689" i="1" s="1"/>
  <c r="J689" i="1"/>
  <c r="AR688" i="1"/>
  <c r="AS688" i="1" s="1"/>
  <c r="AU688" i="1" s="1"/>
  <c r="J688" i="1"/>
  <c r="AR687" i="1"/>
  <c r="AS687" i="1" s="1"/>
  <c r="AU687" i="1" s="1"/>
  <c r="J687" i="1"/>
  <c r="AR686" i="1"/>
  <c r="AS686" i="1" s="1"/>
  <c r="AU686" i="1" s="1"/>
  <c r="J686" i="1"/>
  <c r="AR685" i="1"/>
  <c r="AS685" i="1" s="1"/>
  <c r="AU685" i="1" s="1"/>
  <c r="J685" i="1"/>
  <c r="AR684" i="1"/>
  <c r="AS684" i="1" s="1"/>
  <c r="AU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R638" i="1"/>
  <c r="AS638" i="1" s="1"/>
  <c r="AU638" i="1" s="1"/>
  <c r="J638" i="1"/>
  <c r="AR637" i="1"/>
  <c r="AS637" i="1" s="1"/>
  <c r="AU637" i="1" s="1"/>
  <c r="J637" i="1"/>
  <c r="AR636" i="1"/>
  <c r="AS636" i="1" s="1"/>
  <c r="AU636" i="1" s="1"/>
  <c r="J636" i="1"/>
  <c r="AR635" i="1"/>
  <c r="AS635" i="1" s="1"/>
  <c r="AU635" i="1" s="1"/>
  <c r="J635" i="1"/>
  <c r="AR634" i="1"/>
  <c r="AS634" i="1" s="1"/>
  <c r="AU634" i="1" s="1"/>
  <c r="J634" i="1"/>
  <c r="AR633" i="1"/>
  <c r="AS633" i="1" s="1"/>
  <c r="AU633" i="1" s="1"/>
  <c r="J633" i="1"/>
  <c r="AR632" i="1"/>
  <c r="AS632" i="1" s="1"/>
  <c r="AU632" i="1" s="1"/>
  <c r="J632" i="1"/>
  <c r="AR631" i="1"/>
  <c r="AS631" i="1" s="1"/>
  <c r="AU631" i="1" s="1"/>
  <c r="J631" i="1"/>
  <c r="AR630" i="1"/>
  <c r="AS630" i="1" s="1"/>
  <c r="AU630" i="1" s="1"/>
  <c r="J630" i="1"/>
  <c r="AR629" i="1"/>
  <c r="AS629" i="1" s="1"/>
  <c r="AU629" i="1" s="1"/>
  <c r="J629" i="1"/>
  <c r="AS818" i="1" l="1"/>
  <c r="AU818" i="1" s="1"/>
  <c r="AS817" i="1"/>
  <c r="AU817" i="1" s="1"/>
  <c r="AS816" i="1"/>
  <c r="AU816" i="1" s="1"/>
  <c r="AS815" i="1"/>
  <c r="AU815" i="1" s="1"/>
  <c r="AS814" i="1"/>
  <c r="AU814" i="1" s="1"/>
  <c r="AS813" i="1"/>
  <c r="AU813" i="1" s="1"/>
  <c r="AS812" i="1"/>
  <c r="AU812" i="1" s="1"/>
  <c r="AS811" i="1"/>
  <c r="AU811" i="1" s="1"/>
  <c r="AS810" i="1"/>
  <c r="AU810" i="1" s="1"/>
  <c r="AS809" i="1"/>
  <c r="AU809" i="1" s="1"/>
  <c r="AS808" i="1"/>
  <c r="AU808" i="1" s="1"/>
  <c r="AS807" i="1"/>
  <c r="AU807" i="1" s="1"/>
  <c r="AS806" i="1"/>
  <c r="AU806" i="1" s="1"/>
  <c r="AS805" i="1"/>
  <c r="AU805" i="1" s="1"/>
  <c r="AS804" i="1"/>
  <c r="AU804" i="1" s="1"/>
  <c r="AS803" i="1"/>
  <c r="AU803" i="1" s="1"/>
  <c r="AS802" i="1"/>
  <c r="AU802" i="1" s="1"/>
  <c r="AS800" i="1"/>
  <c r="AU800" i="1" s="1"/>
  <c r="AS799" i="1"/>
  <c r="AU799" i="1" s="1"/>
  <c r="AS798" i="1"/>
  <c r="AU798" i="1" s="1"/>
  <c r="AS797" i="1"/>
  <c r="AU797" i="1" s="1"/>
  <c r="AS796" i="1"/>
  <c r="AU796" i="1" s="1"/>
  <c r="AS795" i="1"/>
  <c r="AU795" i="1" s="1"/>
  <c r="AS794" i="1"/>
  <c r="AU794" i="1" s="1"/>
  <c r="AS314" i="1" l="1"/>
  <c r="AL314" i="1"/>
  <c r="AU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R575" i="1" l="1"/>
  <c r="AS575" i="1" s="1"/>
  <c r="AU575" i="1" s="1"/>
  <c r="AR576" i="1"/>
  <c r="AS576" i="1" s="1"/>
  <c r="AU576" i="1" s="1"/>
  <c r="AR577" i="1"/>
  <c r="AS577" i="1" s="1"/>
  <c r="AU577" i="1" s="1"/>
  <c r="AR578" i="1"/>
  <c r="AS578" i="1" s="1"/>
  <c r="AU578" i="1" s="1"/>
  <c r="AR579" i="1"/>
  <c r="AS579" i="1" s="1"/>
  <c r="AU579" i="1" s="1"/>
  <c r="AR580" i="1"/>
  <c r="AS580" i="1" s="1"/>
  <c r="AU580" i="1" s="1"/>
  <c r="AR581" i="1"/>
  <c r="AS581" i="1" s="1"/>
  <c r="AU581" i="1" s="1"/>
  <c r="AR582" i="1"/>
  <c r="AS582" i="1" s="1"/>
  <c r="AU582" i="1" s="1"/>
  <c r="AR583" i="1"/>
  <c r="AS583" i="1" s="1"/>
  <c r="AU583" i="1" s="1"/>
  <c r="AR574" i="1"/>
  <c r="AS574" i="1" s="1"/>
  <c r="AU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S567" i="1" l="1"/>
  <c r="AN567" i="1"/>
  <c r="AL567" i="1" s="1"/>
  <c r="AS566" i="1"/>
  <c r="AN566" i="1"/>
  <c r="AL566" i="1" s="1"/>
  <c r="AS565" i="1"/>
  <c r="AS564" i="1"/>
  <c r="AN564" i="1"/>
  <c r="AL564" i="1" s="1"/>
  <c r="AS557" i="1"/>
  <c r="AN557" i="1"/>
  <c r="AL557" i="1" s="1"/>
  <c r="AS556" i="1"/>
  <c r="AN556" i="1"/>
  <c r="AL556" i="1" s="1"/>
  <c r="AS555" i="1"/>
  <c r="AS554" i="1"/>
  <c r="AN554" i="1"/>
  <c r="AL554" i="1" s="1"/>
  <c r="AR538" i="1"/>
  <c r="AS538" i="1" s="1"/>
  <c r="AU538" i="1" s="1"/>
  <c r="AR537" i="1"/>
  <c r="AS537" i="1" s="1"/>
  <c r="AU537" i="1" s="1"/>
  <c r="AR536" i="1"/>
  <c r="AS536" i="1" s="1"/>
  <c r="AU536" i="1" s="1"/>
  <c r="AR535" i="1"/>
  <c r="AS535" i="1" s="1"/>
  <c r="AU535" i="1" s="1"/>
  <c r="AR534" i="1"/>
  <c r="AS534" i="1" s="1"/>
  <c r="AU534" i="1" s="1"/>
  <c r="AR533" i="1"/>
  <c r="AS533" i="1" s="1"/>
  <c r="AU533" i="1" s="1"/>
  <c r="AR517" i="1"/>
  <c r="AS517" i="1" s="1"/>
  <c r="AU517" i="1" s="1"/>
  <c r="AR516" i="1"/>
  <c r="AS516" i="1" s="1"/>
  <c r="AU516" i="1" s="1"/>
  <c r="AR515" i="1"/>
  <c r="AS515" i="1" s="1"/>
  <c r="AU515" i="1" s="1"/>
  <c r="AR514" i="1"/>
  <c r="AS514" i="1" s="1"/>
  <c r="AU514" i="1" s="1"/>
  <c r="AR513" i="1"/>
  <c r="AS513" i="1" s="1"/>
  <c r="AU513" i="1" s="1"/>
  <c r="AR512" i="1"/>
  <c r="AS512" i="1" s="1"/>
  <c r="AU512" i="1" s="1"/>
  <c r="AR142" i="1"/>
  <c r="AS142" i="1" s="1"/>
  <c r="AU142" i="1" s="1"/>
  <c r="AK142" i="1"/>
  <c r="AK141" i="1"/>
  <c r="AR140" i="1"/>
  <c r="AS140" i="1" s="1"/>
  <c r="AU140" i="1" s="1"/>
  <c r="AK140" i="1"/>
  <c r="AR139" i="1"/>
  <c r="AS139" i="1" s="1"/>
  <c r="AU139" i="1" s="1"/>
  <c r="AK139" i="1"/>
  <c r="AR138" i="1"/>
  <c r="AS138" i="1" s="1"/>
  <c r="AU138" i="1" s="1"/>
  <c r="AK138" i="1"/>
  <c r="AR137" i="1"/>
  <c r="AS137" i="1" s="1"/>
  <c r="AU137" i="1" s="1"/>
  <c r="AK137" i="1"/>
  <c r="AU136" i="1"/>
  <c r="AR136" i="1"/>
  <c r="AS136" i="1" s="1"/>
  <c r="AK136" i="1"/>
  <c r="AR135" i="1"/>
  <c r="AS135" i="1" s="1"/>
  <c r="AU135" i="1" s="1"/>
  <c r="AK135" i="1"/>
  <c r="AR134" i="1"/>
  <c r="AS134" i="1" s="1"/>
  <c r="AU134" i="1" s="1"/>
  <c r="AK134" i="1"/>
  <c r="AR112" i="1"/>
  <c r="AS112" i="1" s="1"/>
  <c r="AU112" i="1" s="1"/>
  <c r="AK111" i="1"/>
  <c r="AR110" i="1"/>
  <c r="AS110" i="1" s="1"/>
  <c r="AU110" i="1" s="1"/>
  <c r="AK110" i="1"/>
  <c r="AR109" i="1"/>
  <c r="AS109" i="1" s="1"/>
  <c r="AU109" i="1" s="1"/>
  <c r="AK109" i="1"/>
  <c r="AR108" i="1"/>
  <c r="AS108" i="1" s="1"/>
  <c r="AU108" i="1" s="1"/>
  <c r="AK108" i="1"/>
  <c r="AR107" i="1"/>
  <c r="AS107" i="1" s="1"/>
  <c r="AU107" i="1" s="1"/>
  <c r="AK107" i="1"/>
  <c r="AR106" i="1"/>
  <c r="AS106" i="1" s="1"/>
  <c r="AU106" i="1" s="1"/>
  <c r="AK106" i="1"/>
  <c r="AR105" i="1"/>
  <c r="AS105" i="1" s="1"/>
  <c r="AU105" i="1" s="1"/>
  <c r="AK105" i="1"/>
  <c r="AR104" i="1"/>
  <c r="AS104" i="1" s="1"/>
  <c r="AU104" i="1" s="1"/>
  <c r="AK104" i="1"/>
  <c r="AU567" i="1" l="1"/>
  <c r="AU564" i="1"/>
  <c r="AU566" i="1"/>
  <c r="AU554" i="1"/>
  <c r="AU556" i="1"/>
  <c r="AU557" i="1"/>
  <c r="AN475" i="1" l="1"/>
  <c r="AR475" i="1" s="1"/>
  <c r="AS475" i="1" s="1"/>
  <c r="AU475" i="1" s="1"/>
  <c r="AN474" i="1"/>
  <c r="AR474" i="1" s="1"/>
  <c r="AS474" i="1" s="1"/>
  <c r="AU474" i="1" s="1"/>
  <c r="AN473" i="1"/>
  <c r="AR473" i="1" s="1"/>
  <c r="AS473" i="1" s="1"/>
  <c r="AU473" i="1" s="1"/>
  <c r="AN472" i="1"/>
  <c r="AR472" i="1" s="1"/>
  <c r="AS472" i="1" s="1"/>
  <c r="AU472" i="1" s="1"/>
  <c r="AN471" i="1"/>
  <c r="AR471" i="1" s="1"/>
  <c r="AS471" i="1" s="1"/>
  <c r="AU471" i="1" s="1"/>
  <c r="AN470" i="1"/>
  <c r="AR470" i="1" s="1"/>
  <c r="AS470" i="1" s="1"/>
  <c r="AU470" i="1" s="1"/>
  <c r="AN469" i="1"/>
  <c r="AR469" i="1" s="1"/>
  <c r="AS469" i="1" s="1"/>
  <c r="AU469" i="1" s="1"/>
  <c r="AN468" i="1"/>
  <c r="AR468" i="1" s="1"/>
  <c r="AS468" i="1" s="1"/>
  <c r="AU468" i="1" s="1"/>
  <c r="AN467" i="1"/>
  <c r="AR467" i="1" s="1"/>
  <c r="AS467" i="1" s="1"/>
  <c r="AU467" i="1" s="1"/>
  <c r="AN430" i="1"/>
  <c r="AR430" i="1" s="1"/>
  <c r="AS430" i="1" s="1"/>
  <c r="AU430" i="1" s="1"/>
  <c r="AN429" i="1"/>
  <c r="AR429" i="1" s="1"/>
  <c r="AS429" i="1" s="1"/>
  <c r="AU429" i="1" s="1"/>
  <c r="AN428" i="1"/>
  <c r="AR428" i="1" s="1"/>
  <c r="AS428" i="1" s="1"/>
  <c r="AU428" i="1" s="1"/>
  <c r="AN427" i="1"/>
  <c r="AR427" i="1" s="1"/>
  <c r="AS427" i="1" s="1"/>
  <c r="AU427" i="1" s="1"/>
  <c r="AN426" i="1"/>
  <c r="AR426" i="1" s="1"/>
  <c r="AS426" i="1" s="1"/>
  <c r="AU426" i="1" s="1"/>
  <c r="AN425" i="1"/>
  <c r="AR425" i="1" s="1"/>
  <c r="AS425" i="1" s="1"/>
  <c r="AU425" i="1" s="1"/>
  <c r="AN424" i="1"/>
  <c r="AR424" i="1" s="1"/>
  <c r="AS424" i="1" s="1"/>
  <c r="AU424" i="1" s="1"/>
  <c r="AN423" i="1"/>
  <c r="AR423" i="1" s="1"/>
  <c r="AS423" i="1" s="1"/>
  <c r="AU423" i="1" s="1"/>
  <c r="AN422" i="1"/>
  <c r="AR422" i="1" s="1"/>
  <c r="AS422" i="1" s="1"/>
  <c r="AU422" i="1" s="1"/>
  <c r="AN385" i="1" l="1"/>
  <c r="AR385" i="1" s="1"/>
  <c r="AS385" i="1" s="1"/>
  <c r="AU385" i="1" s="1"/>
  <c r="AN384" i="1"/>
  <c r="AR384" i="1" s="1"/>
  <c r="AS384" i="1" s="1"/>
  <c r="AU384" i="1" s="1"/>
  <c r="AN383" i="1"/>
  <c r="AR383" i="1" s="1"/>
  <c r="AS383" i="1" s="1"/>
  <c r="AU383" i="1" s="1"/>
  <c r="AN382" i="1"/>
  <c r="AR382" i="1" s="1"/>
  <c r="AS382" i="1" s="1"/>
  <c r="AU382" i="1" s="1"/>
  <c r="AN381" i="1"/>
  <c r="AR381" i="1" s="1"/>
  <c r="AS381" i="1" s="1"/>
  <c r="AU381" i="1" s="1"/>
  <c r="AN380" i="1"/>
  <c r="AR380" i="1" s="1"/>
  <c r="AS380" i="1" s="1"/>
  <c r="AU380" i="1" s="1"/>
  <c r="AN379" i="1"/>
  <c r="AR379" i="1" s="1"/>
  <c r="AS379" i="1" s="1"/>
  <c r="AU379" i="1" s="1"/>
  <c r="AN378" i="1"/>
  <c r="AR378" i="1" s="1"/>
  <c r="AS378" i="1" s="1"/>
  <c r="AU378" i="1" s="1"/>
  <c r="AN377" i="1"/>
  <c r="AR377" i="1" s="1"/>
  <c r="AS377" i="1" s="1"/>
  <c r="AU377" i="1" s="1"/>
  <c r="AN340" i="1"/>
  <c r="AR340" i="1" s="1"/>
  <c r="AS340" i="1" s="1"/>
  <c r="AU340" i="1" s="1"/>
  <c r="AN339" i="1"/>
  <c r="AR339" i="1" s="1"/>
  <c r="AS339" i="1" s="1"/>
  <c r="AU339" i="1" s="1"/>
  <c r="AN338" i="1"/>
  <c r="AR338" i="1" s="1"/>
  <c r="AS338" i="1" s="1"/>
  <c r="AU338" i="1" s="1"/>
  <c r="AN337" i="1"/>
  <c r="AR337" i="1" s="1"/>
  <c r="AS337" i="1" s="1"/>
  <c r="AU337" i="1" s="1"/>
  <c r="AN336" i="1"/>
  <c r="AR336" i="1" s="1"/>
  <c r="AS336" i="1" s="1"/>
  <c r="AU336" i="1" s="1"/>
  <c r="AN335" i="1"/>
  <c r="AR335" i="1" s="1"/>
  <c r="AS335" i="1" s="1"/>
  <c r="AU335" i="1" s="1"/>
  <c r="AN334" i="1"/>
  <c r="AR334" i="1" s="1"/>
  <c r="AS334" i="1" s="1"/>
  <c r="AU334" i="1" s="1"/>
  <c r="AN333" i="1"/>
  <c r="AR333" i="1" s="1"/>
  <c r="AS333" i="1" s="1"/>
  <c r="AU333" i="1" s="1"/>
  <c r="AN332" i="1"/>
  <c r="AR332" i="1" s="1"/>
  <c r="AS332" i="1" s="1"/>
  <c r="AU332" i="1" s="1"/>
  <c r="AS311" i="1"/>
  <c r="AS316" i="1"/>
  <c r="AL316" i="1"/>
  <c r="AS315" i="1"/>
  <c r="AL315" i="1"/>
  <c r="AS313" i="1"/>
  <c r="AL313" i="1"/>
  <c r="AS312" i="1"/>
  <c r="AU312" i="1" s="1"/>
  <c r="AU311" i="1"/>
  <c r="AS298" i="1"/>
  <c r="AU298" i="1" s="1"/>
  <c r="AS297" i="1"/>
  <c r="AU297" i="1" s="1"/>
  <c r="AS296" i="1"/>
  <c r="AU296" i="1" s="1"/>
  <c r="AS295" i="1"/>
  <c r="AU295" i="1" s="1"/>
  <c r="AS294" i="1"/>
  <c r="AU294" i="1" s="1"/>
  <c r="AS293" i="1"/>
  <c r="AU293" i="1" s="1"/>
  <c r="AS292" i="1"/>
  <c r="AU292" i="1" s="1"/>
  <c r="AS291" i="1"/>
  <c r="AU291" i="1" s="1"/>
  <c r="AN280" i="1"/>
  <c r="AR280" i="1" s="1"/>
  <c r="AS280" i="1" s="1"/>
  <c r="AU280" i="1" s="1"/>
  <c r="AN279" i="1"/>
  <c r="AR279" i="1" s="1"/>
  <c r="AS279" i="1" s="1"/>
  <c r="AU279" i="1" s="1"/>
  <c r="AN278" i="1"/>
  <c r="AR278" i="1" s="1"/>
  <c r="AS278" i="1" s="1"/>
  <c r="AU278" i="1" s="1"/>
  <c r="AN277" i="1"/>
  <c r="AR277" i="1" s="1"/>
  <c r="AS277" i="1" s="1"/>
  <c r="AU277" i="1" s="1"/>
  <c r="AN276" i="1"/>
  <c r="AR276" i="1" s="1"/>
  <c r="AS276" i="1" s="1"/>
  <c r="AU276" i="1" s="1"/>
  <c r="AU316" i="1" l="1"/>
  <c r="AU315" i="1"/>
  <c r="AU313" i="1"/>
  <c r="AN265" i="1"/>
  <c r="AR265" i="1" s="1"/>
  <c r="AS265" i="1" s="1"/>
  <c r="AU265" i="1" s="1"/>
  <c r="AN264" i="1"/>
  <c r="AR264" i="1" s="1"/>
  <c r="AS264" i="1" s="1"/>
  <c r="AU264" i="1" s="1"/>
  <c r="AN263" i="1"/>
  <c r="AR263" i="1" s="1"/>
  <c r="AS263" i="1" s="1"/>
  <c r="AU263" i="1" s="1"/>
  <c r="AN262" i="1"/>
  <c r="AR262" i="1" s="1"/>
  <c r="AS262" i="1" s="1"/>
  <c r="AU262" i="1" s="1"/>
  <c r="AN261" i="1"/>
  <c r="AR261" i="1" s="1"/>
  <c r="AS261" i="1" s="1"/>
  <c r="AU261" i="1" s="1"/>
  <c r="AN250" i="1"/>
  <c r="AR250" i="1" s="1"/>
  <c r="AS250" i="1" s="1"/>
  <c r="AU250" i="1" s="1"/>
  <c r="AN249" i="1"/>
  <c r="AR249" i="1" s="1"/>
  <c r="AS249" i="1" s="1"/>
  <c r="AU249" i="1" s="1"/>
  <c r="AN248" i="1"/>
  <c r="AR248" i="1" s="1"/>
  <c r="AS248" i="1" s="1"/>
  <c r="AU248" i="1" s="1"/>
  <c r="AN247" i="1"/>
  <c r="AR247" i="1" s="1"/>
  <c r="AS247" i="1" s="1"/>
  <c r="AU247" i="1" s="1"/>
  <c r="AN246" i="1"/>
  <c r="AR246" i="1" s="1"/>
  <c r="AS246" i="1" s="1"/>
  <c r="AU246" i="1" s="1"/>
  <c r="AS209" i="1"/>
  <c r="AL209" i="1"/>
  <c r="AS208" i="1"/>
  <c r="AL208" i="1"/>
  <c r="AS207" i="1"/>
  <c r="AL207" i="1"/>
  <c r="AS206" i="1"/>
  <c r="AL206" i="1"/>
  <c r="AS205" i="1"/>
  <c r="AL205" i="1"/>
  <c r="AS204" i="1"/>
  <c r="AL204" i="1"/>
  <c r="AS197" i="1"/>
  <c r="AU197" i="1" s="1"/>
  <c r="AN197" i="1"/>
  <c r="AS196" i="1"/>
  <c r="AU196" i="1" s="1"/>
  <c r="AN196" i="1"/>
  <c r="AS195" i="1"/>
  <c r="AU195" i="1" s="1"/>
  <c r="AN195" i="1"/>
  <c r="AS194" i="1"/>
  <c r="AU194" i="1" s="1"/>
  <c r="AN194" i="1"/>
  <c r="AS187" i="1"/>
  <c r="AU187" i="1" s="1"/>
  <c r="AN187" i="1"/>
  <c r="AS186" i="1"/>
  <c r="AU186" i="1" s="1"/>
  <c r="AN186" i="1"/>
  <c r="AS185" i="1"/>
  <c r="AU185" i="1" s="1"/>
  <c r="AN185" i="1"/>
  <c r="AS184" i="1"/>
  <c r="AU184" i="1" s="1"/>
  <c r="AN184" i="1"/>
  <c r="AU204" i="1" l="1"/>
  <c r="AU206" i="1"/>
  <c r="AU208" i="1"/>
  <c r="AU205" i="1"/>
  <c r="AU207" i="1"/>
  <c r="AU209" i="1"/>
  <c r="AR82" i="1"/>
  <c r="AS82" i="1" s="1"/>
  <c r="AU82" i="1" s="1"/>
  <c r="AR80" i="1"/>
  <c r="AS80" i="1" s="1"/>
  <c r="AU80" i="1" s="1"/>
  <c r="AR79" i="1"/>
  <c r="AS79" i="1" s="1"/>
  <c r="AU79" i="1" s="1"/>
  <c r="AR78" i="1"/>
  <c r="AS78" i="1" s="1"/>
  <c r="AU78" i="1" s="1"/>
  <c r="AR77" i="1"/>
  <c r="AS77" i="1" s="1"/>
  <c r="AU77" i="1" s="1"/>
  <c r="AR76" i="1"/>
  <c r="AS76" i="1" s="1"/>
  <c r="AU76" i="1" s="1"/>
  <c r="AR75" i="1"/>
  <c r="AS75" i="1" s="1"/>
  <c r="AU75" i="1" s="1"/>
  <c r="AR74" i="1"/>
  <c r="AS74" i="1" s="1"/>
  <c r="AU74" i="1" s="1"/>
  <c r="AS177" i="1" l="1"/>
  <c r="AU177" i="1" s="1"/>
  <c r="AN177" i="1"/>
  <c r="AS176" i="1"/>
  <c r="AU176" i="1" s="1"/>
  <c r="AN176" i="1"/>
  <c r="AS175" i="1"/>
  <c r="AU175" i="1" s="1"/>
  <c r="AN175" i="1"/>
  <c r="AS174" i="1"/>
  <c r="AU174" i="1" s="1"/>
  <c r="AN174" i="1"/>
  <c r="AS167" i="1" l="1"/>
  <c r="AU167" i="1" s="1"/>
  <c r="AN167" i="1"/>
  <c r="AS166" i="1"/>
  <c r="AU166" i="1" s="1"/>
  <c r="AN166" i="1"/>
  <c r="AS165" i="1"/>
  <c r="AU165" i="1" s="1"/>
  <c r="AN165" i="1"/>
  <c r="AS164" i="1"/>
  <c r="AU164" i="1" s="1"/>
  <c r="AN164" i="1"/>
  <c r="AR52" i="1" l="1"/>
  <c r="AS52" i="1" s="1"/>
  <c r="AU52" i="1" s="1"/>
  <c r="AR50" i="1"/>
  <c r="AS50" i="1" s="1"/>
  <c r="AU50" i="1" s="1"/>
  <c r="AR49" i="1"/>
  <c r="AS49" i="1" s="1"/>
  <c r="AU49" i="1" s="1"/>
  <c r="AR48" i="1"/>
  <c r="AS48" i="1" s="1"/>
  <c r="AU48" i="1" s="1"/>
  <c r="AR47" i="1"/>
  <c r="AS47" i="1" s="1"/>
  <c r="AU47" i="1" s="1"/>
  <c r="AR46" i="1"/>
  <c r="AS46" i="1" s="1"/>
  <c r="AU46" i="1" s="1"/>
  <c r="AR45" i="1"/>
  <c r="AS45" i="1" s="1"/>
  <c r="AU45" i="1" s="1"/>
  <c r="AR44" i="1"/>
  <c r="AS44" i="1" s="1"/>
  <c r="AU44" i="1" s="1"/>
</calcChain>
</file>

<file path=xl/sharedStrings.xml><?xml version="1.0" encoding="utf-8"?>
<sst xmlns="http://schemas.openxmlformats.org/spreadsheetml/2006/main" count="57763" uniqueCount="547">
  <si>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</si>
  <si>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</si>
  <si>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</si>
  <si>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</si>
  <si>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</si>
  <si>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</si>
  <si>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</si>
  <si>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</si>
  <si>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</si>
  <si>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</si>
  <si>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</si>
  <si>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</si>
  <si>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</si>
  <si>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</si>
  <si>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</si>
  <si>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</si>
  <si>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</si>
  <si>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</si>
  <si>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</si>
  <si>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</si>
  <si>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</si>
  <si>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</si>
  <si>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</si>
  <si>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</si>
  <si>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</si>
  <si>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</si>
  <si>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</si>
  <si>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</si>
  <si>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</si>
  <si>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</si>
  <si>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</si>
  <si>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</si>
  <si>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</si>
  <si>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</si>
  <si>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</si>
  <si>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</si>
  <si>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</si>
  <si>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</si>
  <si>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</si>
  <si>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</si>
  <si>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</si>
  <si>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</si>
  <si>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</si>
  <si>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</si>
  <si>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</si>
  <si>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</si>
  <si>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</si>
  <si>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</si>
  <si>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</si>
  <si>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</si>
  <si>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</si>
  <si>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</si>
  <si>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</si>
  <si>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</si>
  <si>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</si>
  <si>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</si>
  <si>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</si>
  <si>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</si>
  <si>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</si>
  <si>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</si>
  <si>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</si>
  <si>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</si>
  <si>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</si>
  <si>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</si>
  <si>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</si>
  <si>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</si>
  <si>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</si>
  <si>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</si>
  <si>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</si>
  <si>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</si>
  <si>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</si>
  <si>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Carr_&amp;_Fenster_1994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</si>
  <si>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</si>
  <si>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</si>
  <si>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</si>
  <si>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</si>
  <si>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</si>
  <si>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</si>
  <si>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</si>
  <si>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</si>
  <si>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</si>
  <si>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</si>
  <si>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</si>
  <si>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</si>
  <si>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</si>
  <si>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</si>
  <si>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</si>
  <si>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</si>
  <si>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</si>
  <si>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</si>
  <si>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</si>
  <si>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</si>
  <si>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</si>
  <si>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</si>
  <si>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</si>
  <si>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</si>
  <si>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</si>
  <si>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</si>
  <si>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</si>
  <si>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</si>
  <si>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</si>
  <si>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</si>
  <si>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</si>
  <si>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</si>
  <si>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</si>
  <si>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</si>
  <si>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</si>
  <si>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</si>
  <si>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</si>
  <si>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</si>
  <si>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</si>
  <si>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</si>
  <si>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</si>
  <si>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</si>
  <si>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</si>
  <si>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</si>
  <si>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</si>
  <si>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</si>
  <si>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</si>
  <si>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</si>
  <si>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</si>
  <si>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</si>
  <si>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</si>
  <si>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</si>
  <si>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</si>
  <si>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</si>
  <si>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</si>
  <si>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</si>
  <si>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</si>
  <si>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</si>
  <si>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</si>
  <si>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</si>
  <si>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</si>
  <si>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</si>
  <si>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</si>
  <si>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</si>
  <si>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</si>
  <si>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</si>
  <si>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</si>
  <si>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</si>
  <si>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</si>
  <si>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</si>
  <si>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</si>
  <si>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</si>
  <si>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</si>
  <si>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</si>
  <si>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</si>
  <si>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</si>
  <si>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</si>
  <si>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</si>
  <si>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</si>
  <si>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</si>
  <si>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</si>
  <si>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</si>
  <si>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</si>
  <si>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</si>
  <si>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</si>
  <si>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</si>
  <si>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</si>
  <si>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</si>
  <si>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</si>
  <si>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</si>
  <si>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</si>
  <si>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</si>
  <si>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</si>
  <si>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</si>
  <si>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</si>
  <si>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</si>
  <si>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</si>
  <si>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</si>
  <si>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</si>
  <si>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</si>
  <si>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</si>
  <si>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</si>
  <si>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</si>
  <si>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</si>
  <si>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</si>
  <si>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</si>
  <si>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</si>
  <si>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</si>
  <si>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</si>
  <si>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</si>
  <si>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</si>
  <si>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</si>
  <si>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</si>
  <si>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</si>
  <si>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</si>
  <si>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</si>
  <si>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</si>
  <si>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</si>
  <si>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</si>
  <si>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Delesalle_&amp;_Mazer_1995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</si>
  <si>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</si>
  <si>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</si>
  <si>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</si>
  <si>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</si>
  <si>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</si>
  <si>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</si>
  <si>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</si>
  <si>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</si>
  <si>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</si>
  <si>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</si>
  <si>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</si>
  <si>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</si>
  <si>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</si>
  <si>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</si>
  <si>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</si>
  <si>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</si>
  <si>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</si>
  <si>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</si>
  <si>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</si>
  <si>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</si>
  <si>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</si>
  <si>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</si>
  <si>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</si>
  <si>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</si>
  <si>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</si>
  <si>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</si>
  <si>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</si>
  <si>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</si>
  <si>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</si>
  <si>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</si>
  <si>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</si>
  <si>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</si>
  <si>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</si>
  <si>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</si>
  <si>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</si>
  <si>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</si>
  <si>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</si>
  <si>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</si>
  <si>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</si>
  <si>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</si>
  <si>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</si>
  <si>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</si>
  <si>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</si>
  <si>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</si>
  <si>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</si>
  <si>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</si>
  <si>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</si>
  <si>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</si>
  <si>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</si>
  <si>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</si>
  <si>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</si>
  <si>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</si>
  <si>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</si>
  <si>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</si>
  <si>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</si>
  <si>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</si>
  <si>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</si>
  <si>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</si>
  <si>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</si>
  <si>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</si>
  <si>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</si>
  <si>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</si>
  <si>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</si>
  <si>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</si>
  <si>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</si>
  <si>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</si>
  <si>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</si>
  <si>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</si>
  <si>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</si>
  <si>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</si>
  <si>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</si>
  <si>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</si>
  <si>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</si>
  <si>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</si>
  <si>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</si>
  <si>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</si>
  <si>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</si>
  <si>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</si>
  <si>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</si>
  <si>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</si>
  <si>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</si>
  <si>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</si>
  <si>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</si>
  <si>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</si>
  <si>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</si>
  <si>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</si>
  <si>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</si>
  <si>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</si>
  <si>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</si>
  <si>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</si>
  <si>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</si>
  <si>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</si>
  <si>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</si>
  <si>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</si>
  <si>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</si>
  <si>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</si>
  <si>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</si>
  <si>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</si>
  <si>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</si>
  <si>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</si>
  <si>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</si>
  <si>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</si>
  <si>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</si>
  <si>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</si>
  <si>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</si>
  <si>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</si>
  <si>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</si>
  <si>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</si>
  <si>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</si>
  <si>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</si>
  <si>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</si>
  <si>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</si>
  <si>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</si>
  <si>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</si>
  <si>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</si>
  <si>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</si>
  <si>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</si>
  <si>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</si>
  <si>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</si>
  <si>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</si>
  <si>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</si>
  <si>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</si>
  <si>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</si>
  <si>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</si>
  <si>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</si>
  <si>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</si>
  <si>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</si>
  <si>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</si>
  <si>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</si>
  <si>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</si>
  <si>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</si>
  <si>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</si>
  <si>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</si>
  <si>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</si>
  <si>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</si>
  <si>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</si>
  <si>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</si>
  <si>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</si>
  <si>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</si>
  <si>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</si>
  <si>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</si>
  <si>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</si>
  <si>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</si>
  <si>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</si>
  <si>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</si>
  <si>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</si>
  <si>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</si>
  <si>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</si>
  <si>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</si>
  <si>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</si>
  <si>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</si>
  <si>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</si>
  <si>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</si>
  <si>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Tableland</t>
  </si>
  <si>
    <t>Headland</t>
  </si>
  <si>
    <t>Woodland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</si>
  <si>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</si>
  <si>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</si>
  <si>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</si>
  <si>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</si>
  <si>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</si>
  <si>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</si>
  <si>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</si>
  <si>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</si>
  <si>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</si>
  <si>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</si>
  <si>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</si>
  <si>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</si>
  <si>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</si>
  <si>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</si>
  <si>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</si>
  <si>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</si>
  <si>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</si>
  <si>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</si>
  <si>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</si>
  <si>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</si>
  <si>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</si>
  <si>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</si>
  <si>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</si>
  <si>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</si>
  <si>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</si>
  <si>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</si>
  <si>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</si>
  <si>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</si>
  <si>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</si>
  <si>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</si>
  <si>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</si>
  <si>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</si>
  <si>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</si>
  <si>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</si>
  <si>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</si>
  <si>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</si>
  <si>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</si>
  <si>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</si>
  <si>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</si>
  <si>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</si>
  <si>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</si>
  <si>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</si>
  <si>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</si>
  <si>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</si>
  <si>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</si>
  <si>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</si>
  <si>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</si>
  <si>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</si>
  <si>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</si>
  <si>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</si>
  <si>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</si>
  <si>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</si>
  <si>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</si>
  <si>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</si>
  <si>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</si>
  <si>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</si>
  <si>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</si>
  <si>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</si>
  <si>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</si>
  <si>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</si>
  <si>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</si>
  <si>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</si>
  <si>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</si>
  <si>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Smith_&amp;_Rausher_2008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</si>
  <si>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</si>
  <si>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</si>
  <si>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</si>
  <si>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</si>
  <si>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</si>
  <si>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</si>
  <si>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</si>
  <si>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</si>
  <si>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</si>
  <si>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</si>
  <si>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</si>
  <si>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</si>
  <si>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</si>
  <si>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</si>
  <si>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</si>
  <si>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</si>
  <si>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</si>
  <si>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</si>
  <si>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</si>
  <si>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</si>
  <si>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</si>
  <si>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</si>
  <si>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</si>
  <si>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</si>
  <si>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</si>
  <si>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</si>
  <si>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</si>
  <si>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</si>
  <si>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</si>
  <si>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Shore_&amp;_Barrett_1990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</si>
  <si>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</si>
  <si>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</si>
  <si>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</si>
  <si>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</si>
  <si>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</si>
  <si>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</si>
  <si>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</si>
  <si>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</si>
  <si>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Galen_&amp;_Cuba_2001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</si>
  <si>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</si>
  <si>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</si>
  <si>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</si>
  <si>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</si>
  <si>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</si>
  <si>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</si>
  <si>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</si>
  <si>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</si>
  <si>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</si>
  <si>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</si>
  <si>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</si>
  <si>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</si>
  <si>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</si>
  <si>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</si>
  <si>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</si>
  <si>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</si>
  <si>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</si>
  <si>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</si>
  <si>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</si>
  <si>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</si>
  <si>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</si>
  <si>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</si>
  <si>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</si>
  <si>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</si>
  <si>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</si>
  <si>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</si>
  <si>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</si>
  <si>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</si>
  <si>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</si>
  <si>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</si>
  <si>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</si>
  <si>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</si>
  <si>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</si>
  <si>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</si>
  <si>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</si>
  <si>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</si>
  <si>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</si>
  <si>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</si>
  <si>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</si>
  <si>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</si>
  <si>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</si>
  <si>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</si>
  <si>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Schwaegerle_&amp;_Levin_1991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</si>
  <si>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</si>
  <si>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</si>
  <si>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</si>
  <si>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</si>
  <si>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</si>
  <si>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</si>
  <si>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</si>
  <si>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</si>
  <si>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</si>
  <si>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</si>
  <si>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</si>
  <si>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</si>
  <si>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</si>
  <si>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</si>
  <si>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</si>
  <si>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</si>
  <si>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Kulbaba_&amp;_Worley_2008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</si>
  <si>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</si>
  <si>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</si>
  <si>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</si>
  <si>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</si>
  <si>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</si>
  <si>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</si>
  <si>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</si>
  <si>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</si>
  <si>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</si>
  <si>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Van_Kleunen_&amp;_Ritland_2004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</si>
  <si>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</si>
  <si>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</si>
  <si>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</si>
  <si>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</si>
  <si>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</si>
  <si>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</si>
  <si>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</si>
  <si>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</si>
  <si>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</si>
  <si>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</si>
  <si>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</si>
  <si>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Routley_&amp;_Husband_2005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</si>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</sst>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36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35"/>
  <sheetViews>
    <sheetView tabSelected="1" topLeftCell="Q1" zoomScale="80" zoomScaleNormal="80" workbookViewId="0">
      <pane ySplit="1" topLeftCell="A1302" activePane="bottomLeft" state="frozen"/>
      <selection activeCell="AI1" sqref="AI1"/>
      <selection pane="bottomLeft" activeCell="Y1336" sqref="Y1336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24.109375" style="6" customWidth="1"/>
    <col min="31" max="31" width="24.44140625" style="6" customWidth="1"/>
    <col min="32" max="33" width="11.5546875" style="6"/>
    <col min="34" max="34" width="18.109375" style="6" customWidth="1"/>
    <col min="35" max="35" width="15.21875" style="6" customWidth="1"/>
    <col min="36" max="47" width="11.5546875" style="6"/>
    <col min="48" max="48" width="11.5546875" style="32"/>
    <col min="49" max="16384" width="11.5546875" style="6"/>
  </cols>
  <sheetData>
    <row r="1" spans="1:4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108</v>
      </c>
      <c r="AQ1" s="6" t="s">
        <v>107</v>
      </c>
      <c r="AR1" s="6" t="s">
        <v>33</v>
      </c>
      <c r="AS1" s="6" t="s">
        <v>34</v>
      </c>
      <c r="AT1" s="6" t="s">
        <v>35</v>
      </c>
      <c r="AU1" s="6" t="s">
        <v>36</v>
      </c>
      <c r="AV1" s="32" t="s">
        <v>37</v>
      </c>
    </row>
    <row r="2" spans="1:48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77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78</v>
      </c>
      <c r="T2" s="1" t="s">
        <v>79</v>
      </c>
      <c r="U2" s="1" t="s">
        <v>109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>
        <v>323.34500000000003</v>
      </c>
      <c r="AS2" s="6">
        <v>4.18</v>
      </c>
      <c r="AT2" s="6">
        <v>0</v>
      </c>
      <c r="AU2" s="6">
        <v>4.8289999999999997</v>
      </c>
      <c r="AV2" s="32" t="s">
        <v>56</v>
      </c>
    </row>
    <row r="3" spans="1:48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77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78</v>
      </c>
      <c r="T3" s="1" t="s">
        <v>79</v>
      </c>
      <c r="U3" s="1" t="s">
        <v>109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>
        <v>1.0900000000000001</v>
      </c>
      <c r="AS3" s="6">
        <v>0.189</v>
      </c>
      <c r="AT3" s="6">
        <v>0</v>
      </c>
      <c r="AU3" s="6">
        <v>0.161</v>
      </c>
      <c r="AV3" s="32" t="s">
        <v>56</v>
      </c>
    </row>
    <row r="4" spans="1:48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77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78</v>
      </c>
      <c r="T4" s="1" t="s">
        <v>79</v>
      </c>
      <c r="U4" s="1" t="s">
        <v>109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>
        <v>0.68600000000000005</v>
      </c>
      <c r="AS4" s="6">
        <v>0.221</v>
      </c>
      <c r="AT4" s="6">
        <v>0</v>
      </c>
      <c r="AU4" s="6">
        <v>0.17</v>
      </c>
      <c r="AV4" s="32" t="s">
        <v>56</v>
      </c>
    </row>
    <row r="5" spans="1:48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77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78</v>
      </c>
      <c r="T5" s="1" t="s">
        <v>79</v>
      </c>
      <c r="U5" s="1" t="s">
        <v>109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>
        <v>0.41399999999999998</v>
      </c>
      <c r="AS5" s="6">
        <v>1.008</v>
      </c>
      <c r="AT5" s="6">
        <v>0</v>
      </c>
      <c r="AU5" s="6">
        <v>0.58899999999999997</v>
      </c>
      <c r="AV5" s="32" t="s">
        <v>56</v>
      </c>
    </row>
    <row r="6" spans="1:48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77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78</v>
      </c>
      <c r="T6" s="1" t="s">
        <v>79</v>
      </c>
      <c r="U6" s="1" t="s">
        <v>109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>
        <v>0.91100000000000003</v>
      </c>
      <c r="AS6" s="6">
        <v>0.45400000000000001</v>
      </c>
      <c r="AT6" s="6">
        <v>0</v>
      </c>
      <c r="AU6" s="6">
        <v>0.52800000000000002</v>
      </c>
      <c r="AV6" s="32" t="s">
        <v>56</v>
      </c>
    </row>
    <row r="7" spans="1:48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77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78</v>
      </c>
      <c r="T7" s="1" t="s">
        <v>79</v>
      </c>
      <c r="U7" s="1" t="s">
        <v>109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>
        <v>0.14899999999999999</v>
      </c>
      <c r="AS7" s="6">
        <v>0.42199999999999999</v>
      </c>
      <c r="AT7" s="6">
        <v>0</v>
      </c>
      <c r="AU7" s="6">
        <v>0.47799999999999998</v>
      </c>
      <c r="AV7" s="32" t="s">
        <v>56</v>
      </c>
    </row>
    <row r="8" spans="1:48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77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78</v>
      </c>
      <c r="T8" s="1" t="s">
        <v>79</v>
      </c>
      <c r="U8" s="1" t="s">
        <v>109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>
        <v>-10.292999999999999</v>
      </c>
      <c r="AS8" s="6" t="s">
        <v>49</v>
      </c>
      <c r="AT8" s="6" t="s">
        <v>49</v>
      </c>
      <c r="AU8" s="6" t="s">
        <v>49</v>
      </c>
      <c r="AV8" s="32" t="s">
        <v>49</v>
      </c>
    </row>
    <row r="9" spans="1:48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77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78</v>
      </c>
      <c r="T9" s="1" t="s">
        <v>79</v>
      </c>
      <c r="U9" s="1" t="s">
        <v>109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>
        <v>0.41499999999999998</v>
      </c>
      <c r="AS9" s="6" t="s">
        <v>49</v>
      </c>
      <c r="AT9" s="6" t="s">
        <v>49</v>
      </c>
      <c r="AU9" s="6" t="s">
        <v>49</v>
      </c>
      <c r="AV9" s="32" t="s">
        <v>49</v>
      </c>
    </row>
    <row r="10" spans="1:48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77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78</v>
      </c>
      <c r="T10" s="1" t="s">
        <v>79</v>
      </c>
      <c r="U10" s="1" t="s">
        <v>109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>
        <v>-5.5650000000000004</v>
      </c>
      <c r="AS10" s="6" t="s">
        <v>49</v>
      </c>
      <c r="AT10" s="6" t="s">
        <v>49</v>
      </c>
      <c r="AU10" s="6" t="s">
        <v>49</v>
      </c>
      <c r="AV10" s="32" t="s">
        <v>49</v>
      </c>
    </row>
    <row r="11" spans="1:48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77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78</v>
      </c>
      <c r="T11" s="1" t="s">
        <v>79</v>
      </c>
      <c r="U11" s="1" t="s">
        <v>109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>
        <v>-0.33300000000000002</v>
      </c>
      <c r="AS11" s="6" t="s">
        <v>49</v>
      </c>
      <c r="AT11" s="6" t="s">
        <v>49</v>
      </c>
      <c r="AU11" s="6" t="s">
        <v>49</v>
      </c>
      <c r="AV11" s="32" t="s">
        <v>49</v>
      </c>
    </row>
    <row r="12" spans="1:48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77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78</v>
      </c>
      <c r="T12" s="1" t="s">
        <v>79</v>
      </c>
      <c r="U12" s="1" t="s">
        <v>109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>
        <v>-3.37</v>
      </c>
      <c r="AS12" s="6" t="s">
        <v>49</v>
      </c>
      <c r="AT12" s="6" t="s">
        <v>49</v>
      </c>
      <c r="AU12" s="6" t="s">
        <v>49</v>
      </c>
      <c r="AV12" s="32" t="s">
        <v>49</v>
      </c>
    </row>
    <row r="13" spans="1:48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77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78</v>
      </c>
      <c r="T13" s="1" t="s">
        <v>79</v>
      </c>
      <c r="U13" s="1" t="s">
        <v>109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>
        <v>0.60199999999999998</v>
      </c>
      <c r="AS13" s="6" t="s">
        <v>49</v>
      </c>
      <c r="AT13" s="6" t="s">
        <v>49</v>
      </c>
      <c r="AU13" s="6" t="s">
        <v>49</v>
      </c>
      <c r="AV13" s="32" t="s">
        <v>49</v>
      </c>
    </row>
    <row r="14" spans="1:48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77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78</v>
      </c>
      <c r="T14" s="1" t="s">
        <v>79</v>
      </c>
      <c r="U14" s="1" t="s">
        <v>109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>
        <v>0.106</v>
      </c>
      <c r="AS14" s="6" t="s">
        <v>49</v>
      </c>
      <c r="AT14" s="6" t="s">
        <v>49</v>
      </c>
      <c r="AU14" s="6" t="s">
        <v>49</v>
      </c>
      <c r="AV14" s="32" t="s">
        <v>49</v>
      </c>
    </row>
    <row r="15" spans="1:48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77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78</v>
      </c>
      <c r="T15" s="1" t="s">
        <v>79</v>
      </c>
      <c r="U15" s="1" t="s">
        <v>109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>
        <v>0.28599999999999998</v>
      </c>
      <c r="AS15" s="6" t="s">
        <v>49</v>
      </c>
      <c r="AT15" s="6" t="s">
        <v>49</v>
      </c>
      <c r="AU15" s="6" t="s">
        <v>49</v>
      </c>
      <c r="AV15" s="32" t="s">
        <v>49</v>
      </c>
    </row>
    <row r="16" spans="1:48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77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78</v>
      </c>
      <c r="T16" s="1" t="s">
        <v>79</v>
      </c>
      <c r="U16" s="1" t="s">
        <v>109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>
        <v>0.188</v>
      </c>
      <c r="AS16" s="6" t="s">
        <v>49</v>
      </c>
      <c r="AT16" s="6" t="s">
        <v>49</v>
      </c>
      <c r="AU16" s="6" t="s">
        <v>49</v>
      </c>
      <c r="AV16" s="32" t="s">
        <v>49</v>
      </c>
    </row>
    <row r="17" spans="1:48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77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78</v>
      </c>
      <c r="T17" s="1" t="s">
        <v>79</v>
      </c>
      <c r="U17" s="1" t="s">
        <v>109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>
        <v>2.1000000000000001E-2</v>
      </c>
      <c r="AS17" s="6" t="s">
        <v>49</v>
      </c>
      <c r="AT17" s="6" t="s">
        <v>49</v>
      </c>
      <c r="AU17" s="6" t="s">
        <v>49</v>
      </c>
      <c r="AV17" s="32" t="s">
        <v>49</v>
      </c>
    </row>
    <row r="18" spans="1:48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77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78</v>
      </c>
      <c r="T18" s="1" t="s">
        <v>79</v>
      </c>
      <c r="U18" s="1" t="s">
        <v>109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>
        <v>0.23499999999999999</v>
      </c>
      <c r="AS18" s="6" t="s">
        <v>49</v>
      </c>
      <c r="AT18" s="6" t="s">
        <v>49</v>
      </c>
      <c r="AU18" s="6" t="s">
        <v>49</v>
      </c>
      <c r="AV18" s="32" t="s">
        <v>49</v>
      </c>
    </row>
    <row r="19" spans="1:48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77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78</v>
      </c>
      <c r="T19" s="1" t="s">
        <v>79</v>
      </c>
      <c r="U19" s="1" t="s">
        <v>109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>
        <v>3.7999999999999999E-2</v>
      </c>
      <c r="AS19" s="6" t="s">
        <v>49</v>
      </c>
      <c r="AT19" s="6" t="s">
        <v>49</v>
      </c>
      <c r="AU19" s="6" t="s">
        <v>49</v>
      </c>
      <c r="AV19" s="32" t="s">
        <v>49</v>
      </c>
    </row>
    <row r="20" spans="1:48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77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78</v>
      </c>
      <c r="T20" s="1" t="s">
        <v>79</v>
      </c>
      <c r="U20" s="1" t="s">
        <v>109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>
        <v>0.129</v>
      </c>
      <c r="AS20" s="6" t="s">
        <v>49</v>
      </c>
      <c r="AT20" s="6" t="s">
        <v>49</v>
      </c>
      <c r="AU20" s="6" t="s">
        <v>49</v>
      </c>
      <c r="AV20" s="32" t="s">
        <v>49</v>
      </c>
    </row>
    <row r="21" spans="1:48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77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78</v>
      </c>
      <c r="T21" s="1" t="s">
        <v>79</v>
      </c>
      <c r="U21" s="1" t="s">
        <v>109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>
        <v>0.157</v>
      </c>
      <c r="AS21" s="6" t="s">
        <v>49</v>
      </c>
      <c r="AT21" s="6" t="s">
        <v>49</v>
      </c>
      <c r="AU21" s="6" t="s">
        <v>49</v>
      </c>
      <c r="AV21" s="32" t="s">
        <v>49</v>
      </c>
    </row>
    <row r="22" spans="1:48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77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78</v>
      </c>
      <c r="T22" s="1" t="s">
        <v>79</v>
      </c>
      <c r="U22" s="1" t="s">
        <v>109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>
        <v>0.106</v>
      </c>
      <c r="AS22" s="6" t="s">
        <v>49</v>
      </c>
      <c r="AT22" s="6" t="s">
        <v>49</v>
      </c>
      <c r="AU22" s="6" t="s">
        <v>49</v>
      </c>
      <c r="AV22" s="32" t="s">
        <v>49</v>
      </c>
    </row>
    <row r="23" spans="1:48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77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78</v>
      </c>
      <c r="T23" s="1" t="s">
        <v>79</v>
      </c>
      <c r="U23" s="1" t="s">
        <v>109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>
        <v>421.45400000000001</v>
      </c>
      <c r="AS23" s="6">
        <v>5.7789999999999999</v>
      </c>
      <c r="AT23" s="6">
        <v>0</v>
      </c>
      <c r="AU23" s="6">
        <v>4.3239999999999998</v>
      </c>
      <c r="AV23" s="32" t="s">
        <v>56</v>
      </c>
    </row>
    <row r="24" spans="1:48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77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78</v>
      </c>
      <c r="T24" s="1" t="s">
        <v>79</v>
      </c>
      <c r="U24" s="1" t="s">
        <v>109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>
        <v>1.23</v>
      </c>
      <c r="AS24" s="6">
        <v>0.22900000000000001</v>
      </c>
      <c r="AT24" s="6">
        <v>0</v>
      </c>
      <c r="AU24" s="6">
        <v>0.14899999999999999</v>
      </c>
      <c r="AV24" s="32" t="s">
        <v>56</v>
      </c>
    </row>
    <row r="25" spans="1:48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77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78</v>
      </c>
      <c r="T25" s="1" t="s">
        <v>79</v>
      </c>
      <c r="U25" s="1" t="s">
        <v>109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>
        <v>0.97899999999999998</v>
      </c>
      <c r="AS25" s="6">
        <v>0.34</v>
      </c>
      <c r="AT25" s="6">
        <v>0</v>
      </c>
      <c r="AU25" s="6">
        <v>0.17299999999999999</v>
      </c>
      <c r="AV25" s="32" t="s">
        <v>56</v>
      </c>
    </row>
    <row r="26" spans="1:48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77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78</v>
      </c>
      <c r="T26" s="1" t="s">
        <v>79</v>
      </c>
      <c r="U26" s="1" t="s">
        <v>109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>
        <v>0.47499999999999998</v>
      </c>
      <c r="AS26" s="6">
        <v>1.131</v>
      </c>
      <c r="AT26" s="6">
        <v>0</v>
      </c>
      <c r="AU26" s="6">
        <v>0.59599999999999997</v>
      </c>
      <c r="AV26" s="32" t="s">
        <v>56</v>
      </c>
    </row>
    <row r="27" spans="1:48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77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78</v>
      </c>
      <c r="T27" s="1" t="s">
        <v>79</v>
      </c>
      <c r="U27" s="1" t="s">
        <v>109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>
        <v>1.915</v>
      </c>
      <c r="AS27" s="6">
        <v>1.135</v>
      </c>
      <c r="AT27" s="6">
        <v>0</v>
      </c>
      <c r="AU27" s="6">
        <v>0.627</v>
      </c>
      <c r="AV27" s="32" t="s">
        <v>56</v>
      </c>
    </row>
    <row r="28" spans="1:48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77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78</v>
      </c>
      <c r="T28" s="1" t="s">
        <v>79</v>
      </c>
      <c r="U28" s="1" t="s">
        <v>109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>
        <v>0.24099999999999999</v>
      </c>
      <c r="AS28" s="6">
        <v>0.68500000000000005</v>
      </c>
      <c r="AT28" s="6">
        <v>0</v>
      </c>
      <c r="AU28" s="6">
        <v>0.42699999999999999</v>
      </c>
      <c r="AV28" s="32" t="s">
        <v>56</v>
      </c>
    </row>
    <row r="29" spans="1:48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77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78</v>
      </c>
      <c r="T29" s="1" t="s">
        <v>79</v>
      </c>
      <c r="U29" s="1" t="s">
        <v>109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>
        <v>-5.375</v>
      </c>
      <c r="AS29" s="6" t="s">
        <v>49</v>
      </c>
      <c r="AT29" s="6" t="s">
        <v>49</v>
      </c>
      <c r="AU29" s="6" t="s">
        <v>49</v>
      </c>
      <c r="AV29" s="32" t="s">
        <v>49</v>
      </c>
    </row>
    <row r="30" spans="1:48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77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78</v>
      </c>
      <c r="T30" s="1" t="s">
        <v>79</v>
      </c>
      <c r="U30" s="1" t="s">
        <v>109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>
        <v>-0.12</v>
      </c>
      <c r="AS30" s="6" t="s">
        <v>49</v>
      </c>
      <c r="AT30" s="6" t="s">
        <v>49</v>
      </c>
      <c r="AU30" s="6" t="s">
        <v>49</v>
      </c>
      <c r="AV30" s="32" t="s">
        <v>49</v>
      </c>
    </row>
    <row r="31" spans="1:48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77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78</v>
      </c>
      <c r="T31" s="1" t="s">
        <v>79</v>
      </c>
      <c r="U31" s="1" t="s">
        <v>109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>
        <v>-6.0060000000000002</v>
      </c>
      <c r="AS31" s="6" t="s">
        <v>49</v>
      </c>
      <c r="AT31" s="6" t="s">
        <v>49</v>
      </c>
      <c r="AU31" s="6" t="s">
        <v>49</v>
      </c>
      <c r="AV31" s="32" t="s">
        <v>49</v>
      </c>
    </row>
    <row r="32" spans="1:48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77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78</v>
      </c>
      <c r="T32" s="1" t="s">
        <v>79</v>
      </c>
      <c r="U32" s="1" t="s">
        <v>109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>
        <v>-1.7689999999999999</v>
      </c>
      <c r="AS32" s="6" t="s">
        <v>49</v>
      </c>
      <c r="AT32" s="6" t="s">
        <v>49</v>
      </c>
      <c r="AU32" s="6" t="s">
        <v>49</v>
      </c>
      <c r="AV32" s="32" t="s">
        <v>49</v>
      </c>
    </row>
    <row r="33" spans="1:48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77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78</v>
      </c>
      <c r="T33" s="1" t="s">
        <v>79</v>
      </c>
      <c r="U33" s="1" t="s">
        <v>109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>
        <v>-3.4209999999999998</v>
      </c>
      <c r="AS33" s="6" t="s">
        <v>49</v>
      </c>
      <c r="AT33" s="6" t="s">
        <v>49</v>
      </c>
      <c r="AU33" s="6" t="s">
        <v>49</v>
      </c>
      <c r="AV33" s="32" t="s">
        <v>49</v>
      </c>
    </row>
    <row r="34" spans="1:48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77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78</v>
      </c>
      <c r="T34" s="1" t="s">
        <v>79</v>
      </c>
      <c r="U34" s="1" t="s">
        <v>109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>
        <v>0.78700000000000003</v>
      </c>
      <c r="AS34" s="6" t="s">
        <v>49</v>
      </c>
      <c r="AT34" s="6" t="s">
        <v>49</v>
      </c>
      <c r="AU34" s="6" t="s">
        <v>49</v>
      </c>
      <c r="AV34" s="32" t="s">
        <v>49</v>
      </c>
    </row>
    <row r="35" spans="1:48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77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78</v>
      </c>
      <c r="T35" s="1" t="s">
        <v>79</v>
      </c>
      <c r="U35" s="1" t="s">
        <v>109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>
        <v>-7.4999999999999997E-2</v>
      </c>
      <c r="AS35" s="6" t="s">
        <v>49</v>
      </c>
      <c r="AT35" s="6" t="s">
        <v>49</v>
      </c>
      <c r="AU35" s="6" t="s">
        <v>49</v>
      </c>
      <c r="AV35" s="32" t="s">
        <v>49</v>
      </c>
    </row>
    <row r="36" spans="1:48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77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78</v>
      </c>
      <c r="T36" s="1" t="s">
        <v>79</v>
      </c>
      <c r="U36" s="1" t="s">
        <v>109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>
        <v>0.05</v>
      </c>
      <c r="AS36" s="6" t="s">
        <v>49</v>
      </c>
      <c r="AT36" s="6" t="s">
        <v>49</v>
      </c>
      <c r="AU36" s="6" t="s">
        <v>49</v>
      </c>
      <c r="AV36" s="32" t="s">
        <v>49</v>
      </c>
    </row>
    <row r="37" spans="1:48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77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78</v>
      </c>
      <c r="T37" s="1" t="s">
        <v>79</v>
      </c>
      <c r="U37" s="1" t="s">
        <v>109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>
        <v>5.8999999999999997E-2</v>
      </c>
      <c r="AS37" s="6" t="s">
        <v>49</v>
      </c>
      <c r="AT37" s="6" t="s">
        <v>49</v>
      </c>
      <c r="AU37" s="6" t="s">
        <v>49</v>
      </c>
      <c r="AV37" s="32" t="s">
        <v>49</v>
      </c>
    </row>
    <row r="38" spans="1:48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77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78</v>
      </c>
      <c r="T38" s="1" t="s">
        <v>79</v>
      </c>
      <c r="U38" s="1" t="s">
        <v>109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>
        <v>-0.14399999999999999</v>
      </c>
      <c r="AS38" s="6" t="s">
        <v>49</v>
      </c>
      <c r="AT38" s="6" t="s">
        <v>49</v>
      </c>
      <c r="AU38" s="6" t="s">
        <v>49</v>
      </c>
      <c r="AV38" s="32" t="s">
        <v>49</v>
      </c>
    </row>
    <row r="39" spans="1:48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77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78</v>
      </c>
      <c r="T39" s="1" t="s">
        <v>79</v>
      </c>
      <c r="U39" s="1" t="s">
        <v>109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>
        <v>3.3000000000000002E-2</v>
      </c>
      <c r="AS39" s="6" t="s">
        <v>49</v>
      </c>
      <c r="AT39" s="6" t="s">
        <v>49</v>
      </c>
      <c r="AU39" s="6" t="s">
        <v>49</v>
      </c>
      <c r="AV39" s="32" t="s">
        <v>49</v>
      </c>
    </row>
    <row r="40" spans="1:48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77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78</v>
      </c>
      <c r="T40" s="1" t="s">
        <v>79</v>
      </c>
      <c r="U40" s="1" t="s">
        <v>109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>
        <v>-3.7999999999999999E-2</v>
      </c>
      <c r="AS40" s="6" t="s">
        <v>49</v>
      </c>
      <c r="AT40" s="6" t="s">
        <v>49</v>
      </c>
      <c r="AU40" s="6" t="s">
        <v>49</v>
      </c>
      <c r="AV40" s="32" t="s">
        <v>49</v>
      </c>
    </row>
    <row r="41" spans="1:48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77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78</v>
      </c>
      <c r="T41" s="1" t="s">
        <v>79</v>
      </c>
      <c r="U41" s="1" t="s">
        <v>109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>
        <v>0.41799999999999998</v>
      </c>
      <c r="AS41" s="6" t="s">
        <v>49</v>
      </c>
      <c r="AT41" s="6" t="s">
        <v>49</v>
      </c>
      <c r="AU41" s="6" t="s">
        <v>49</v>
      </c>
      <c r="AV41" s="32" t="s">
        <v>49</v>
      </c>
    </row>
    <row r="42" spans="1:48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77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78</v>
      </c>
      <c r="T42" s="1" t="s">
        <v>79</v>
      </c>
      <c r="U42" s="1" t="s">
        <v>109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>
        <v>0.158</v>
      </c>
      <c r="AS42" s="6" t="s">
        <v>49</v>
      </c>
      <c r="AT42" s="6" t="s">
        <v>49</v>
      </c>
      <c r="AU42" s="6" t="s">
        <v>49</v>
      </c>
      <c r="AV42" s="32" t="s">
        <v>49</v>
      </c>
    </row>
    <row r="43" spans="1:48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77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78</v>
      </c>
      <c r="T43" s="1" t="s">
        <v>79</v>
      </c>
      <c r="U43" s="1" t="s">
        <v>109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>
        <v>0.39</v>
      </c>
      <c r="AS43" s="6" t="s">
        <v>49</v>
      </c>
      <c r="AT43" s="6" t="s">
        <v>49</v>
      </c>
      <c r="AU43" s="6" t="s">
        <v>49</v>
      </c>
      <c r="AV43" s="32" t="s">
        <v>49</v>
      </c>
    </row>
    <row r="44" spans="1:48" ht="14.4" customHeight="1">
      <c r="A44" s="1">
        <v>1</v>
      </c>
      <c r="B44" s="1" t="s">
        <v>38</v>
      </c>
      <c r="C44" s="1" t="s">
        <v>38</v>
      </c>
      <c r="D44" s="3" t="s">
        <v>71</v>
      </c>
      <c r="E44" s="3" t="s">
        <v>72</v>
      </c>
      <c r="F44" s="3">
        <v>1994</v>
      </c>
      <c r="G44" s="3" t="s">
        <v>73</v>
      </c>
      <c r="H44" s="3" t="s">
        <v>74</v>
      </c>
      <c r="I44" s="3" t="s">
        <v>75</v>
      </c>
      <c r="J44" s="3" t="s">
        <v>76</v>
      </c>
      <c r="K44" s="3" t="s">
        <v>45</v>
      </c>
      <c r="L44" s="3" t="s">
        <v>46</v>
      </c>
      <c r="M44" s="1" t="s">
        <v>12</v>
      </c>
      <c r="N44" s="1" t="s">
        <v>77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78</v>
      </c>
      <c r="T44" s="1" t="s">
        <v>79</v>
      </c>
      <c r="U44" s="1" t="s">
        <v>80</v>
      </c>
      <c r="V44" s="3" t="s">
        <v>81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82</v>
      </c>
      <c r="AD44" s="1" t="s">
        <v>83</v>
      </c>
      <c r="AE44" s="1" t="s">
        <v>83</v>
      </c>
      <c r="AF44" s="1" t="s">
        <v>60</v>
      </c>
      <c r="AG44" s="1" t="s">
        <v>61</v>
      </c>
      <c r="AH44" s="1" t="s">
        <v>84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1">
        <f t="shared" ref="AR44:AR50" si="0">AL44*AN44</f>
        <v>0.43470000000000003</v>
      </c>
      <c r="AS44" s="4">
        <f t="shared" ref="AS44:AS50" si="1">AR44/(AM44^2)*100</f>
        <v>1.6453693469999549</v>
      </c>
      <c r="AT44" s="5">
        <v>0</v>
      </c>
      <c r="AU44" s="4">
        <f t="shared" ref="AU44:AU50" si="2">AS44*(1-AL44)/AL44</f>
        <v>0.39856773001862245</v>
      </c>
      <c r="AV44" s="31" t="s">
        <v>131</v>
      </c>
    </row>
    <row r="45" spans="1:48" ht="14.4" customHeight="1">
      <c r="A45" s="1">
        <v>1</v>
      </c>
      <c r="B45" s="1" t="s">
        <v>38</v>
      </c>
      <c r="C45" s="1" t="s">
        <v>38</v>
      </c>
      <c r="D45" s="3" t="s">
        <v>71</v>
      </c>
      <c r="E45" s="3" t="s">
        <v>72</v>
      </c>
      <c r="F45" s="3">
        <v>1994</v>
      </c>
      <c r="G45" s="3" t="s">
        <v>73</v>
      </c>
      <c r="H45" s="3" t="s">
        <v>74</v>
      </c>
      <c r="I45" s="3" t="s">
        <v>75</v>
      </c>
      <c r="J45" s="3" t="s">
        <v>76</v>
      </c>
      <c r="K45" s="3" t="s">
        <v>45</v>
      </c>
      <c r="L45" s="3" t="s">
        <v>46</v>
      </c>
      <c r="M45" s="1" t="s">
        <v>12</v>
      </c>
      <c r="N45" s="1" t="s">
        <v>77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78</v>
      </c>
      <c r="T45" s="1" t="s">
        <v>79</v>
      </c>
      <c r="U45" s="1" t="s">
        <v>80</v>
      </c>
      <c r="V45" s="3" t="s">
        <v>81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85</v>
      </c>
      <c r="AE45" s="1" t="s">
        <v>85</v>
      </c>
      <c r="AF45" s="1" t="s">
        <v>60</v>
      </c>
      <c r="AG45" s="1" t="s">
        <v>61</v>
      </c>
      <c r="AH45" s="1" t="s">
        <v>84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1">
        <f t="shared" si="0"/>
        <v>3.2279100000000005</v>
      </c>
      <c r="AS45" s="4">
        <f t="shared" si="1"/>
        <v>0.95032192022196005</v>
      </c>
      <c r="AT45" s="5">
        <v>0</v>
      </c>
      <c r="AU45" s="4">
        <f t="shared" si="2"/>
        <v>0.22436524939727356</v>
      </c>
      <c r="AV45" s="31" t="s">
        <v>131</v>
      </c>
    </row>
    <row r="46" spans="1:48" ht="14.4" customHeight="1">
      <c r="A46" s="1">
        <v>1</v>
      </c>
      <c r="B46" s="1" t="s">
        <v>38</v>
      </c>
      <c r="C46" s="1" t="s">
        <v>38</v>
      </c>
      <c r="D46" s="3" t="s">
        <v>71</v>
      </c>
      <c r="E46" s="3" t="s">
        <v>72</v>
      </c>
      <c r="F46" s="3">
        <v>1994</v>
      </c>
      <c r="G46" s="3" t="s">
        <v>73</v>
      </c>
      <c r="H46" s="3" t="s">
        <v>74</v>
      </c>
      <c r="I46" s="3" t="s">
        <v>75</v>
      </c>
      <c r="J46" s="3" t="s">
        <v>76</v>
      </c>
      <c r="K46" s="3" t="s">
        <v>45</v>
      </c>
      <c r="L46" s="3" t="s">
        <v>46</v>
      </c>
      <c r="M46" s="1" t="s">
        <v>12</v>
      </c>
      <c r="N46" s="1" t="s">
        <v>77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78</v>
      </c>
      <c r="T46" s="1" t="s">
        <v>79</v>
      </c>
      <c r="U46" s="1" t="s">
        <v>80</v>
      </c>
      <c r="V46" s="3" t="s">
        <v>81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86</v>
      </c>
      <c r="AE46" s="1" t="s">
        <v>86</v>
      </c>
      <c r="AF46" s="1" t="s">
        <v>60</v>
      </c>
      <c r="AG46" s="1" t="s">
        <v>61</v>
      </c>
      <c r="AH46" s="1" t="s">
        <v>84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1">
        <f t="shared" si="0"/>
        <v>1.4100600000000001</v>
      </c>
      <c r="AS46" s="4">
        <f t="shared" si="1"/>
        <v>0.79833952444768319</v>
      </c>
      <c r="AT46" s="5">
        <v>0</v>
      </c>
      <c r="AU46" s="4">
        <f t="shared" si="2"/>
        <v>0.40761141882676266</v>
      </c>
      <c r="AV46" s="31" t="s">
        <v>131</v>
      </c>
    </row>
    <row r="47" spans="1:48" ht="14.4" customHeight="1">
      <c r="A47" s="1">
        <v>1</v>
      </c>
      <c r="B47" s="1" t="s">
        <v>38</v>
      </c>
      <c r="C47" s="1" t="s">
        <v>38</v>
      </c>
      <c r="D47" s="3" t="s">
        <v>71</v>
      </c>
      <c r="E47" s="3" t="s">
        <v>72</v>
      </c>
      <c r="F47" s="3">
        <v>1994</v>
      </c>
      <c r="G47" s="3" t="s">
        <v>73</v>
      </c>
      <c r="H47" s="3" t="s">
        <v>74</v>
      </c>
      <c r="I47" s="3" t="s">
        <v>75</v>
      </c>
      <c r="J47" s="3" t="s">
        <v>76</v>
      </c>
      <c r="K47" s="3" t="s">
        <v>45</v>
      </c>
      <c r="L47" s="3" t="s">
        <v>46</v>
      </c>
      <c r="M47" s="1" t="s">
        <v>12</v>
      </c>
      <c r="N47" s="1" t="s">
        <v>77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78</v>
      </c>
      <c r="T47" s="1" t="s">
        <v>79</v>
      </c>
      <c r="U47" s="1" t="s">
        <v>80</v>
      </c>
      <c r="V47" s="3" t="s">
        <v>81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87</v>
      </c>
      <c r="AD47" s="1" t="s">
        <v>88</v>
      </c>
      <c r="AE47" s="1" t="s">
        <v>88</v>
      </c>
      <c r="AF47" s="1" t="s">
        <v>60</v>
      </c>
      <c r="AG47" s="1" t="s">
        <v>61</v>
      </c>
      <c r="AH47" s="1" t="s">
        <v>84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1">
        <f t="shared" si="0"/>
        <v>3.01</v>
      </c>
      <c r="AS47" s="4">
        <f t="shared" si="1"/>
        <v>1.2528616024973984</v>
      </c>
      <c r="AT47" s="5">
        <v>0</v>
      </c>
      <c r="AU47" s="4">
        <f t="shared" si="2"/>
        <v>0.17898022892819979</v>
      </c>
      <c r="AV47" s="31" t="s">
        <v>131</v>
      </c>
    </row>
    <row r="48" spans="1:48" ht="14.4" customHeight="1">
      <c r="A48" s="1">
        <v>1</v>
      </c>
      <c r="B48" s="1" t="s">
        <v>38</v>
      </c>
      <c r="C48" s="1" t="s">
        <v>38</v>
      </c>
      <c r="D48" s="3" t="s">
        <v>71</v>
      </c>
      <c r="E48" s="3" t="s">
        <v>72</v>
      </c>
      <c r="F48" s="3">
        <v>1994</v>
      </c>
      <c r="G48" s="3" t="s">
        <v>73</v>
      </c>
      <c r="H48" s="3" t="s">
        <v>74</v>
      </c>
      <c r="I48" s="3" t="s">
        <v>75</v>
      </c>
      <c r="J48" s="3" t="s">
        <v>76</v>
      </c>
      <c r="K48" s="3" t="s">
        <v>45</v>
      </c>
      <c r="L48" s="3" t="s">
        <v>46</v>
      </c>
      <c r="M48" s="1" t="s">
        <v>12</v>
      </c>
      <c r="N48" s="1" t="s">
        <v>77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78</v>
      </c>
      <c r="T48" s="1" t="s">
        <v>79</v>
      </c>
      <c r="U48" s="1" t="s">
        <v>80</v>
      </c>
      <c r="V48" s="3" t="s">
        <v>81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87</v>
      </c>
      <c r="AD48" s="1" t="s">
        <v>89</v>
      </c>
      <c r="AE48" s="1" t="s">
        <v>89</v>
      </c>
      <c r="AF48" s="1" t="s">
        <v>60</v>
      </c>
      <c r="AG48" s="1" t="s">
        <v>61</v>
      </c>
      <c r="AH48" s="1" t="s">
        <v>84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1">
        <f t="shared" si="0"/>
        <v>2.0893199999999998</v>
      </c>
      <c r="AS48" s="4">
        <f t="shared" si="1"/>
        <v>1.1864873597970162</v>
      </c>
      <c r="AT48" s="5">
        <v>0</v>
      </c>
      <c r="AU48" s="4">
        <f t="shared" si="2"/>
        <v>0.3808671445583553</v>
      </c>
      <c r="AV48" s="31" t="s">
        <v>131</v>
      </c>
    </row>
    <row r="49" spans="1:48" ht="14.4" customHeight="1">
      <c r="A49" s="1">
        <v>1</v>
      </c>
      <c r="B49" s="1" t="s">
        <v>38</v>
      </c>
      <c r="C49" s="1" t="s">
        <v>38</v>
      </c>
      <c r="D49" s="3" t="s">
        <v>71</v>
      </c>
      <c r="E49" s="3" t="s">
        <v>72</v>
      </c>
      <c r="F49" s="3">
        <v>1994</v>
      </c>
      <c r="G49" s="3" t="s">
        <v>73</v>
      </c>
      <c r="H49" s="3" t="s">
        <v>74</v>
      </c>
      <c r="I49" s="3" t="s">
        <v>75</v>
      </c>
      <c r="J49" s="3" t="s">
        <v>76</v>
      </c>
      <c r="K49" s="3" t="s">
        <v>45</v>
      </c>
      <c r="L49" s="3" t="s">
        <v>46</v>
      </c>
      <c r="M49" s="1" t="s">
        <v>12</v>
      </c>
      <c r="N49" s="1" t="s">
        <v>77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78</v>
      </c>
      <c r="T49" s="1" t="s">
        <v>79</v>
      </c>
      <c r="U49" s="1" t="s">
        <v>80</v>
      </c>
      <c r="V49" s="3" t="s">
        <v>81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90</v>
      </c>
      <c r="AE49" s="1" t="s">
        <v>90</v>
      </c>
      <c r="AF49" s="1" t="s">
        <v>60</v>
      </c>
      <c r="AG49" s="1" t="s">
        <v>61</v>
      </c>
      <c r="AH49" s="1" t="s">
        <v>84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1">
        <f t="shared" si="0"/>
        <v>7.18912</v>
      </c>
      <c r="AS49" s="4">
        <f t="shared" si="1"/>
        <v>1.4289505031654433</v>
      </c>
      <c r="AT49" s="5">
        <v>0</v>
      </c>
      <c r="AU49" s="4">
        <f t="shared" si="2"/>
        <v>2.3714497712107359</v>
      </c>
      <c r="AV49" s="31" t="s">
        <v>131</v>
      </c>
    </row>
    <row r="50" spans="1:48" ht="14.4" customHeight="1">
      <c r="A50" s="1">
        <v>1</v>
      </c>
      <c r="B50" s="1" t="s">
        <v>38</v>
      </c>
      <c r="C50" s="1" t="s">
        <v>38</v>
      </c>
      <c r="D50" s="3" t="s">
        <v>71</v>
      </c>
      <c r="E50" s="3" t="s">
        <v>72</v>
      </c>
      <c r="F50" s="3">
        <v>1994</v>
      </c>
      <c r="G50" s="3" t="s">
        <v>73</v>
      </c>
      <c r="H50" s="3" t="s">
        <v>74</v>
      </c>
      <c r="I50" s="3" t="s">
        <v>75</v>
      </c>
      <c r="J50" s="3" t="s">
        <v>76</v>
      </c>
      <c r="K50" s="3" t="s">
        <v>45</v>
      </c>
      <c r="L50" s="3" t="s">
        <v>46</v>
      </c>
      <c r="M50" s="1" t="s">
        <v>12</v>
      </c>
      <c r="N50" s="1" t="s">
        <v>77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78</v>
      </c>
      <c r="T50" s="1" t="s">
        <v>79</v>
      </c>
      <c r="U50" s="1" t="s">
        <v>80</v>
      </c>
      <c r="V50" s="3" t="s">
        <v>81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91</v>
      </c>
      <c r="AE50" s="1" t="s">
        <v>91</v>
      </c>
      <c r="AF50" s="1" t="s">
        <v>60</v>
      </c>
      <c r="AG50" s="1" t="s">
        <v>61</v>
      </c>
      <c r="AH50" s="1" t="s">
        <v>84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1">
        <f t="shared" si="0"/>
        <v>5.8924799999999999</v>
      </c>
      <c r="AS50" s="4">
        <f t="shared" si="1"/>
        <v>1.2854783970177235</v>
      </c>
      <c r="AT50" s="5">
        <v>0</v>
      </c>
      <c r="AU50" s="4">
        <f t="shared" si="2"/>
        <v>0.94625493113804671</v>
      </c>
      <c r="AV50" s="31" t="s">
        <v>131</v>
      </c>
    </row>
    <row r="51" spans="1:48" ht="14.4" customHeight="1">
      <c r="A51" s="1">
        <v>1</v>
      </c>
      <c r="B51" s="1" t="s">
        <v>38</v>
      </c>
      <c r="C51" s="1" t="s">
        <v>38</v>
      </c>
      <c r="D51" s="3" t="s">
        <v>71</v>
      </c>
      <c r="E51" s="3" t="s">
        <v>72</v>
      </c>
      <c r="F51" s="3">
        <v>1994</v>
      </c>
      <c r="G51" s="3" t="s">
        <v>73</v>
      </c>
      <c r="H51" s="3" t="s">
        <v>74</v>
      </c>
      <c r="I51" s="3" t="s">
        <v>75</v>
      </c>
      <c r="J51" s="3" t="s">
        <v>76</v>
      </c>
      <c r="K51" s="3" t="s">
        <v>45</v>
      </c>
      <c r="L51" s="3" t="s">
        <v>46</v>
      </c>
      <c r="M51" s="1" t="s">
        <v>12</v>
      </c>
      <c r="N51" s="1" t="s">
        <v>77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78</v>
      </c>
      <c r="T51" s="1" t="s">
        <v>79</v>
      </c>
      <c r="U51" s="1" t="s">
        <v>80</v>
      </c>
      <c r="V51" s="3" t="s">
        <v>81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92</v>
      </c>
      <c r="AC51" s="1" t="s">
        <v>92</v>
      </c>
      <c r="AD51" s="1" t="s">
        <v>94</v>
      </c>
      <c r="AE51" s="1" t="s">
        <v>94</v>
      </c>
      <c r="AF51" s="1" t="s">
        <v>93</v>
      </c>
      <c r="AG51" s="1" t="s">
        <v>49</v>
      </c>
      <c r="AH51" s="1" t="s">
        <v>84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1">
        <v>0.65736720000000004</v>
      </c>
      <c r="AS51" s="4">
        <v>7.594214</v>
      </c>
      <c r="AT51" s="5">
        <v>0</v>
      </c>
      <c r="AU51" s="4" t="s">
        <v>49</v>
      </c>
      <c r="AV51" s="31" t="s">
        <v>131</v>
      </c>
    </row>
    <row r="52" spans="1:48" ht="14.4" customHeight="1">
      <c r="A52" s="1">
        <v>1</v>
      </c>
      <c r="B52" s="1" t="s">
        <v>38</v>
      </c>
      <c r="C52" s="1" t="s">
        <v>38</v>
      </c>
      <c r="D52" s="3" t="s">
        <v>71</v>
      </c>
      <c r="E52" s="3" t="s">
        <v>72</v>
      </c>
      <c r="F52" s="3">
        <v>1994</v>
      </c>
      <c r="G52" s="3" t="s">
        <v>73</v>
      </c>
      <c r="H52" s="3" t="s">
        <v>74</v>
      </c>
      <c r="I52" s="3" t="s">
        <v>75</v>
      </c>
      <c r="J52" s="3" t="s">
        <v>76</v>
      </c>
      <c r="K52" s="3" t="s">
        <v>45</v>
      </c>
      <c r="L52" s="3" t="s">
        <v>46</v>
      </c>
      <c r="M52" s="1" t="s">
        <v>12</v>
      </c>
      <c r="N52" s="1" t="s">
        <v>77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78</v>
      </c>
      <c r="T52" s="1" t="s">
        <v>79</v>
      </c>
      <c r="U52" s="1" t="s">
        <v>80</v>
      </c>
      <c r="V52" s="3" t="s">
        <v>81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95</v>
      </c>
      <c r="AB52" s="1" t="s">
        <v>96</v>
      </c>
      <c r="AC52" s="1" t="s">
        <v>97</v>
      </c>
      <c r="AD52" s="1" t="s">
        <v>98</v>
      </c>
      <c r="AE52" s="1" t="s">
        <v>98</v>
      </c>
      <c r="AF52" s="1" t="s">
        <v>53</v>
      </c>
      <c r="AG52" s="1" t="s">
        <v>53</v>
      </c>
      <c r="AH52" s="1" t="s">
        <v>84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1">
        <f t="shared" ref="AR52" si="3">AL52*AN52</f>
        <v>42.901689999999995</v>
      </c>
      <c r="AS52" s="4">
        <f t="shared" ref="AS52" si="4">AR52/(AM52^2)*100</f>
        <v>2.4958346219244554</v>
      </c>
      <c r="AT52" s="5">
        <v>0</v>
      </c>
      <c r="AU52" s="4">
        <f t="shared" ref="AU52" si="5">AS52*(1-AL52)/AL52</f>
        <v>1.4595292796990873</v>
      </c>
      <c r="AV52" s="31" t="s">
        <v>131</v>
      </c>
    </row>
    <row r="53" spans="1:48" ht="14.4" customHeight="1">
      <c r="A53" s="1">
        <v>1</v>
      </c>
      <c r="B53" s="1" t="s">
        <v>38</v>
      </c>
      <c r="C53" s="1" t="s">
        <v>38</v>
      </c>
      <c r="D53" s="3" t="s">
        <v>71</v>
      </c>
      <c r="E53" s="3" t="s">
        <v>72</v>
      </c>
      <c r="F53" s="3">
        <v>1994</v>
      </c>
      <c r="G53" s="3" t="s">
        <v>73</v>
      </c>
      <c r="H53" s="3" t="s">
        <v>74</v>
      </c>
      <c r="I53" s="3" t="s">
        <v>75</v>
      </c>
      <c r="J53" s="3" t="s">
        <v>76</v>
      </c>
      <c r="K53" s="3" t="s">
        <v>45</v>
      </c>
      <c r="L53" s="3" t="s">
        <v>46</v>
      </c>
      <c r="M53" s="1" t="s">
        <v>12</v>
      </c>
      <c r="N53" s="1" t="s">
        <v>77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78</v>
      </c>
      <c r="T53" s="1" t="s">
        <v>79</v>
      </c>
      <c r="U53" s="1" t="s">
        <v>80</v>
      </c>
      <c r="V53" s="3" t="s">
        <v>81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98</v>
      </c>
      <c r="AE53" s="1" t="s">
        <v>90</v>
      </c>
      <c r="AF53" s="1" t="s">
        <v>49</v>
      </c>
      <c r="AG53" s="1" t="s">
        <v>49</v>
      </c>
      <c r="AH53" s="1" t="s">
        <v>84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32" t="s">
        <v>49</v>
      </c>
    </row>
    <row r="54" spans="1:48" ht="14.4" customHeight="1">
      <c r="A54" s="1">
        <v>1</v>
      </c>
      <c r="B54" s="1" t="s">
        <v>38</v>
      </c>
      <c r="C54" s="1" t="s">
        <v>38</v>
      </c>
      <c r="D54" s="3" t="s">
        <v>71</v>
      </c>
      <c r="E54" s="3" t="s">
        <v>72</v>
      </c>
      <c r="F54" s="3">
        <v>1994</v>
      </c>
      <c r="G54" s="3" t="s">
        <v>73</v>
      </c>
      <c r="H54" s="3" t="s">
        <v>74</v>
      </c>
      <c r="I54" s="3" t="s">
        <v>75</v>
      </c>
      <c r="J54" s="3" t="s">
        <v>76</v>
      </c>
      <c r="K54" s="3" t="s">
        <v>45</v>
      </c>
      <c r="L54" s="3" t="s">
        <v>46</v>
      </c>
      <c r="M54" s="1" t="s">
        <v>12</v>
      </c>
      <c r="N54" s="1" t="s">
        <v>77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78</v>
      </c>
      <c r="T54" s="1" t="s">
        <v>79</v>
      </c>
      <c r="U54" s="1" t="s">
        <v>80</v>
      </c>
      <c r="V54" s="3" t="s">
        <v>81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98</v>
      </c>
      <c r="AE54" s="1" t="s">
        <v>91</v>
      </c>
      <c r="AF54" s="1" t="s">
        <v>49</v>
      </c>
      <c r="AG54" s="1" t="s">
        <v>49</v>
      </c>
      <c r="AH54" s="1" t="s">
        <v>84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32" t="s">
        <v>49</v>
      </c>
    </row>
    <row r="55" spans="1:48" ht="14.4" customHeight="1">
      <c r="A55" s="1">
        <v>1</v>
      </c>
      <c r="B55" s="1" t="s">
        <v>38</v>
      </c>
      <c r="C55" s="1" t="s">
        <v>38</v>
      </c>
      <c r="D55" s="3" t="s">
        <v>71</v>
      </c>
      <c r="E55" s="3" t="s">
        <v>72</v>
      </c>
      <c r="F55" s="3">
        <v>1994</v>
      </c>
      <c r="G55" s="3" t="s">
        <v>73</v>
      </c>
      <c r="H55" s="3" t="s">
        <v>74</v>
      </c>
      <c r="I55" s="3" t="s">
        <v>75</v>
      </c>
      <c r="J55" s="3" t="s">
        <v>76</v>
      </c>
      <c r="K55" s="3" t="s">
        <v>45</v>
      </c>
      <c r="L55" s="3" t="s">
        <v>46</v>
      </c>
      <c r="M55" s="1" t="s">
        <v>12</v>
      </c>
      <c r="N55" s="1" t="s">
        <v>77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78</v>
      </c>
      <c r="T55" s="1" t="s">
        <v>79</v>
      </c>
      <c r="U55" s="1" t="s">
        <v>80</v>
      </c>
      <c r="V55" s="3" t="s">
        <v>81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98</v>
      </c>
      <c r="AE55" s="1" t="s">
        <v>85</v>
      </c>
      <c r="AF55" s="1" t="s">
        <v>49</v>
      </c>
      <c r="AG55" s="1" t="s">
        <v>49</v>
      </c>
      <c r="AH55" s="1" t="s">
        <v>84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32" t="s">
        <v>49</v>
      </c>
    </row>
    <row r="56" spans="1:48" ht="14.4" customHeight="1">
      <c r="A56" s="1">
        <v>1</v>
      </c>
      <c r="B56" s="1" t="s">
        <v>38</v>
      </c>
      <c r="C56" s="1" t="s">
        <v>38</v>
      </c>
      <c r="D56" s="3" t="s">
        <v>71</v>
      </c>
      <c r="E56" s="3" t="s">
        <v>72</v>
      </c>
      <c r="F56" s="3">
        <v>1994</v>
      </c>
      <c r="G56" s="3" t="s">
        <v>73</v>
      </c>
      <c r="H56" s="3" t="s">
        <v>74</v>
      </c>
      <c r="I56" s="3" t="s">
        <v>75</v>
      </c>
      <c r="J56" s="3" t="s">
        <v>76</v>
      </c>
      <c r="K56" s="3" t="s">
        <v>45</v>
      </c>
      <c r="L56" s="3" t="s">
        <v>46</v>
      </c>
      <c r="M56" s="1" t="s">
        <v>12</v>
      </c>
      <c r="N56" s="1" t="s">
        <v>77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78</v>
      </c>
      <c r="T56" s="1" t="s">
        <v>79</v>
      </c>
      <c r="U56" s="1" t="s">
        <v>80</v>
      </c>
      <c r="V56" s="3" t="s">
        <v>81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98</v>
      </c>
      <c r="AE56" s="1" t="s">
        <v>89</v>
      </c>
      <c r="AF56" s="1" t="s">
        <v>49</v>
      </c>
      <c r="AG56" s="1" t="s">
        <v>49</v>
      </c>
      <c r="AH56" s="1" t="s">
        <v>84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32" t="s">
        <v>49</v>
      </c>
    </row>
    <row r="57" spans="1:48" ht="14.4" customHeight="1">
      <c r="A57" s="1">
        <v>1</v>
      </c>
      <c r="B57" s="1" t="s">
        <v>38</v>
      </c>
      <c r="C57" s="1" t="s">
        <v>38</v>
      </c>
      <c r="D57" s="3" t="s">
        <v>71</v>
      </c>
      <c r="E57" s="3" t="s">
        <v>72</v>
      </c>
      <c r="F57" s="3">
        <v>1994</v>
      </c>
      <c r="G57" s="3" t="s">
        <v>73</v>
      </c>
      <c r="H57" s="3" t="s">
        <v>74</v>
      </c>
      <c r="I57" s="3" t="s">
        <v>75</v>
      </c>
      <c r="J57" s="3" t="s">
        <v>76</v>
      </c>
      <c r="K57" s="3" t="s">
        <v>45</v>
      </c>
      <c r="L57" s="3" t="s">
        <v>46</v>
      </c>
      <c r="M57" s="1" t="s">
        <v>12</v>
      </c>
      <c r="N57" s="1" t="s">
        <v>77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78</v>
      </c>
      <c r="T57" s="1" t="s">
        <v>79</v>
      </c>
      <c r="U57" s="1" t="s">
        <v>80</v>
      </c>
      <c r="V57" s="3" t="s">
        <v>81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98</v>
      </c>
      <c r="AE57" s="1" t="s">
        <v>88</v>
      </c>
      <c r="AF57" s="1" t="s">
        <v>49</v>
      </c>
      <c r="AG57" s="1" t="s">
        <v>49</v>
      </c>
      <c r="AH57" s="1" t="s">
        <v>84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32" t="s">
        <v>49</v>
      </c>
    </row>
    <row r="58" spans="1:48" ht="14.4" customHeight="1">
      <c r="A58" s="1">
        <v>1</v>
      </c>
      <c r="B58" s="1" t="s">
        <v>38</v>
      </c>
      <c r="C58" s="1" t="s">
        <v>38</v>
      </c>
      <c r="D58" s="3" t="s">
        <v>71</v>
      </c>
      <c r="E58" s="3" t="s">
        <v>72</v>
      </c>
      <c r="F58" s="3">
        <v>1994</v>
      </c>
      <c r="G58" s="3" t="s">
        <v>73</v>
      </c>
      <c r="H58" s="3" t="s">
        <v>74</v>
      </c>
      <c r="I58" s="3" t="s">
        <v>75</v>
      </c>
      <c r="J58" s="3" t="s">
        <v>76</v>
      </c>
      <c r="K58" s="3" t="s">
        <v>45</v>
      </c>
      <c r="L58" s="3" t="s">
        <v>46</v>
      </c>
      <c r="M58" s="1" t="s">
        <v>12</v>
      </c>
      <c r="N58" s="1" t="s">
        <v>77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78</v>
      </c>
      <c r="T58" s="1" t="s">
        <v>79</v>
      </c>
      <c r="U58" s="1" t="s">
        <v>80</v>
      </c>
      <c r="V58" s="3" t="s">
        <v>81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98</v>
      </c>
      <c r="AE58" s="1" t="s">
        <v>94</v>
      </c>
      <c r="AF58" s="1" t="s">
        <v>49</v>
      </c>
      <c r="AG58" s="1" t="s">
        <v>49</v>
      </c>
      <c r="AH58" s="1" t="s">
        <v>84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32" t="s">
        <v>49</v>
      </c>
    </row>
    <row r="59" spans="1:48" ht="14.4" customHeight="1">
      <c r="A59" s="1">
        <v>1</v>
      </c>
      <c r="B59" s="1" t="s">
        <v>38</v>
      </c>
      <c r="C59" s="1" t="s">
        <v>38</v>
      </c>
      <c r="D59" s="3" t="s">
        <v>71</v>
      </c>
      <c r="E59" s="3" t="s">
        <v>72</v>
      </c>
      <c r="F59" s="3">
        <v>1994</v>
      </c>
      <c r="G59" s="3" t="s">
        <v>73</v>
      </c>
      <c r="H59" s="3" t="s">
        <v>74</v>
      </c>
      <c r="I59" s="3" t="s">
        <v>75</v>
      </c>
      <c r="J59" s="3" t="s">
        <v>76</v>
      </c>
      <c r="K59" s="3" t="s">
        <v>45</v>
      </c>
      <c r="L59" s="3" t="s">
        <v>46</v>
      </c>
      <c r="M59" s="1" t="s">
        <v>12</v>
      </c>
      <c r="N59" s="1" t="s">
        <v>77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78</v>
      </c>
      <c r="T59" s="1" t="s">
        <v>79</v>
      </c>
      <c r="U59" s="1" t="s">
        <v>80</v>
      </c>
      <c r="V59" s="3" t="s">
        <v>81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90</v>
      </c>
      <c r="AE59" s="1" t="s">
        <v>91</v>
      </c>
      <c r="AF59" s="1" t="s">
        <v>49</v>
      </c>
      <c r="AG59" s="1" t="s">
        <v>49</v>
      </c>
      <c r="AH59" s="1" t="s">
        <v>84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32" t="s">
        <v>49</v>
      </c>
    </row>
    <row r="60" spans="1:48" ht="14.4" customHeight="1">
      <c r="A60" s="1">
        <v>1</v>
      </c>
      <c r="B60" s="1" t="s">
        <v>38</v>
      </c>
      <c r="C60" s="1" t="s">
        <v>38</v>
      </c>
      <c r="D60" s="3" t="s">
        <v>71</v>
      </c>
      <c r="E60" s="3" t="s">
        <v>72</v>
      </c>
      <c r="F60" s="3">
        <v>1994</v>
      </c>
      <c r="G60" s="3" t="s">
        <v>73</v>
      </c>
      <c r="H60" s="3" t="s">
        <v>74</v>
      </c>
      <c r="I60" s="3" t="s">
        <v>75</v>
      </c>
      <c r="J60" s="3" t="s">
        <v>76</v>
      </c>
      <c r="K60" s="3" t="s">
        <v>45</v>
      </c>
      <c r="L60" s="3" t="s">
        <v>46</v>
      </c>
      <c r="M60" s="1" t="s">
        <v>12</v>
      </c>
      <c r="N60" s="1" t="s">
        <v>77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78</v>
      </c>
      <c r="T60" s="1" t="s">
        <v>79</v>
      </c>
      <c r="U60" s="1" t="s">
        <v>80</v>
      </c>
      <c r="V60" s="3" t="s">
        <v>81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90</v>
      </c>
      <c r="AE60" s="1" t="s">
        <v>85</v>
      </c>
      <c r="AF60" s="1" t="s">
        <v>49</v>
      </c>
      <c r="AG60" s="1" t="s">
        <v>49</v>
      </c>
      <c r="AH60" s="1" t="s">
        <v>84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32" t="s">
        <v>49</v>
      </c>
    </row>
    <row r="61" spans="1:48" ht="14.4" customHeight="1">
      <c r="A61" s="1">
        <v>1</v>
      </c>
      <c r="B61" s="1" t="s">
        <v>38</v>
      </c>
      <c r="C61" s="1" t="s">
        <v>38</v>
      </c>
      <c r="D61" s="3" t="s">
        <v>71</v>
      </c>
      <c r="E61" s="3" t="s">
        <v>72</v>
      </c>
      <c r="F61" s="3">
        <v>1994</v>
      </c>
      <c r="G61" s="3" t="s">
        <v>73</v>
      </c>
      <c r="H61" s="3" t="s">
        <v>74</v>
      </c>
      <c r="I61" s="3" t="s">
        <v>75</v>
      </c>
      <c r="J61" s="3" t="s">
        <v>76</v>
      </c>
      <c r="K61" s="3" t="s">
        <v>45</v>
      </c>
      <c r="L61" s="3" t="s">
        <v>46</v>
      </c>
      <c r="M61" s="1" t="s">
        <v>12</v>
      </c>
      <c r="N61" s="1" t="s">
        <v>77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78</v>
      </c>
      <c r="T61" s="1" t="s">
        <v>79</v>
      </c>
      <c r="U61" s="1" t="s">
        <v>80</v>
      </c>
      <c r="V61" s="3" t="s">
        <v>81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90</v>
      </c>
      <c r="AE61" s="1" t="s">
        <v>89</v>
      </c>
      <c r="AF61" s="1" t="s">
        <v>49</v>
      </c>
      <c r="AG61" s="1" t="s">
        <v>49</v>
      </c>
      <c r="AH61" s="1" t="s">
        <v>84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32" t="s">
        <v>49</v>
      </c>
    </row>
    <row r="62" spans="1:48" ht="14.4" customHeight="1">
      <c r="A62" s="1">
        <v>1</v>
      </c>
      <c r="B62" s="1" t="s">
        <v>38</v>
      </c>
      <c r="C62" s="1" t="s">
        <v>38</v>
      </c>
      <c r="D62" s="3" t="s">
        <v>71</v>
      </c>
      <c r="E62" s="3" t="s">
        <v>72</v>
      </c>
      <c r="F62" s="3">
        <v>1994</v>
      </c>
      <c r="G62" s="3" t="s">
        <v>73</v>
      </c>
      <c r="H62" s="3" t="s">
        <v>74</v>
      </c>
      <c r="I62" s="3" t="s">
        <v>75</v>
      </c>
      <c r="J62" s="3" t="s">
        <v>76</v>
      </c>
      <c r="K62" s="3" t="s">
        <v>45</v>
      </c>
      <c r="L62" s="3" t="s">
        <v>46</v>
      </c>
      <c r="M62" s="1" t="s">
        <v>12</v>
      </c>
      <c r="N62" s="1" t="s">
        <v>77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78</v>
      </c>
      <c r="T62" s="1" t="s">
        <v>79</v>
      </c>
      <c r="U62" s="1" t="s">
        <v>80</v>
      </c>
      <c r="V62" s="3" t="s">
        <v>81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90</v>
      </c>
      <c r="AE62" s="1" t="s">
        <v>88</v>
      </c>
      <c r="AF62" s="1" t="s">
        <v>49</v>
      </c>
      <c r="AG62" s="1" t="s">
        <v>49</v>
      </c>
      <c r="AH62" s="1" t="s">
        <v>84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32" t="s">
        <v>49</v>
      </c>
    </row>
    <row r="63" spans="1:48" ht="14.4" customHeight="1">
      <c r="A63" s="1">
        <v>1</v>
      </c>
      <c r="B63" s="1" t="s">
        <v>38</v>
      </c>
      <c r="C63" s="1" t="s">
        <v>38</v>
      </c>
      <c r="D63" s="3" t="s">
        <v>71</v>
      </c>
      <c r="E63" s="3" t="s">
        <v>72</v>
      </c>
      <c r="F63" s="3">
        <v>1994</v>
      </c>
      <c r="G63" s="3" t="s">
        <v>73</v>
      </c>
      <c r="H63" s="3" t="s">
        <v>74</v>
      </c>
      <c r="I63" s="3" t="s">
        <v>75</v>
      </c>
      <c r="J63" s="3" t="s">
        <v>76</v>
      </c>
      <c r="K63" s="3" t="s">
        <v>45</v>
      </c>
      <c r="L63" s="3" t="s">
        <v>46</v>
      </c>
      <c r="M63" s="1" t="s">
        <v>12</v>
      </c>
      <c r="N63" s="1" t="s">
        <v>77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78</v>
      </c>
      <c r="T63" s="1" t="s">
        <v>79</v>
      </c>
      <c r="U63" s="1" t="s">
        <v>80</v>
      </c>
      <c r="V63" s="3" t="s">
        <v>81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90</v>
      </c>
      <c r="AE63" s="1" t="s">
        <v>94</v>
      </c>
      <c r="AF63" s="1" t="s">
        <v>49</v>
      </c>
      <c r="AG63" s="1" t="s">
        <v>49</v>
      </c>
      <c r="AH63" s="1" t="s">
        <v>84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32" t="s">
        <v>49</v>
      </c>
    </row>
    <row r="64" spans="1:48" ht="14.4" customHeight="1">
      <c r="A64" s="1">
        <v>1</v>
      </c>
      <c r="B64" s="1" t="s">
        <v>38</v>
      </c>
      <c r="C64" s="1" t="s">
        <v>38</v>
      </c>
      <c r="D64" s="3" t="s">
        <v>71</v>
      </c>
      <c r="E64" s="3" t="s">
        <v>72</v>
      </c>
      <c r="F64" s="3">
        <v>1994</v>
      </c>
      <c r="G64" s="3" t="s">
        <v>73</v>
      </c>
      <c r="H64" s="3" t="s">
        <v>74</v>
      </c>
      <c r="I64" s="3" t="s">
        <v>75</v>
      </c>
      <c r="J64" s="3" t="s">
        <v>76</v>
      </c>
      <c r="K64" s="3" t="s">
        <v>45</v>
      </c>
      <c r="L64" s="3" t="s">
        <v>46</v>
      </c>
      <c r="M64" s="1" t="s">
        <v>12</v>
      </c>
      <c r="N64" s="1" t="s">
        <v>77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78</v>
      </c>
      <c r="T64" s="1" t="s">
        <v>79</v>
      </c>
      <c r="U64" s="1" t="s">
        <v>80</v>
      </c>
      <c r="V64" s="3" t="s">
        <v>81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91</v>
      </c>
      <c r="AE64" s="1" t="s">
        <v>85</v>
      </c>
      <c r="AF64" s="1" t="s">
        <v>49</v>
      </c>
      <c r="AG64" s="1" t="s">
        <v>49</v>
      </c>
      <c r="AH64" s="1" t="s">
        <v>84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32" t="s">
        <v>49</v>
      </c>
    </row>
    <row r="65" spans="1:48" ht="14.4" customHeight="1">
      <c r="A65" s="1">
        <v>1</v>
      </c>
      <c r="B65" s="1" t="s">
        <v>38</v>
      </c>
      <c r="C65" s="1" t="s">
        <v>38</v>
      </c>
      <c r="D65" s="3" t="s">
        <v>71</v>
      </c>
      <c r="E65" s="3" t="s">
        <v>72</v>
      </c>
      <c r="F65" s="3">
        <v>1994</v>
      </c>
      <c r="G65" s="3" t="s">
        <v>73</v>
      </c>
      <c r="H65" s="3" t="s">
        <v>74</v>
      </c>
      <c r="I65" s="3" t="s">
        <v>75</v>
      </c>
      <c r="J65" s="3" t="s">
        <v>76</v>
      </c>
      <c r="K65" s="3" t="s">
        <v>45</v>
      </c>
      <c r="L65" s="3" t="s">
        <v>46</v>
      </c>
      <c r="M65" s="1" t="s">
        <v>12</v>
      </c>
      <c r="N65" s="1" t="s">
        <v>77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78</v>
      </c>
      <c r="T65" s="1" t="s">
        <v>79</v>
      </c>
      <c r="U65" s="1" t="s">
        <v>80</v>
      </c>
      <c r="V65" s="3" t="s">
        <v>81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91</v>
      </c>
      <c r="AE65" s="1" t="s">
        <v>89</v>
      </c>
      <c r="AF65" s="1" t="s">
        <v>49</v>
      </c>
      <c r="AG65" s="1" t="s">
        <v>49</v>
      </c>
      <c r="AH65" s="1" t="s">
        <v>84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32" t="s">
        <v>49</v>
      </c>
    </row>
    <row r="66" spans="1:48" ht="14.4" customHeight="1">
      <c r="A66" s="1">
        <v>1</v>
      </c>
      <c r="B66" s="1" t="s">
        <v>38</v>
      </c>
      <c r="C66" s="1" t="s">
        <v>38</v>
      </c>
      <c r="D66" s="3" t="s">
        <v>71</v>
      </c>
      <c r="E66" s="3" t="s">
        <v>72</v>
      </c>
      <c r="F66" s="3">
        <v>1994</v>
      </c>
      <c r="G66" s="3" t="s">
        <v>73</v>
      </c>
      <c r="H66" s="3" t="s">
        <v>74</v>
      </c>
      <c r="I66" s="3" t="s">
        <v>75</v>
      </c>
      <c r="J66" s="3" t="s">
        <v>76</v>
      </c>
      <c r="K66" s="3" t="s">
        <v>45</v>
      </c>
      <c r="L66" s="3" t="s">
        <v>46</v>
      </c>
      <c r="M66" s="1" t="s">
        <v>12</v>
      </c>
      <c r="N66" s="1" t="s">
        <v>77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78</v>
      </c>
      <c r="T66" s="1" t="s">
        <v>79</v>
      </c>
      <c r="U66" s="1" t="s">
        <v>80</v>
      </c>
      <c r="V66" s="3" t="s">
        <v>81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91</v>
      </c>
      <c r="AE66" s="1" t="s">
        <v>88</v>
      </c>
      <c r="AF66" s="1" t="s">
        <v>49</v>
      </c>
      <c r="AG66" s="1" t="s">
        <v>49</v>
      </c>
      <c r="AH66" s="1" t="s">
        <v>84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32" t="s">
        <v>49</v>
      </c>
    </row>
    <row r="67" spans="1:48" ht="14.4" customHeight="1">
      <c r="A67" s="1">
        <v>1</v>
      </c>
      <c r="B67" s="1" t="s">
        <v>38</v>
      </c>
      <c r="C67" s="1" t="s">
        <v>38</v>
      </c>
      <c r="D67" s="3" t="s">
        <v>71</v>
      </c>
      <c r="E67" s="3" t="s">
        <v>72</v>
      </c>
      <c r="F67" s="3">
        <v>1994</v>
      </c>
      <c r="G67" s="3" t="s">
        <v>73</v>
      </c>
      <c r="H67" s="3" t="s">
        <v>74</v>
      </c>
      <c r="I67" s="3" t="s">
        <v>75</v>
      </c>
      <c r="J67" s="3" t="s">
        <v>76</v>
      </c>
      <c r="K67" s="3" t="s">
        <v>45</v>
      </c>
      <c r="L67" s="3" t="s">
        <v>46</v>
      </c>
      <c r="M67" s="1" t="s">
        <v>12</v>
      </c>
      <c r="N67" s="1" t="s">
        <v>77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78</v>
      </c>
      <c r="T67" s="1" t="s">
        <v>79</v>
      </c>
      <c r="U67" s="1" t="s">
        <v>80</v>
      </c>
      <c r="V67" s="3" t="s">
        <v>81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91</v>
      </c>
      <c r="AE67" s="1" t="s">
        <v>94</v>
      </c>
      <c r="AF67" s="1" t="s">
        <v>49</v>
      </c>
      <c r="AG67" s="1" t="s">
        <v>49</v>
      </c>
      <c r="AH67" s="1" t="s">
        <v>84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32" t="s">
        <v>49</v>
      </c>
    </row>
    <row r="68" spans="1:48" ht="14.4" customHeight="1">
      <c r="A68" s="1">
        <v>1</v>
      </c>
      <c r="B68" s="1" t="s">
        <v>38</v>
      </c>
      <c r="C68" s="1" t="s">
        <v>38</v>
      </c>
      <c r="D68" s="3" t="s">
        <v>71</v>
      </c>
      <c r="E68" s="3" t="s">
        <v>72</v>
      </c>
      <c r="F68" s="3">
        <v>1994</v>
      </c>
      <c r="G68" s="3" t="s">
        <v>73</v>
      </c>
      <c r="H68" s="3" t="s">
        <v>74</v>
      </c>
      <c r="I68" s="3" t="s">
        <v>75</v>
      </c>
      <c r="J68" s="3" t="s">
        <v>76</v>
      </c>
      <c r="K68" s="3" t="s">
        <v>45</v>
      </c>
      <c r="L68" s="3" t="s">
        <v>46</v>
      </c>
      <c r="M68" s="1" t="s">
        <v>12</v>
      </c>
      <c r="N68" s="1" t="s">
        <v>77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78</v>
      </c>
      <c r="T68" s="1" t="s">
        <v>79</v>
      </c>
      <c r="U68" s="1" t="s">
        <v>80</v>
      </c>
      <c r="V68" s="3" t="s">
        <v>81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85</v>
      </c>
      <c r="AE68" s="1" t="s">
        <v>89</v>
      </c>
      <c r="AF68" s="1" t="s">
        <v>49</v>
      </c>
      <c r="AG68" s="1" t="s">
        <v>49</v>
      </c>
      <c r="AH68" s="1" t="s">
        <v>84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32" t="s">
        <v>49</v>
      </c>
    </row>
    <row r="69" spans="1:48" ht="14.4" customHeight="1">
      <c r="A69" s="1">
        <v>1</v>
      </c>
      <c r="B69" s="1" t="s">
        <v>38</v>
      </c>
      <c r="C69" s="1" t="s">
        <v>38</v>
      </c>
      <c r="D69" s="3" t="s">
        <v>71</v>
      </c>
      <c r="E69" s="3" t="s">
        <v>72</v>
      </c>
      <c r="F69" s="3">
        <v>1994</v>
      </c>
      <c r="G69" s="3" t="s">
        <v>73</v>
      </c>
      <c r="H69" s="3" t="s">
        <v>74</v>
      </c>
      <c r="I69" s="3" t="s">
        <v>75</v>
      </c>
      <c r="J69" s="3" t="s">
        <v>76</v>
      </c>
      <c r="K69" s="3" t="s">
        <v>45</v>
      </c>
      <c r="L69" s="3" t="s">
        <v>46</v>
      </c>
      <c r="M69" s="1" t="s">
        <v>12</v>
      </c>
      <c r="N69" s="1" t="s">
        <v>77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78</v>
      </c>
      <c r="T69" s="1" t="s">
        <v>79</v>
      </c>
      <c r="U69" s="1" t="s">
        <v>80</v>
      </c>
      <c r="V69" s="3" t="s">
        <v>81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85</v>
      </c>
      <c r="AE69" s="1" t="s">
        <v>88</v>
      </c>
      <c r="AF69" s="1" t="s">
        <v>49</v>
      </c>
      <c r="AG69" s="1" t="s">
        <v>49</v>
      </c>
      <c r="AH69" s="1" t="s">
        <v>84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32" t="s">
        <v>49</v>
      </c>
    </row>
    <row r="70" spans="1:48" ht="14.4" customHeight="1">
      <c r="A70" s="1">
        <v>1</v>
      </c>
      <c r="B70" s="1" t="s">
        <v>38</v>
      </c>
      <c r="C70" s="1" t="s">
        <v>38</v>
      </c>
      <c r="D70" s="3" t="s">
        <v>71</v>
      </c>
      <c r="E70" s="3" t="s">
        <v>72</v>
      </c>
      <c r="F70" s="3">
        <v>1994</v>
      </c>
      <c r="G70" s="3" t="s">
        <v>73</v>
      </c>
      <c r="H70" s="3" t="s">
        <v>74</v>
      </c>
      <c r="I70" s="3" t="s">
        <v>75</v>
      </c>
      <c r="J70" s="3" t="s">
        <v>76</v>
      </c>
      <c r="K70" s="3" t="s">
        <v>45</v>
      </c>
      <c r="L70" s="3" t="s">
        <v>46</v>
      </c>
      <c r="M70" s="1" t="s">
        <v>12</v>
      </c>
      <c r="N70" s="1" t="s">
        <v>77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78</v>
      </c>
      <c r="T70" s="1" t="s">
        <v>79</v>
      </c>
      <c r="U70" s="1" t="s">
        <v>80</v>
      </c>
      <c r="V70" s="3" t="s">
        <v>81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85</v>
      </c>
      <c r="AE70" s="1" t="s">
        <v>94</v>
      </c>
      <c r="AF70" s="1" t="s">
        <v>49</v>
      </c>
      <c r="AG70" s="1" t="s">
        <v>49</v>
      </c>
      <c r="AH70" s="1" t="s">
        <v>84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32" t="s">
        <v>49</v>
      </c>
    </row>
    <row r="71" spans="1:48" ht="14.4" customHeight="1">
      <c r="A71" s="1">
        <v>1</v>
      </c>
      <c r="B71" s="1" t="s">
        <v>38</v>
      </c>
      <c r="C71" s="1" t="s">
        <v>38</v>
      </c>
      <c r="D71" s="3" t="s">
        <v>71</v>
      </c>
      <c r="E71" s="3" t="s">
        <v>72</v>
      </c>
      <c r="F71" s="3">
        <v>1994</v>
      </c>
      <c r="G71" s="3" t="s">
        <v>73</v>
      </c>
      <c r="H71" s="3" t="s">
        <v>74</v>
      </c>
      <c r="I71" s="3" t="s">
        <v>75</v>
      </c>
      <c r="J71" s="3" t="s">
        <v>76</v>
      </c>
      <c r="K71" s="3" t="s">
        <v>45</v>
      </c>
      <c r="L71" s="3" t="s">
        <v>46</v>
      </c>
      <c r="M71" s="1" t="s">
        <v>12</v>
      </c>
      <c r="N71" s="1" t="s">
        <v>77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78</v>
      </c>
      <c r="T71" s="1" t="s">
        <v>79</v>
      </c>
      <c r="U71" s="1" t="s">
        <v>80</v>
      </c>
      <c r="V71" s="3" t="s">
        <v>81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89</v>
      </c>
      <c r="AE71" s="1" t="s">
        <v>88</v>
      </c>
      <c r="AF71" s="1" t="s">
        <v>49</v>
      </c>
      <c r="AG71" s="1" t="s">
        <v>49</v>
      </c>
      <c r="AH71" s="1" t="s">
        <v>84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32" t="s">
        <v>49</v>
      </c>
    </row>
    <row r="72" spans="1:48" ht="14.4" customHeight="1">
      <c r="A72" s="1">
        <v>1</v>
      </c>
      <c r="B72" s="1" t="s">
        <v>38</v>
      </c>
      <c r="C72" s="1" t="s">
        <v>38</v>
      </c>
      <c r="D72" s="3" t="s">
        <v>71</v>
      </c>
      <c r="E72" s="3" t="s">
        <v>72</v>
      </c>
      <c r="F72" s="3">
        <v>1994</v>
      </c>
      <c r="G72" s="3" t="s">
        <v>73</v>
      </c>
      <c r="H72" s="3" t="s">
        <v>74</v>
      </c>
      <c r="I72" s="3" t="s">
        <v>75</v>
      </c>
      <c r="J72" s="3" t="s">
        <v>76</v>
      </c>
      <c r="K72" s="3" t="s">
        <v>45</v>
      </c>
      <c r="L72" s="3" t="s">
        <v>46</v>
      </c>
      <c r="M72" s="1" t="s">
        <v>12</v>
      </c>
      <c r="N72" s="1" t="s">
        <v>77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78</v>
      </c>
      <c r="T72" s="1" t="s">
        <v>79</v>
      </c>
      <c r="U72" s="1" t="s">
        <v>80</v>
      </c>
      <c r="V72" s="3" t="s">
        <v>81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89</v>
      </c>
      <c r="AE72" s="1" t="s">
        <v>94</v>
      </c>
      <c r="AF72" s="1" t="s">
        <v>49</v>
      </c>
      <c r="AG72" s="1" t="s">
        <v>49</v>
      </c>
      <c r="AH72" s="1" t="s">
        <v>84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32" t="s">
        <v>49</v>
      </c>
    </row>
    <row r="73" spans="1:48" ht="14.4" customHeight="1">
      <c r="A73" s="1">
        <v>1</v>
      </c>
      <c r="B73" s="1" t="s">
        <v>38</v>
      </c>
      <c r="C73" s="1" t="s">
        <v>38</v>
      </c>
      <c r="D73" s="3" t="s">
        <v>71</v>
      </c>
      <c r="E73" s="3" t="s">
        <v>72</v>
      </c>
      <c r="F73" s="3">
        <v>1994</v>
      </c>
      <c r="G73" s="3" t="s">
        <v>73</v>
      </c>
      <c r="H73" s="3" t="s">
        <v>74</v>
      </c>
      <c r="I73" s="3" t="s">
        <v>75</v>
      </c>
      <c r="J73" s="3" t="s">
        <v>76</v>
      </c>
      <c r="K73" s="3" t="s">
        <v>45</v>
      </c>
      <c r="L73" s="3" t="s">
        <v>46</v>
      </c>
      <c r="M73" s="1" t="s">
        <v>12</v>
      </c>
      <c r="N73" s="1" t="s">
        <v>77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78</v>
      </c>
      <c r="T73" s="1" t="s">
        <v>79</v>
      </c>
      <c r="U73" s="1" t="s">
        <v>80</v>
      </c>
      <c r="V73" s="3" t="s">
        <v>81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88</v>
      </c>
      <c r="AE73" s="1" t="s">
        <v>94</v>
      </c>
      <c r="AF73" s="1" t="s">
        <v>49</v>
      </c>
      <c r="AG73" s="1" t="s">
        <v>49</v>
      </c>
      <c r="AH73" s="1" t="s">
        <v>84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32" t="s">
        <v>49</v>
      </c>
    </row>
    <row r="74" spans="1:48" ht="14.4" customHeight="1">
      <c r="A74" s="1">
        <v>1</v>
      </c>
      <c r="B74" s="1" t="s">
        <v>38</v>
      </c>
      <c r="C74" s="1" t="s">
        <v>38</v>
      </c>
      <c r="D74" s="3" t="s">
        <v>71</v>
      </c>
      <c r="E74" s="3" t="s">
        <v>72</v>
      </c>
      <c r="F74" s="3">
        <v>1994</v>
      </c>
      <c r="G74" s="3" t="s">
        <v>73</v>
      </c>
      <c r="H74" s="3" t="s">
        <v>74</v>
      </c>
      <c r="I74" s="3" t="s">
        <v>75</v>
      </c>
      <c r="J74" s="3" t="s">
        <v>76</v>
      </c>
      <c r="K74" s="3" t="s">
        <v>45</v>
      </c>
      <c r="L74" s="3" t="s">
        <v>46</v>
      </c>
      <c r="M74" s="1" t="s">
        <v>12</v>
      </c>
      <c r="N74" s="1" t="s">
        <v>77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78</v>
      </c>
      <c r="T74" s="1" t="s">
        <v>79</v>
      </c>
      <c r="U74" s="1" t="s">
        <v>80</v>
      </c>
      <c r="V74" s="3" t="s">
        <v>134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82</v>
      </c>
      <c r="AD74" s="1" t="s">
        <v>83</v>
      </c>
      <c r="AE74" s="1" t="s">
        <v>83</v>
      </c>
      <c r="AF74" s="1" t="s">
        <v>60</v>
      </c>
      <c r="AG74" s="1" t="s">
        <v>61</v>
      </c>
      <c r="AH74" s="1" t="s">
        <v>84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1">
        <f t="shared" ref="AR74:AR80" si="6">AL74*AN74</f>
        <v>0.23084999999999997</v>
      </c>
      <c r="AS74" s="4">
        <f t="shared" ref="AS74:AS80" si="7">AR74/(AM74^2)*100</f>
        <v>0.84720570749108204</v>
      </c>
      <c r="AT74" s="5">
        <v>0</v>
      </c>
      <c r="AU74" s="4">
        <f t="shared" ref="AU74:AU80" si="8">AS74*(1-AL74)/AL74</f>
        <v>2.6392375332129596</v>
      </c>
      <c r="AV74" s="31" t="s">
        <v>131</v>
      </c>
    </row>
    <row r="75" spans="1:48" ht="14.4" customHeight="1">
      <c r="A75" s="1">
        <v>1</v>
      </c>
      <c r="B75" s="1" t="s">
        <v>38</v>
      </c>
      <c r="C75" s="1" t="s">
        <v>38</v>
      </c>
      <c r="D75" s="3" t="s">
        <v>71</v>
      </c>
      <c r="E75" s="3" t="s">
        <v>72</v>
      </c>
      <c r="F75" s="3">
        <v>1994</v>
      </c>
      <c r="G75" s="3" t="s">
        <v>73</v>
      </c>
      <c r="H75" s="3" t="s">
        <v>74</v>
      </c>
      <c r="I75" s="3" t="s">
        <v>75</v>
      </c>
      <c r="J75" s="3" t="s">
        <v>76</v>
      </c>
      <c r="K75" s="3" t="s">
        <v>45</v>
      </c>
      <c r="L75" s="3" t="s">
        <v>46</v>
      </c>
      <c r="M75" s="1" t="s">
        <v>12</v>
      </c>
      <c r="N75" s="1" t="s">
        <v>77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78</v>
      </c>
      <c r="T75" s="1" t="s">
        <v>79</v>
      </c>
      <c r="U75" s="1" t="s">
        <v>80</v>
      </c>
      <c r="V75" s="3" t="s">
        <v>134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85</v>
      </c>
      <c r="AE75" s="1" t="s">
        <v>85</v>
      </c>
      <c r="AF75" s="1" t="s">
        <v>60</v>
      </c>
      <c r="AG75" s="1" t="s">
        <v>61</v>
      </c>
      <c r="AH75" s="1" t="s">
        <v>84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1">
        <f t="shared" si="6"/>
        <v>0.87928000000000006</v>
      </c>
      <c r="AS75" s="4">
        <f t="shared" si="7"/>
        <v>0.2307637395861328</v>
      </c>
      <c r="AT75" s="5">
        <v>0</v>
      </c>
      <c r="AU75" s="4">
        <f t="shared" si="8"/>
        <v>0.76390755173340508</v>
      </c>
      <c r="AV75" s="31" t="s">
        <v>131</v>
      </c>
    </row>
    <row r="76" spans="1:48" ht="14.4" customHeight="1">
      <c r="A76" s="1">
        <v>1</v>
      </c>
      <c r="B76" s="1" t="s">
        <v>38</v>
      </c>
      <c r="C76" s="1" t="s">
        <v>38</v>
      </c>
      <c r="D76" s="3" t="s">
        <v>71</v>
      </c>
      <c r="E76" s="3" t="s">
        <v>72</v>
      </c>
      <c r="F76" s="3">
        <v>1994</v>
      </c>
      <c r="G76" s="3" t="s">
        <v>73</v>
      </c>
      <c r="H76" s="3" t="s">
        <v>74</v>
      </c>
      <c r="I76" s="3" t="s">
        <v>75</v>
      </c>
      <c r="J76" s="3" t="s">
        <v>76</v>
      </c>
      <c r="K76" s="3" t="s">
        <v>45</v>
      </c>
      <c r="L76" s="3" t="s">
        <v>46</v>
      </c>
      <c r="M76" s="1" t="s">
        <v>12</v>
      </c>
      <c r="N76" s="1" t="s">
        <v>77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78</v>
      </c>
      <c r="T76" s="1" t="s">
        <v>79</v>
      </c>
      <c r="U76" s="1" t="s">
        <v>80</v>
      </c>
      <c r="V76" s="3" t="s">
        <v>134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86</v>
      </c>
      <c r="AE76" s="1" t="s">
        <v>86</v>
      </c>
      <c r="AF76" s="1" t="s">
        <v>60</v>
      </c>
      <c r="AG76" s="1" t="s">
        <v>61</v>
      </c>
      <c r="AH76" s="1" t="s">
        <v>84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1">
        <f t="shared" si="6"/>
        <v>0.69080000000000008</v>
      </c>
      <c r="AS76" s="4">
        <f t="shared" si="7"/>
        <v>0.3336036095640118</v>
      </c>
      <c r="AT76" s="5">
        <v>0</v>
      </c>
      <c r="AU76" s="4">
        <f t="shared" si="8"/>
        <v>0.72882826802838241</v>
      </c>
      <c r="AV76" s="31" t="s">
        <v>131</v>
      </c>
    </row>
    <row r="77" spans="1:48" ht="14.4" customHeight="1">
      <c r="A77" s="1">
        <v>1</v>
      </c>
      <c r="B77" s="1" t="s">
        <v>38</v>
      </c>
      <c r="C77" s="1" t="s">
        <v>38</v>
      </c>
      <c r="D77" s="3" t="s">
        <v>71</v>
      </c>
      <c r="E77" s="3" t="s">
        <v>72</v>
      </c>
      <c r="F77" s="3">
        <v>1994</v>
      </c>
      <c r="G77" s="3" t="s">
        <v>73</v>
      </c>
      <c r="H77" s="3" t="s">
        <v>74</v>
      </c>
      <c r="I77" s="3" t="s">
        <v>75</v>
      </c>
      <c r="J77" s="3" t="s">
        <v>76</v>
      </c>
      <c r="K77" s="3" t="s">
        <v>45</v>
      </c>
      <c r="L77" s="3" t="s">
        <v>46</v>
      </c>
      <c r="M77" s="1" t="s">
        <v>12</v>
      </c>
      <c r="N77" s="1" t="s">
        <v>77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78</v>
      </c>
      <c r="T77" s="1" t="s">
        <v>79</v>
      </c>
      <c r="U77" s="1" t="s">
        <v>80</v>
      </c>
      <c r="V77" s="3" t="s">
        <v>134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87</v>
      </c>
      <c r="AD77" s="1" t="s">
        <v>88</v>
      </c>
      <c r="AE77" s="1" t="s">
        <v>88</v>
      </c>
      <c r="AF77" s="1" t="s">
        <v>60</v>
      </c>
      <c r="AG77" s="1" t="s">
        <v>61</v>
      </c>
      <c r="AH77" s="1" t="s">
        <v>84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1">
        <f t="shared" si="6"/>
        <v>1.1029</v>
      </c>
      <c r="AS77" s="4">
        <f t="shared" si="7"/>
        <v>0.39927681986095359</v>
      </c>
      <c r="AT77" s="5">
        <v>0</v>
      </c>
      <c r="AU77" s="4">
        <f t="shared" si="8"/>
        <v>0.57456908223893333</v>
      </c>
      <c r="AV77" s="31" t="s">
        <v>131</v>
      </c>
    </row>
    <row r="78" spans="1:48" ht="14.4" customHeight="1">
      <c r="A78" s="1">
        <v>1</v>
      </c>
      <c r="B78" s="1" t="s">
        <v>38</v>
      </c>
      <c r="C78" s="1" t="s">
        <v>38</v>
      </c>
      <c r="D78" s="3" t="s">
        <v>71</v>
      </c>
      <c r="E78" s="3" t="s">
        <v>72</v>
      </c>
      <c r="F78" s="3">
        <v>1994</v>
      </c>
      <c r="G78" s="3" t="s">
        <v>73</v>
      </c>
      <c r="H78" s="3" t="s">
        <v>74</v>
      </c>
      <c r="I78" s="3" t="s">
        <v>75</v>
      </c>
      <c r="J78" s="3" t="s">
        <v>76</v>
      </c>
      <c r="K78" s="3" t="s">
        <v>45</v>
      </c>
      <c r="L78" s="3" t="s">
        <v>46</v>
      </c>
      <c r="M78" s="1" t="s">
        <v>12</v>
      </c>
      <c r="N78" s="1" t="s">
        <v>77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78</v>
      </c>
      <c r="T78" s="1" t="s">
        <v>79</v>
      </c>
      <c r="U78" s="1" t="s">
        <v>80</v>
      </c>
      <c r="V78" s="3" t="s">
        <v>134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87</v>
      </c>
      <c r="AD78" s="1" t="s">
        <v>89</v>
      </c>
      <c r="AE78" s="1" t="s">
        <v>89</v>
      </c>
      <c r="AF78" s="1" t="s">
        <v>60</v>
      </c>
      <c r="AG78" s="1" t="s">
        <v>61</v>
      </c>
      <c r="AH78" s="1" t="s">
        <v>84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1">
        <f t="shared" si="6"/>
        <v>0.94599999999999995</v>
      </c>
      <c r="AS78" s="4">
        <f t="shared" si="7"/>
        <v>0.44932058073497638</v>
      </c>
      <c r="AT78" s="5">
        <v>0</v>
      </c>
      <c r="AU78" s="4">
        <f t="shared" si="8"/>
        <v>0.57186255729906099</v>
      </c>
      <c r="AV78" s="31" t="s">
        <v>131</v>
      </c>
    </row>
    <row r="79" spans="1:48" ht="14.4" customHeight="1">
      <c r="A79" s="1">
        <v>1</v>
      </c>
      <c r="B79" s="1" t="s">
        <v>38</v>
      </c>
      <c r="C79" s="1" t="s">
        <v>38</v>
      </c>
      <c r="D79" s="3" t="s">
        <v>71</v>
      </c>
      <c r="E79" s="3" t="s">
        <v>72</v>
      </c>
      <c r="F79" s="3">
        <v>1994</v>
      </c>
      <c r="G79" s="3" t="s">
        <v>73</v>
      </c>
      <c r="H79" s="3" t="s">
        <v>74</v>
      </c>
      <c r="I79" s="3" t="s">
        <v>75</v>
      </c>
      <c r="J79" s="3" t="s">
        <v>76</v>
      </c>
      <c r="K79" s="3" t="s">
        <v>45</v>
      </c>
      <c r="L79" s="3" t="s">
        <v>46</v>
      </c>
      <c r="M79" s="1" t="s">
        <v>12</v>
      </c>
      <c r="N79" s="1" t="s">
        <v>77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78</v>
      </c>
      <c r="T79" s="1" t="s">
        <v>79</v>
      </c>
      <c r="U79" s="1" t="s">
        <v>80</v>
      </c>
      <c r="V79" s="3" t="s">
        <v>134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90</v>
      </c>
      <c r="AE79" s="1" t="s">
        <v>90</v>
      </c>
      <c r="AF79" s="1" t="s">
        <v>60</v>
      </c>
      <c r="AG79" s="1" t="s">
        <v>61</v>
      </c>
      <c r="AH79" s="1" t="s">
        <v>84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1">
        <f t="shared" si="6"/>
        <v>2.36442</v>
      </c>
      <c r="AS79" s="4">
        <f t="shared" si="7"/>
        <v>0.4094652803429753</v>
      </c>
      <c r="AT79" s="5">
        <v>0</v>
      </c>
      <c r="AU79" s="4">
        <f t="shared" si="8"/>
        <v>2.1985938301218355</v>
      </c>
      <c r="AV79" s="31" t="s">
        <v>131</v>
      </c>
    </row>
    <row r="80" spans="1:48" ht="14.4" customHeight="1">
      <c r="A80" s="1">
        <v>1</v>
      </c>
      <c r="B80" s="1" t="s">
        <v>38</v>
      </c>
      <c r="C80" s="1" t="s">
        <v>38</v>
      </c>
      <c r="D80" s="3" t="s">
        <v>71</v>
      </c>
      <c r="E80" s="3" t="s">
        <v>72</v>
      </c>
      <c r="F80" s="3">
        <v>1994</v>
      </c>
      <c r="G80" s="3" t="s">
        <v>73</v>
      </c>
      <c r="H80" s="3" t="s">
        <v>74</v>
      </c>
      <c r="I80" s="3" t="s">
        <v>75</v>
      </c>
      <c r="J80" s="3" t="s">
        <v>76</v>
      </c>
      <c r="K80" s="3" t="s">
        <v>45</v>
      </c>
      <c r="L80" s="3" t="s">
        <v>46</v>
      </c>
      <c r="M80" s="1" t="s">
        <v>12</v>
      </c>
      <c r="N80" s="1" t="s">
        <v>77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78</v>
      </c>
      <c r="T80" s="1" t="s">
        <v>79</v>
      </c>
      <c r="U80" s="1" t="s">
        <v>80</v>
      </c>
      <c r="V80" s="3" t="s">
        <v>134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91</v>
      </c>
      <c r="AE80" s="1" t="s">
        <v>91</v>
      </c>
      <c r="AF80" s="1" t="s">
        <v>60</v>
      </c>
      <c r="AG80" s="1" t="s">
        <v>61</v>
      </c>
      <c r="AH80" s="1" t="s">
        <v>84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1">
        <f t="shared" si="6"/>
        <v>1.5981699999999999</v>
      </c>
      <c r="AS80" s="4">
        <f t="shared" si="7"/>
        <v>0.30555587951825192</v>
      </c>
      <c r="AT80" s="5">
        <v>0</v>
      </c>
      <c r="AU80" s="4">
        <f t="shared" si="8"/>
        <v>0.75173090082172023</v>
      </c>
      <c r="AV80" s="31" t="s">
        <v>131</v>
      </c>
    </row>
    <row r="81" spans="1:48" ht="14.4" customHeight="1">
      <c r="A81" s="1">
        <v>1</v>
      </c>
      <c r="B81" s="1" t="s">
        <v>38</v>
      </c>
      <c r="C81" s="1" t="s">
        <v>38</v>
      </c>
      <c r="D81" s="3" t="s">
        <v>71</v>
      </c>
      <c r="E81" s="3" t="s">
        <v>72</v>
      </c>
      <c r="F81" s="3">
        <v>1994</v>
      </c>
      <c r="G81" s="3" t="s">
        <v>73</v>
      </c>
      <c r="H81" s="3" t="s">
        <v>74</v>
      </c>
      <c r="I81" s="3" t="s">
        <v>75</v>
      </c>
      <c r="J81" s="3" t="s">
        <v>76</v>
      </c>
      <c r="K81" s="3" t="s">
        <v>45</v>
      </c>
      <c r="L81" s="3" t="s">
        <v>46</v>
      </c>
      <c r="M81" s="1" t="s">
        <v>12</v>
      </c>
      <c r="N81" s="1" t="s">
        <v>77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78</v>
      </c>
      <c r="T81" s="1" t="s">
        <v>79</v>
      </c>
      <c r="U81" s="1" t="s">
        <v>80</v>
      </c>
      <c r="V81" s="3" t="s">
        <v>134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92</v>
      </c>
      <c r="AC81" s="1" t="s">
        <v>92</v>
      </c>
      <c r="AD81" s="1" t="s">
        <v>94</v>
      </c>
      <c r="AE81" s="1" t="s">
        <v>94</v>
      </c>
      <c r="AF81" s="1" t="s">
        <v>93</v>
      </c>
      <c r="AG81" s="1" t="s">
        <v>49</v>
      </c>
      <c r="AH81" s="1" t="s">
        <v>84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1">
        <v>0.96468540000000003</v>
      </c>
      <c r="AS81" s="4">
        <v>10.99835</v>
      </c>
      <c r="AT81" s="5">
        <v>0</v>
      </c>
      <c r="AU81" s="4" t="s">
        <v>49</v>
      </c>
      <c r="AV81" s="31" t="s">
        <v>131</v>
      </c>
    </row>
    <row r="82" spans="1:48" ht="14.4" customHeight="1">
      <c r="A82" s="1">
        <v>1</v>
      </c>
      <c r="B82" s="1" t="s">
        <v>38</v>
      </c>
      <c r="C82" s="1" t="s">
        <v>38</v>
      </c>
      <c r="D82" s="3" t="s">
        <v>71</v>
      </c>
      <c r="E82" s="3" t="s">
        <v>72</v>
      </c>
      <c r="F82" s="3">
        <v>1994</v>
      </c>
      <c r="G82" s="3" t="s">
        <v>73</v>
      </c>
      <c r="H82" s="3" t="s">
        <v>74</v>
      </c>
      <c r="I82" s="3" t="s">
        <v>75</v>
      </c>
      <c r="J82" s="3" t="s">
        <v>76</v>
      </c>
      <c r="K82" s="3" t="s">
        <v>45</v>
      </c>
      <c r="L82" s="3" t="s">
        <v>46</v>
      </c>
      <c r="M82" s="1" t="s">
        <v>12</v>
      </c>
      <c r="N82" s="1" t="s">
        <v>77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78</v>
      </c>
      <c r="T82" s="1" t="s">
        <v>79</v>
      </c>
      <c r="U82" s="1" t="s">
        <v>80</v>
      </c>
      <c r="V82" s="3" t="s">
        <v>134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95</v>
      </c>
      <c r="AB82" s="1" t="s">
        <v>96</v>
      </c>
      <c r="AC82" s="1" t="s">
        <v>97</v>
      </c>
      <c r="AD82" s="1" t="s">
        <v>98</v>
      </c>
      <c r="AE82" s="1" t="s">
        <v>98</v>
      </c>
      <c r="AF82" s="1" t="s">
        <v>53</v>
      </c>
      <c r="AG82" s="1" t="s">
        <v>53</v>
      </c>
      <c r="AH82" s="1" t="s">
        <v>84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1">
        <f>AL82*AN82</f>
        <v>16.729019999999998</v>
      </c>
      <c r="AS82" s="4">
        <f>AR82/(AM82^2)*100</f>
        <v>0.62563555936385762</v>
      </c>
      <c r="AT82" s="5">
        <v>0</v>
      </c>
      <c r="AU82" s="4">
        <f>AS82*(1-AL82)/AL82</f>
        <v>1.0471867918764035</v>
      </c>
      <c r="AV82" s="31" t="s">
        <v>131</v>
      </c>
    </row>
    <row r="83" spans="1:48" ht="14.4" customHeight="1">
      <c r="A83" s="1">
        <v>1</v>
      </c>
      <c r="B83" s="1" t="s">
        <v>38</v>
      </c>
      <c r="C83" s="1" t="s">
        <v>38</v>
      </c>
      <c r="D83" s="3" t="s">
        <v>71</v>
      </c>
      <c r="E83" s="3" t="s">
        <v>72</v>
      </c>
      <c r="F83" s="3">
        <v>1994</v>
      </c>
      <c r="G83" s="3" t="s">
        <v>73</v>
      </c>
      <c r="H83" s="3" t="s">
        <v>74</v>
      </c>
      <c r="I83" s="3" t="s">
        <v>75</v>
      </c>
      <c r="J83" s="3" t="s">
        <v>76</v>
      </c>
      <c r="K83" s="3" t="s">
        <v>45</v>
      </c>
      <c r="L83" s="3" t="s">
        <v>46</v>
      </c>
      <c r="M83" s="1" t="s">
        <v>12</v>
      </c>
      <c r="N83" s="1" t="s">
        <v>77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78</v>
      </c>
      <c r="T83" s="1" t="s">
        <v>79</v>
      </c>
      <c r="U83" s="1" t="s">
        <v>80</v>
      </c>
      <c r="V83" s="3" t="s">
        <v>134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98</v>
      </c>
      <c r="AE83" s="1" t="s">
        <v>90</v>
      </c>
      <c r="AF83" s="1" t="s">
        <v>49</v>
      </c>
      <c r="AG83" s="1" t="s">
        <v>49</v>
      </c>
      <c r="AH83" s="1" t="s">
        <v>84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32" t="s">
        <v>49</v>
      </c>
    </row>
    <row r="84" spans="1:48" ht="14.4" customHeight="1">
      <c r="A84" s="1">
        <v>1</v>
      </c>
      <c r="B84" s="1" t="s">
        <v>38</v>
      </c>
      <c r="C84" s="1" t="s">
        <v>38</v>
      </c>
      <c r="D84" s="3" t="s">
        <v>71</v>
      </c>
      <c r="E84" s="3" t="s">
        <v>72</v>
      </c>
      <c r="F84" s="3">
        <v>1994</v>
      </c>
      <c r="G84" s="3" t="s">
        <v>73</v>
      </c>
      <c r="H84" s="3" t="s">
        <v>74</v>
      </c>
      <c r="I84" s="3" t="s">
        <v>75</v>
      </c>
      <c r="J84" s="3" t="s">
        <v>76</v>
      </c>
      <c r="K84" s="3" t="s">
        <v>45</v>
      </c>
      <c r="L84" s="3" t="s">
        <v>46</v>
      </c>
      <c r="M84" s="1" t="s">
        <v>12</v>
      </c>
      <c r="N84" s="1" t="s">
        <v>77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78</v>
      </c>
      <c r="T84" s="1" t="s">
        <v>79</v>
      </c>
      <c r="U84" s="1" t="s">
        <v>80</v>
      </c>
      <c r="V84" s="3" t="s">
        <v>134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98</v>
      </c>
      <c r="AE84" s="1" t="s">
        <v>91</v>
      </c>
      <c r="AF84" s="1" t="s">
        <v>49</v>
      </c>
      <c r="AG84" s="1" t="s">
        <v>49</v>
      </c>
      <c r="AH84" s="1" t="s">
        <v>84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32" t="s">
        <v>49</v>
      </c>
    </row>
    <row r="85" spans="1:48" ht="14.4" customHeight="1">
      <c r="A85" s="1">
        <v>1</v>
      </c>
      <c r="B85" s="1" t="s">
        <v>38</v>
      </c>
      <c r="C85" s="1" t="s">
        <v>38</v>
      </c>
      <c r="D85" s="3" t="s">
        <v>71</v>
      </c>
      <c r="E85" s="3" t="s">
        <v>72</v>
      </c>
      <c r="F85" s="3">
        <v>1994</v>
      </c>
      <c r="G85" s="3" t="s">
        <v>73</v>
      </c>
      <c r="H85" s="3" t="s">
        <v>74</v>
      </c>
      <c r="I85" s="3" t="s">
        <v>75</v>
      </c>
      <c r="J85" s="3" t="s">
        <v>76</v>
      </c>
      <c r="K85" s="3" t="s">
        <v>45</v>
      </c>
      <c r="L85" s="3" t="s">
        <v>46</v>
      </c>
      <c r="M85" s="1" t="s">
        <v>12</v>
      </c>
      <c r="N85" s="1" t="s">
        <v>77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78</v>
      </c>
      <c r="T85" s="1" t="s">
        <v>79</v>
      </c>
      <c r="U85" s="1" t="s">
        <v>80</v>
      </c>
      <c r="V85" s="3" t="s">
        <v>134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98</v>
      </c>
      <c r="AE85" s="1" t="s">
        <v>85</v>
      </c>
      <c r="AF85" s="1" t="s">
        <v>49</v>
      </c>
      <c r="AG85" s="1" t="s">
        <v>49</v>
      </c>
      <c r="AH85" s="1" t="s">
        <v>84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32" t="s">
        <v>49</v>
      </c>
    </row>
    <row r="86" spans="1:48" ht="14.4" customHeight="1">
      <c r="A86" s="1">
        <v>1</v>
      </c>
      <c r="B86" s="1" t="s">
        <v>38</v>
      </c>
      <c r="C86" s="1" t="s">
        <v>38</v>
      </c>
      <c r="D86" s="3" t="s">
        <v>71</v>
      </c>
      <c r="E86" s="3" t="s">
        <v>72</v>
      </c>
      <c r="F86" s="3">
        <v>1994</v>
      </c>
      <c r="G86" s="3" t="s">
        <v>73</v>
      </c>
      <c r="H86" s="3" t="s">
        <v>74</v>
      </c>
      <c r="I86" s="3" t="s">
        <v>75</v>
      </c>
      <c r="J86" s="3" t="s">
        <v>76</v>
      </c>
      <c r="K86" s="3" t="s">
        <v>45</v>
      </c>
      <c r="L86" s="3" t="s">
        <v>46</v>
      </c>
      <c r="M86" s="1" t="s">
        <v>12</v>
      </c>
      <c r="N86" s="1" t="s">
        <v>77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78</v>
      </c>
      <c r="T86" s="1" t="s">
        <v>79</v>
      </c>
      <c r="U86" s="1" t="s">
        <v>80</v>
      </c>
      <c r="V86" s="3" t="s">
        <v>134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98</v>
      </c>
      <c r="AE86" s="1" t="s">
        <v>89</v>
      </c>
      <c r="AF86" s="1" t="s">
        <v>49</v>
      </c>
      <c r="AG86" s="1" t="s">
        <v>49</v>
      </c>
      <c r="AH86" s="1" t="s">
        <v>84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32" t="s">
        <v>49</v>
      </c>
    </row>
    <row r="87" spans="1:48" ht="14.4" customHeight="1">
      <c r="A87" s="1">
        <v>1</v>
      </c>
      <c r="B87" s="1" t="s">
        <v>38</v>
      </c>
      <c r="C87" s="1" t="s">
        <v>38</v>
      </c>
      <c r="D87" s="3" t="s">
        <v>71</v>
      </c>
      <c r="E87" s="3" t="s">
        <v>72</v>
      </c>
      <c r="F87" s="3">
        <v>1994</v>
      </c>
      <c r="G87" s="3" t="s">
        <v>73</v>
      </c>
      <c r="H87" s="3" t="s">
        <v>74</v>
      </c>
      <c r="I87" s="3" t="s">
        <v>75</v>
      </c>
      <c r="J87" s="3" t="s">
        <v>76</v>
      </c>
      <c r="K87" s="3" t="s">
        <v>45</v>
      </c>
      <c r="L87" s="3" t="s">
        <v>46</v>
      </c>
      <c r="M87" s="1" t="s">
        <v>12</v>
      </c>
      <c r="N87" s="1" t="s">
        <v>77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78</v>
      </c>
      <c r="T87" s="1" t="s">
        <v>79</v>
      </c>
      <c r="U87" s="1" t="s">
        <v>80</v>
      </c>
      <c r="V87" s="3" t="s">
        <v>134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98</v>
      </c>
      <c r="AE87" s="1" t="s">
        <v>88</v>
      </c>
      <c r="AF87" s="1" t="s">
        <v>49</v>
      </c>
      <c r="AG87" s="1" t="s">
        <v>49</v>
      </c>
      <c r="AH87" s="1" t="s">
        <v>84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32" t="s">
        <v>49</v>
      </c>
    </row>
    <row r="88" spans="1:48" ht="14.4" customHeight="1">
      <c r="A88" s="1">
        <v>1</v>
      </c>
      <c r="B88" s="1" t="s">
        <v>38</v>
      </c>
      <c r="C88" s="1" t="s">
        <v>38</v>
      </c>
      <c r="D88" s="3" t="s">
        <v>71</v>
      </c>
      <c r="E88" s="3" t="s">
        <v>72</v>
      </c>
      <c r="F88" s="3">
        <v>1994</v>
      </c>
      <c r="G88" s="3" t="s">
        <v>73</v>
      </c>
      <c r="H88" s="3" t="s">
        <v>74</v>
      </c>
      <c r="I88" s="3" t="s">
        <v>75</v>
      </c>
      <c r="J88" s="3" t="s">
        <v>76</v>
      </c>
      <c r="K88" s="3" t="s">
        <v>45</v>
      </c>
      <c r="L88" s="3" t="s">
        <v>46</v>
      </c>
      <c r="M88" s="1" t="s">
        <v>12</v>
      </c>
      <c r="N88" s="1" t="s">
        <v>77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78</v>
      </c>
      <c r="T88" s="1" t="s">
        <v>79</v>
      </c>
      <c r="U88" s="1" t="s">
        <v>80</v>
      </c>
      <c r="V88" s="3" t="s">
        <v>134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98</v>
      </c>
      <c r="AE88" s="1" t="s">
        <v>94</v>
      </c>
      <c r="AF88" s="1" t="s">
        <v>49</v>
      </c>
      <c r="AG88" s="1" t="s">
        <v>49</v>
      </c>
      <c r="AH88" s="1" t="s">
        <v>84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32" t="s">
        <v>49</v>
      </c>
    </row>
    <row r="89" spans="1:48" ht="14.4" customHeight="1">
      <c r="A89" s="1">
        <v>1</v>
      </c>
      <c r="B89" s="1" t="s">
        <v>38</v>
      </c>
      <c r="C89" s="1" t="s">
        <v>38</v>
      </c>
      <c r="D89" s="3" t="s">
        <v>71</v>
      </c>
      <c r="E89" s="3" t="s">
        <v>72</v>
      </c>
      <c r="F89" s="3">
        <v>1994</v>
      </c>
      <c r="G89" s="3" t="s">
        <v>73</v>
      </c>
      <c r="H89" s="3" t="s">
        <v>74</v>
      </c>
      <c r="I89" s="3" t="s">
        <v>75</v>
      </c>
      <c r="J89" s="3" t="s">
        <v>76</v>
      </c>
      <c r="K89" s="3" t="s">
        <v>45</v>
      </c>
      <c r="L89" s="3" t="s">
        <v>46</v>
      </c>
      <c r="M89" s="1" t="s">
        <v>12</v>
      </c>
      <c r="N89" s="1" t="s">
        <v>77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78</v>
      </c>
      <c r="T89" s="1" t="s">
        <v>79</v>
      </c>
      <c r="U89" s="1" t="s">
        <v>80</v>
      </c>
      <c r="V89" s="3" t="s">
        <v>134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90</v>
      </c>
      <c r="AE89" s="1" t="s">
        <v>91</v>
      </c>
      <c r="AF89" s="1" t="s">
        <v>49</v>
      </c>
      <c r="AG89" s="1" t="s">
        <v>49</v>
      </c>
      <c r="AH89" s="1" t="s">
        <v>84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32" t="s">
        <v>49</v>
      </c>
    </row>
    <row r="90" spans="1:48" ht="14.4" customHeight="1">
      <c r="A90" s="1">
        <v>1</v>
      </c>
      <c r="B90" s="1" t="s">
        <v>38</v>
      </c>
      <c r="C90" s="1" t="s">
        <v>38</v>
      </c>
      <c r="D90" s="3" t="s">
        <v>71</v>
      </c>
      <c r="E90" s="3" t="s">
        <v>72</v>
      </c>
      <c r="F90" s="3">
        <v>1994</v>
      </c>
      <c r="G90" s="3" t="s">
        <v>73</v>
      </c>
      <c r="H90" s="3" t="s">
        <v>74</v>
      </c>
      <c r="I90" s="3" t="s">
        <v>75</v>
      </c>
      <c r="J90" s="3" t="s">
        <v>76</v>
      </c>
      <c r="K90" s="3" t="s">
        <v>45</v>
      </c>
      <c r="L90" s="3" t="s">
        <v>46</v>
      </c>
      <c r="M90" s="1" t="s">
        <v>12</v>
      </c>
      <c r="N90" s="1" t="s">
        <v>77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78</v>
      </c>
      <c r="T90" s="1" t="s">
        <v>79</v>
      </c>
      <c r="U90" s="1" t="s">
        <v>80</v>
      </c>
      <c r="V90" s="3" t="s">
        <v>134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90</v>
      </c>
      <c r="AE90" s="1" t="s">
        <v>85</v>
      </c>
      <c r="AF90" s="1" t="s">
        <v>49</v>
      </c>
      <c r="AG90" s="1" t="s">
        <v>49</v>
      </c>
      <c r="AH90" s="1" t="s">
        <v>84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32" t="s">
        <v>49</v>
      </c>
    </row>
    <row r="91" spans="1:48" ht="14.4" customHeight="1">
      <c r="A91" s="1">
        <v>1</v>
      </c>
      <c r="B91" s="1" t="s">
        <v>38</v>
      </c>
      <c r="C91" s="1" t="s">
        <v>38</v>
      </c>
      <c r="D91" s="3" t="s">
        <v>71</v>
      </c>
      <c r="E91" s="3" t="s">
        <v>72</v>
      </c>
      <c r="F91" s="3">
        <v>1994</v>
      </c>
      <c r="G91" s="3" t="s">
        <v>73</v>
      </c>
      <c r="H91" s="3" t="s">
        <v>74</v>
      </c>
      <c r="I91" s="3" t="s">
        <v>75</v>
      </c>
      <c r="J91" s="3" t="s">
        <v>76</v>
      </c>
      <c r="K91" s="3" t="s">
        <v>45</v>
      </c>
      <c r="L91" s="3" t="s">
        <v>46</v>
      </c>
      <c r="M91" s="1" t="s">
        <v>12</v>
      </c>
      <c r="N91" s="1" t="s">
        <v>77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78</v>
      </c>
      <c r="T91" s="1" t="s">
        <v>79</v>
      </c>
      <c r="U91" s="1" t="s">
        <v>80</v>
      </c>
      <c r="V91" s="3" t="s">
        <v>134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90</v>
      </c>
      <c r="AE91" s="1" t="s">
        <v>89</v>
      </c>
      <c r="AF91" s="1" t="s">
        <v>49</v>
      </c>
      <c r="AG91" s="1" t="s">
        <v>49</v>
      </c>
      <c r="AH91" s="1" t="s">
        <v>84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32" t="s">
        <v>49</v>
      </c>
    </row>
    <row r="92" spans="1:48" ht="14.4" customHeight="1">
      <c r="A92" s="1">
        <v>1</v>
      </c>
      <c r="B92" s="1" t="s">
        <v>38</v>
      </c>
      <c r="C92" s="1" t="s">
        <v>38</v>
      </c>
      <c r="D92" s="3" t="s">
        <v>71</v>
      </c>
      <c r="E92" s="3" t="s">
        <v>72</v>
      </c>
      <c r="F92" s="3">
        <v>1994</v>
      </c>
      <c r="G92" s="3" t="s">
        <v>73</v>
      </c>
      <c r="H92" s="3" t="s">
        <v>74</v>
      </c>
      <c r="I92" s="3" t="s">
        <v>75</v>
      </c>
      <c r="J92" s="3" t="s">
        <v>76</v>
      </c>
      <c r="K92" s="3" t="s">
        <v>45</v>
      </c>
      <c r="L92" s="3" t="s">
        <v>46</v>
      </c>
      <c r="M92" s="1" t="s">
        <v>12</v>
      </c>
      <c r="N92" s="1" t="s">
        <v>77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78</v>
      </c>
      <c r="T92" s="1" t="s">
        <v>79</v>
      </c>
      <c r="U92" s="1" t="s">
        <v>80</v>
      </c>
      <c r="V92" s="3" t="s">
        <v>134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90</v>
      </c>
      <c r="AE92" s="1" t="s">
        <v>88</v>
      </c>
      <c r="AF92" s="1" t="s">
        <v>49</v>
      </c>
      <c r="AG92" s="1" t="s">
        <v>49</v>
      </c>
      <c r="AH92" s="1" t="s">
        <v>84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32" t="s">
        <v>49</v>
      </c>
    </row>
    <row r="93" spans="1:48" ht="14.4" customHeight="1">
      <c r="A93" s="1">
        <v>1</v>
      </c>
      <c r="B93" s="1" t="s">
        <v>38</v>
      </c>
      <c r="C93" s="1" t="s">
        <v>38</v>
      </c>
      <c r="D93" s="3" t="s">
        <v>71</v>
      </c>
      <c r="E93" s="3" t="s">
        <v>72</v>
      </c>
      <c r="F93" s="3">
        <v>1994</v>
      </c>
      <c r="G93" s="3" t="s">
        <v>73</v>
      </c>
      <c r="H93" s="3" t="s">
        <v>74</v>
      </c>
      <c r="I93" s="3" t="s">
        <v>75</v>
      </c>
      <c r="J93" s="3" t="s">
        <v>76</v>
      </c>
      <c r="K93" s="3" t="s">
        <v>45</v>
      </c>
      <c r="L93" s="3" t="s">
        <v>46</v>
      </c>
      <c r="M93" s="1" t="s">
        <v>12</v>
      </c>
      <c r="N93" s="1" t="s">
        <v>77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78</v>
      </c>
      <c r="T93" s="1" t="s">
        <v>79</v>
      </c>
      <c r="U93" s="1" t="s">
        <v>80</v>
      </c>
      <c r="V93" s="3" t="s">
        <v>134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90</v>
      </c>
      <c r="AE93" s="1" t="s">
        <v>94</v>
      </c>
      <c r="AF93" s="1" t="s">
        <v>49</v>
      </c>
      <c r="AG93" s="1" t="s">
        <v>49</v>
      </c>
      <c r="AH93" s="1" t="s">
        <v>84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32" t="s">
        <v>49</v>
      </c>
    </row>
    <row r="94" spans="1:48" ht="14.4" customHeight="1">
      <c r="A94" s="1">
        <v>1</v>
      </c>
      <c r="B94" s="1" t="s">
        <v>38</v>
      </c>
      <c r="C94" s="1" t="s">
        <v>38</v>
      </c>
      <c r="D94" s="3" t="s">
        <v>71</v>
      </c>
      <c r="E94" s="3" t="s">
        <v>72</v>
      </c>
      <c r="F94" s="3">
        <v>1994</v>
      </c>
      <c r="G94" s="3" t="s">
        <v>73</v>
      </c>
      <c r="H94" s="3" t="s">
        <v>74</v>
      </c>
      <c r="I94" s="3" t="s">
        <v>75</v>
      </c>
      <c r="J94" s="3" t="s">
        <v>76</v>
      </c>
      <c r="K94" s="3" t="s">
        <v>45</v>
      </c>
      <c r="L94" s="3" t="s">
        <v>46</v>
      </c>
      <c r="M94" s="1" t="s">
        <v>12</v>
      </c>
      <c r="N94" s="1" t="s">
        <v>77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78</v>
      </c>
      <c r="T94" s="1" t="s">
        <v>79</v>
      </c>
      <c r="U94" s="1" t="s">
        <v>80</v>
      </c>
      <c r="V94" s="3" t="s">
        <v>134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91</v>
      </c>
      <c r="AE94" s="1" t="s">
        <v>85</v>
      </c>
      <c r="AF94" s="1" t="s">
        <v>49</v>
      </c>
      <c r="AG94" s="1" t="s">
        <v>49</v>
      </c>
      <c r="AH94" s="1" t="s">
        <v>84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32" t="s">
        <v>49</v>
      </c>
    </row>
    <row r="95" spans="1:48" ht="14.4" customHeight="1">
      <c r="A95" s="1">
        <v>1</v>
      </c>
      <c r="B95" s="1" t="s">
        <v>38</v>
      </c>
      <c r="C95" s="1" t="s">
        <v>38</v>
      </c>
      <c r="D95" s="3" t="s">
        <v>71</v>
      </c>
      <c r="E95" s="3" t="s">
        <v>72</v>
      </c>
      <c r="F95" s="3">
        <v>1994</v>
      </c>
      <c r="G95" s="3" t="s">
        <v>73</v>
      </c>
      <c r="H95" s="3" t="s">
        <v>74</v>
      </c>
      <c r="I95" s="3" t="s">
        <v>75</v>
      </c>
      <c r="J95" s="3" t="s">
        <v>76</v>
      </c>
      <c r="K95" s="3" t="s">
        <v>45</v>
      </c>
      <c r="L95" s="3" t="s">
        <v>46</v>
      </c>
      <c r="M95" s="1" t="s">
        <v>12</v>
      </c>
      <c r="N95" s="1" t="s">
        <v>77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78</v>
      </c>
      <c r="T95" s="1" t="s">
        <v>79</v>
      </c>
      <c r="U95" s="1" t="s">
        <v>80</v>
      </c>
      <c r="V95" s="3" t="s">
        <v>134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91</v>
      </c>
      <c r="AE95" s="1" t="s">
        <v>89</v>
      </c>
      <c r="AF95" s="1" t="s">
        <v>49</v>
      </c>
      <c r="AG95" s="1" t="s">
        <v>49</v>
      </c>
      <c r="AH95" s="1" t="s">
        <v>84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32" t="s">
        <v>49</v>
      </c>
    </row>
    <row r="96" spans="1:48" ht="14.4" customHeight="1">
      <c r="A96" s="1">
        <v>1</v>
      </c>
      <c r="B96" s="1" t="s">
        <v>38</v>
      </c>
      <c r="C96" s="1" t="s">
        <v>38</v>
      </c>
      <c r="D96" s="3" t="s">
        <v>71</v>
      </c>
      <c r="E96" s="3" t="s">
        <v>72</v>
      </c>
      <c r="F96" s="3">
        <v>1994</v>
      </c>
      <c r="G96" s="3" t="s">
        <v>73</v>
      </c>
      <c r="H96" s="3" t="s">
        <v>74</v>
      </c>
      <c r="I96" s="3" t="s">
        <v>75</v>
      </c>
      <c r="J96" s="3" t="s">
        <v>76</v>
      </c>
      <c r="K96" s="3" t="s">
        <v>45</v>
      </c>
      <c r="L96" s="3" t="s">
        <v>46</v>
      </c>
      <c r="M96" s="1" t="s">
        <v>12</v>
      </c>
      <c r="N96" s="1" t="s">
        <v>77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78</v>
      </c>
      <c r="T96" s="1" t="s">
        <v>79</v>
      </c>
      <c r="U96" s="1" t="s">
        <v>80</v>
      </c>
      <c r="V96" s="3" t="s">
        <v>134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91</v>
      </c>
      <c r="AE96" s="1" t="s">
        <v>88</v>
      </c>
      <c r="AF96" s="1" t="s">
        <v>49</v>
      </c>
      <c r="AG96" s="1" t="s">
        <v>49</v>
      </c>
      <c r="AH96" s="1" t="s">
        <v>84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32" t="s">
        <v>49</v>
      </c>
    </row>
    <row r="97" spans="1:48" ht="14.4" customHeight="1">
      <c r="A97" s="1">
        <v>1</v>
      </c>
      <c r="B97" s="1" t="s">
        <v>38</v>
      </c>
      <c r="C97" s="1" t="s">
        <v>38</v>
      </c>
      <c r="D97" s="3" t="s">
        <v>71</v>
      </c>
      <c r="E97" s="3" t="s">
        <v>72</v>
      </c>
      <c r="F97" s="3">
        <v>1994</v>
      </c>
      <c r="G97" s="3" t="s">
        <v>73</v>
      </c>
      <c r="H97" s="3" t="s">
        <v>74</v>
      </c>
      <c r="I97" s="3" t="s">
        <v>75</v>
      </c>
      <c r="J97" s="3" t="s">
        <v>76</v>
      </c>
      <c r="K97" s="3" t="s">
        <v>45</v>
      </c>
      <c r="L97" s="3" t="s">
        <v>46</v>
      </c>
      <c r="M97" s="1" t="s">
        <v>12</v>
      </c>
      <c r="N97" s="1" t="s">
        <v>77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78</v>
      </c>
      <c r="T97" s="1" t="s">
        <v>79</v>
      </c>
      <c r="U97" s="1" t="s">
        <v>80</v>
      </c>
      <c r="V97" s="3" t="s">
        <v>134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91</v>
      </c>
      <c r="AE97" s="1" t="s">
        <v>94</v>
      </c>
      <c r="AF97" s="1" t="s">
        <v>49</v>
      </c>
      <c r="AG97" s="1" t="s">
        <v>49</v>
      </c>
      <c r="AH97" s="1" t="s">
        <v>84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32" t="s">
        <v>49</v>
      </c>
    </row>
    <row r="98" spans="1:48" ht="14.4" customHeight="1">
      <c r="A98" s="1">
        <v>1</v>
      </c>
      <c r="B98" s="1" t="s">
        <v>38</v>
      </c>
      <c r="C98" s="1" t="s">
        <v>38</v>
      </c>
      <c r="D98" s="3" t="s">
        <v>71</v>
      </c>
      <c r="E98" s="3" t="s">
        <v>72</v>
      </c>
      <c r="F98" s="3">
        <v>1994</v>
      </c>
      <c r="G98" s="3" t="s">
        <v>73</v>
      </c>
      <c r="H98" s="3" t="s">
        <v>74</v>
      </c>
      <c r="I98" s="3" t="s">
        <v>75</v>
      </c>
      <c r="J98" s="3" t="s">
        <v>76</v>
      </c>
      <c r="K98" s="3" t="s">
        <v>45</v>
      </c>
      <c r="L98" s="3" t="s">
        <v>46</v>
      </c>
      <c r="M98" s="1" t="s">
        <v>12</v>
      </c>
      <c r="N98" s="1" t="s">
        <v>77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78</v>
      </c>
      <c r="T98" s="1" t="s">
        <v>79</v>
      </c>
      <c r="U98" s="1" t="s">
        <v>80</v>
      </c>
      <c r="V98" s="3" t="s">
        <v>134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85</v>
      </c>
      <c r="AE98" s="1" t="s">
        <v>89</v>
      </c>
      <c r="AF98" s="1" t="s">
        <v>49</v>
      </c>
      <c r="AG98" s="1" t="s">
        <v>49</v>
      </c>
      <c r="AH98" s="1" t="s">
        <v>84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32" t="s">
        <v>49</v>
      </c>
    </row>
    <row r="99" spans="1:48" ht="14.4" customHeight="1">
      <c r="A99" s="1">
        <v>1</v>
      </c>
      <c r="B99" s="1" t="s">
        <v>38</v>
      </c>
      <c r="C99" s="1" t="s">
        <v>38</v>
      </c>
      <c r="D99" s="3" t="s">
        <v>71</v>
      </c>
      <c r="E99" s="3" t="s">
        <v>72</v>
      </c>
      <c r="F99" s="3">
        <v>1994</v>
      </c>
      <c r="G99" s="3" t="s">
        <v>73</v>
      </c>
      <c r="H99" s="3" t="s">
        <v>74</v>
      </c>
      <c r="I99" s="3" t="s">
        <v>75</v>
      </c>
      <c r="J99" s="3" t="s">
        <v>76</v>
      </c>
      <c r="K99" s="3" t="s">
        <v>45</v>
      </c>
      <c r="L99" s="3" t="s">
        <v>46</v>
      </c>
      <c r="M99" s="1" t="s">
        <v>12</v>
      </c>
      <c r="N99" s="1" t="s">
        <v>77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78</v>
      </c>
      <c r="T99" s="1" t="s">
        <v>79</v>
      </c>
      <c r="U99" s="1" t="s">
        <v>80</v>
      </c>
      <c r="V99" s="3" t="s">
        <v>134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85</v>
      </c>
      <c r="AE99" s="1" t="s">
        <v>88</v>
      </c>
      <c r="AF99" s="1" t="s">
        <v>49</v>
      </c>
      <c r="AG99" s="1" t="s">
        <v>49</v>
      </c>
      <c r="AH99" s="1" t="s">
        <v>84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32" t="s">
        <v>49</v>
      </c>
    </row>
    <row r="100" spans="1:48" ht="14.4" customHeight="1">
      <c r="A100" s="1">
        <v>1</v>
      </c>
      <c r="B100" s="1" t="s">
        <v>38</v>
      </c>
      <c r="C100" s="1" t="s">
        <v>38</v>
      </c>
      <c r="D100" s="3" t="s">
        <v>71</v>
      </c>
      <c r="E100" s="3" t="s">
        <v>72</v>
      </c>
      <c r="F100" s="3">
        <v>1994</v>
      </c>
      <c r="G100" s="3" t="s">
        <v>73</v>
      </c>
      <c r="H100" s="3" t="s">
        <v>74</v>
      </c>
      <c r="I100" s="3" t="s">
        <v>75</v>
      </c>
      <c r="J100" s="3" t="s">
        <v>76</v>
      </c>
      <c r="K100" s="3" t="s">
        <v>45</v>
      </c>
      <c r="L100" s="3" t="s">
        <v>46</v>
      </c>
      <c r="M100" s="1" t="s">
        <v>12</v>
      </c>
      <c r="N100" s="1" t="s">
        <v>77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78</v>
      </c>
      <c r="T100" s="1" t="s">
        <v>79</v>
      </c>
      <c r="U100" s="1" t="s">
        <v>80</v>
      </c>
      <c r="V100" s="3" t="s">
        <v>134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85</v>
      </c>
      <c r="AE100" s="1" t="s">
        <v>94</v>
      </c>
      <c r="AF100" s="1" t="s">
        <v>49</v>
      </c>
      <c r="AG100" s="1" t="s">
        <v>49</v>
      </c>
      <c r="AH100" s="1" t="s">
        <v>84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32" t="s">
        <v>49</v>
      </c>
    </row>
    <row r="101" spans="1:48" ht="14.4" customHeight="1">
      <c r="A101" s="1">
        <v>1</v>
      </c>
      <c r="B101" s="1" t="s">
        <v>38</v>
      </c>
      <c r="C101" s="1" t="s">
        <v>38</v>
      </c>
      <c r="D101" s="3" t="s">
        <v>71</v>
      </c>
      <c r="E101" s="3" t="s">
        <v>72</v>
      </c>
      <c r="F101" s="3">
        <v>1994</v>
      </c>
      <c r="G101" s="3" t="s">
        <v>73</v>
      </c>
      <c r="H101" s="3" t="s">
        <v>74</v>
      </c>
      <c r="I101" s="3" t="s">
        <v>75</v>
      </c>
      <c r="J101" s="3" t="s">
        <v>76</v>
      </c>
      <c r="K101" s="3" t="s">
        <v>45</v>
      </c>
      <c r="L101" s="3" t="s">
        <v>46</v>
      </c>
      <c r="M101" s="1" t="s">
        <v>12</v>
      </c>
      <c r="N101" s="1" t="s">
        <v>77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78</v>
      </c>
      <c r="T101" s="1" t="s">
        <v>79</v>
      </c>
      <c r="U101" s="1" t="s">
        <v>80</v>
      </c>
      <c r="V101" s="3" t="s">
        <v>134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89</v>
      </c>
      <c r="AE101" s="1" t="s">
        <v>88</v>
      </c>
      <c r="AF101" s="1" t="s">
        <v>49</v>
      </c>
      <c r="AG101" s="1" t="s">
        <v>49</v>
      </c>
      <c r="AH101" s="1" t="s">
        <v>84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32" t="s">
        <v>49</v>
      </c>
    </row>
    <row r="102" spans="1:48" ht="14.4" customHeight="1">
      <c r="A102" s="1">
        <v>1</v>
      </c>
      <c r="B102" s="1" t="s">
        <v>38</v>
      </c>
      <c r="C102" s="1" t="s">
        <v>38</v>
      </c>
      <c r="D102" s="3" t="s">
        <v>71</v>
      </c>
      <c r="E102" s="3" t="s">
        <v>72</v>
      </c>
      <c r="F102" s="3">
        <v>1994</v>
      </c>
      <c r="G102" s="3" t="s">
        <v>73</v>
      </c>
      <c r="H102" s="3" t="s">
        <v>74</v>
      </c>
      <c r="I102" s="3" t="s">
        <v>75</v>
      </c>
      <c r="J102" s="3" t="s">
        <v>76</v>
      </c>
      <c r="K102" s="3" t="s">
        <v>45</v>
      </c>
      <c r="L102" s="3" t="s">
        <v>46</v>
      </c>
      <c r="M102" s="1" t="s">
        <v>12</v>
      </c>
      <c r="N102" s="1" t="s">
        <v>77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78</v>
      </c>
      <c r="T102" s="1" t="s">
        <v>79</v>
      </c>
      <c r="U102" s="1" t="s">
        <v>80</v>
      </c>
      <c r="V102" s="3" t="s">
        <v>134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89</v>
      </c>
      <c r="AE102" s="1" t="s">
        <v>94</v>
      </c>
      <c r="AF102" s="1" t="s">
        <v>49</v>
      </c>
      <c r="AG102" s="1" t="s">
        <v>49</v>
      </c>
      <c r="AH102" s="1" t="s">
        <v>84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32" t="s">
        <v>49</v>
      </c>
    </row>
    <row r="103" spans="1:48" ht="14.4" customHeight="1">
      <c r="A103" s="1">
        <v>1</v>
      </c>
      <c r="B103" s="1" t="s">
        <v>38</v>
      </c>
      <c r="C103" s="1" t="s">
        <v>38</v>
      </c>
      <c r="D103" s="3" t="s">
        <v>71</v>
      </c>
      <c r="E103" s="3" t="s">
        <v>72</v>
      </c>
      <c r="F103" s="3">
        <v>1994</v>
      </c>
      <c r="G103" s="3" t="s">
        <v>73</v>
      </c>
      <c r="H103" s="3" t="s">
        <v>74</v>
      </c>
      <c r="I103" s="3" t="s">
        <v>75</v>
      </c>
      <c r="J103" s="3" t="s">
        <v>76</v>
      </c>
      <c r="K103" s="3" t="s">
        <v>45</v>
      </c>
      <c r="L103" s="3" t="s">
        <v>46</v>
      </c>
      <c r="M103" s="1" t="s">
        <v>12</v>
      </c>
      <c r="N103" s="1" t="s">
        <v>77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78</v>
      </c>
      <c r="T103" s="1" t="s">
        <v>79</v>
      </c>
      <c r="U103" s="1" t="s">
        <v>80</v>
      </c>
      <c r="V103" s="3" t="s">
        <v>134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88</v>
      </c>
      <c r="AE103" s="1" t="s">
        <v>94</v>
      </c>
      <c r="AF103" s="1" t="s">
        <v>49</v>
      </c>
      <c r="AG103" s="1" t="s">
        <v>49</v>
      </c>
      <c r="AH103" s="1" t="s">
        <v>84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32" t="s">
        <v>49</v>
      </c>
    </row>
    <row r="104" spans="1:48" ht="14.4" customHeight="1">
      <c r="A104" s="1">
        <v>1</v>
      </c>
      <c r="B104" s="1" t="s">
        <v>38</v>
      </c>
      <c r="C104" s="1" t="s">
        <v>38</v>
      </c>
      <c r="D104" s="3" t="s">
        <v>71</v>
      </c>
      <c r="E104" s="3" t="s">
        <v>72</v>
      </c>
      <c r="F104" s="3">
        <v>1994</v>
      </c>
      <c r="G104" s="3" t="s">
        <v>73</v>
      </c>
      <c r="H104" s="3" t="s">
        <v>74</v>
      </c>
      <c r="I104" s="3" t="s">
        <v>221</v>
      </c>
      <c r="J104" s="3" t="s">
        <v>222</v>
      </c>
      <c r="K104" s="3" t="s">
        <v>45</v>
      </c>
      <c r="L104" s="3" t="s">
        <v>46</v>
      </c>
      <c r="M104" s="1" t="s">
        <v>12</v>
      </c>
      <c r="N104" s="1" t="s">
        <v>81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80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82</v>
      </c>
      <c r="AD104" s="1" t="s">
        <v>83</v>
      </c>
      <c r="AE104" s="1" t="s">
        <v>83</v>
      </c>
      <c r="AF104" s="1" t="s">
        <v>60</v>
      </c>
      <c r="AG104" s="1" t="s">
        <v>61</v>
      </c>
      <c r="AH104" s="1" t="s">
        <v>201</v>
      </c>
      <c r="AI104" s="1" t="s">
        <v>202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1">
        <f t="shared" ref="AR104:AR110" si="10">AL104*AN104</f>
        <v>9.9000000000000008E-3</v>
      </c>
      <c r="AS104" s="4">
        <f t="shared" ref="AS104:AS110" si="11">AR104/(AM104^2)*100</f>
        <v>8.6146135171117549E-2</v>
      </c>
      <c r="AT104" s="5">
        <v>0</v>
      </c>
      <c r="AU104" s="4">
        <f t="shared" ref="AU104:AU110" si="12">AS104*(1-AL104)/AL104</f>
        <v>0.43595165374474637</v>
      </c>
      <c r="AV104" s="31" t="s">
        <v>223</v>
      </c>
    </row>
    <row r="105" spans="1:48">
      <c r="A105" s="1">
        <v>1</v>
      </c>
      <c r="B105" s="1" t="s">
        <v>38</v>
      </c>
      <c r="C105" s="1" t="s">
        <v>38</v>
      </c>
      <c r="D105" s="3" t="s">
        <v>71</v>
      </c>
      <c r="E105" s="3" t="s">
        <v>72</v>
      </c>
      <c r="F105" s="3">
        <v>1994</v>
      </c>
      <c r="G105" s="3" t="s">
        <v>73</v>
      </c>
      <c r="H105" s="3" t="s">
        <v>74</v>
      </c>
      <c r="I105" s="3" t="s">
        <v>221</v>
      </c>
      <c r="J105" s="3" t="s">
        <v>222</v>
      </c>
      <c r="K105" s="3" t="s">
        <v>45</v>
      </c>
      <c r="L105" s="3" t="s">
        <v>46</v>
      </c>
      <c r="M105" s="1" t="s">
        <v>12</v>
      </c>
      <c r="N105" s="1" t="s">
        <v>81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80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85</v>
      </c>
      <c r="AE105" s="1" t="s">
        <v>85</v>
      </c>
      <c r="AF105" s="1" t="s">
        <v>60</v>
      </c>
      <c r="AG105" s="1" t="s">
        <v>61</v>
      </c>
      <c r="AH105" s="1" t="s">
        <v>201</v>
      </c>
      <c r="AI105" s="1" t="s">
        <v>202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1">
        <f t="shared" si="10"/>
        <v>4.5560000000000003E-2</v>
      </c>
      <c r="AS105" s="4">
        <f t="shared" si="11"/>
        <v>0.15624142661179696</v>
      </c>
      <c r="AT105" s="5">
        <v>0</v>
      </c>
      <c r="AU105" s="4">
        <f t="shared" si="12"/>
        <v>0.42674897119341554</v>
      </c>
      <c r="AV105" s="31" t="s">
        <v>223</v>
      </c>
    </row>
    <row r="106" spans="1:48">
      <c r="A106" s="1">
        <v>1</v>
      </c>
      <c r="B106" s="1" t="s">
        <v>38</v>
      </c>
      <c r="C106" s="1" t="s">
        <v>38</v>
      </c>
      <c r="D106" s="3" t="s">
        <v>71</v>
      </c>
      <c r="E106" s="3" t="s">
        <v>72</v>
      </c>
      <c r="F106" s="3">
        <v>1994</v>
      </c>
      <c r="G106" s="3" t="s">
        <v>73</v>
      </c>
      <c r="H106" s="3" t="s">
        <v>74</v>
      </c>
      <c r="I106" s="3" t="s">
        <v>221</v>
      </c>
      <c r="J106" s="3" t="s">
        <v>222</v>
      </c>
      <c r="K106" s="3" t="s">
        <v>45</v>
      </c>
      <c r="L106" s="3" t="s">
        <v>46</v>
      </c>
      <c r="M106" s="1" t="s">
        <v>12</v>
      </c>
      <c r="N106" s="1" t="s">
        <v>81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80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86</v>
      </c>
      <c r="AE106" s="1" t="s">
        <v>86</v>
      </c>
      <c r="AF106" s="1" t="s">
        <v>60</v>
      </c>
      <c r="AG106" s="1" t="s">
        <v>61</v>
      </c>
      <c r="AH106" s="1" t="s">
        <v>201</v>
      </c>
      <c r="AI106" s="1" t="s">
        <v>202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1">
        <f t="shared" si="10"/>
        <v>1.1009999999999999E-2</v>
      </c>
      <c r="AS106" s="4">
        <f t="shared" si="11"/>
        <v>0.27251800698002532</v>
      </c>
      <c r="AT106" s="5">
        <v>0</v>
      </c>
      <c r="AU106" s="4">
        <f t="shared" si="12"/>
        <v>0.47003787034974398</v>
      </c>
      <c r="AV106" s="31" t="s">
        <v>223</v>
      </c>
    </row>
    <row r="107" spans="1:48">
      <c r="A107" s="1">
        <v>1</v>
      </c>
      <c r="B107" s="1" t="s">
        <v>38</v>
      </c>
      <c r="C107" s="1" t="s">
        <v>38</v>
      </c>
      <c r="D107" s="3" t="s">
        <v>71</v>
      </c>
      <c r="E107" s="3" t="s">
        <v>72</v>
      </c>
      <c r="F107" s="3">
        <v>1994</v>
      </c>
      <c r="G107" s="3" t="s">
        <v>73</v>
      </c>
      <c r="H107" s="3" t="s">
        <v>74</v>
      </c>
      <c r="I107" s="3" t="s">
        <v>221</v>
      </c>
      <c r="J107" s="3" t="s">
        <v>222</v>
      </c>
      <c r="K107" s="3" t="s">
        <v>45</v>
      </c>
      <c r="L107" s="3" t="s">
        <v>46</v>
      </c>
      <c r="M107" s="1" t="s">
        <v>12</v>
      </c>
      <c r="N107" s="1" t="s">
        <v>81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80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87</v>
      </c>
      <c r="AD107" s="1" t="s">
        <v>88</v>
      </c>
      <c r="AE107" s="1" t="s">
        <v>88</v>
      </c>
      <c r="AF107" s="1" t="s">
        <v>60</v>
      </c>
      <c r="AG107" s="1" t="s">
        <v>61</v>
      </c>
      <c r="AH107" s="1" t="s">
        <v>201</v>
      </c>
      <c r="AI107" s="1" t="s">
        <v>202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1">
        <f t="shared" si="10"/>
        <v>4.7199999999999999E-2</v>
      </c>
      <c r="AS107" s="4">
        <f t="shared" si="11"/>
        <v>9.6051900586282893E-2</v>
      </c>
      <c r="AT107" s="5">
        <v>0</v>
      </c>
      <c r="AU107" s="4">
        <f t="shared" si="12"/>
        <v>0.31094767816915314</v>
      </c>
      <c r="AV107" s="31" t="s">
        <v>223</v>
      </c>
    </row>
    <row r="108" spans="1:48">
      <c r="A108" s="1">
        <v>1</v>
      </c>
      <c r="B108" s="1" t="s">
        <v>38</v>
      </c>
      <c r="C108" s="1" t="s">
        <v>38</v>
      </c>
      <c r="D108" s="3" t="s">
        <v>71</v>
      </c>
      <c r="E108" s="3" t="s">
        <v>72</v>
      </c>
      <c r="F108" s="3">
        <v>1994</v>
      </c>
      <c r="G108" s="3" t="s">
        <v>73</v>
      </c>
      <c r="H108" s="3" t="s">
        <v>74</v>
      </c>
      <c r="I108" s="3" t="s">
        <v>221</v>
      </c>
      <c r="J108" s="3" t="s">
        <v>222</v>
      </c>
      <c r="K108" s="3" t="s">
        <v>45</v>
      </c>
      <c r="L108" s="3" t="s">
        <v>46</v>
      </c>
      <c r="M108" s="1" t="s">
        <v>12</v>
      </c>
      <c r="N108" s="1" t="s">
        <v>81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80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87</v>
      </c>
      <c r="AD108" s="1" t="s">
        <v>89</v>
      </c>
      <c r="AE108" s="1" t="s">
        <v>89</v>
      </c>
      <c r="AF108" s="1" t="s">
        <v>60</v>
      </c>
      <c r="AG108" s="1" t="s">
        <v>61</v>
      </c>
      <c r="AH108" s="1" t="s">
        <v>201</v>
      </c>
      <c r="AI108" s="1" t="s">
        <v>202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1">
        <f t="shared" si="10"/>
        <v>4.6550000000000001E-2</v>
      </c>
      <c r="AS108" s="4">
        <f t="shared" si="11"/>
        <v>0.12227829015285442</v>
      </c>
      <c r="AT108" s="5">
        <v>0</v>
      </c>
      <c r="AU108" s="4">
        <f t="shared" si="12"/>
        <v>0.37681677169553102</v>
      </c>
      <c r="AV108" s="31" t="s">
        <v>223</v>
      </c>
    </row>
    <row r="109" spans="1:48">
      <c r="A109" s="1">
        <v>1</v>
      </c>
      <c r="B109" s="1" t="s">
        <v>38</v>
      </c>
      <c r="C109" s="1" t="s">
        <v>38</v>
      </c>
      <c r="D109" s="3" t="s">
        <v>71</v>
      </c>
      <c r="E109" s="3" t="s">
        <v>72</v>
      </c>
      <c r="F109" s="3">
        <v>1994</v>
      </c>
      <c r="G109" s="3" t="s">
        <v>73</v>
      </c>
      <c r="H109" s="3" t="s">
        <v>74</v>
      </c>
      <c r="I109" s="3" t="s">
        <v>221</v>
      </c>
      <c r="J109" s="3" t="s">
        <v>222</v>
      </c>
      <c r="K109" s="3" t="s">
        <v>45</v>
      </c>
      <c r="L109" s="3" t="s">
        <v>46</v>
      </c>
      <c r="M109" s="1" t="s">
        <v>12</v>
      </c>
      <c r="N109" s="1" t="s">
        <v>81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80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90</v>
      </c>
      <c r="AE109" s="1" t="s">
        <v>90</v>
      </c>
      <c r="AF109" s="1" t="s">
        <v>60</v>
      </c>
      <c r="AG109" s="1" t="s">
        <v>61</v>
      </c>
      <c r="AH109" s="1" t="s">
        <v>201</v>
      </c>
      <c r="AI109" s="1" t="s">
        <v>202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1">
        <f t="shared" si="10"/>
        <v>0.11466</v>
      </c>
      <c r="AS109" s="4">
        <f t="shared" si="11"/>
        <v>0.28525510254853764</v>
      </c>
      <c r="AT109" s="5">
        <v>0</v>
      </c>
      <c r="AU109" s="4">
        <f t="shared" si="12"/>
        <v>0.68500034829682843</v>
      </c>
      <c r="AV109" s="31" t="s">
        <v>223</v>
      </c>
    </row>
    <row r="110" spans="1:48">
      <c r="A110" s="1">
        <v>1</v>
      </c>
      <c r="B110" s="1" t="s">
        <v>38</v>
      </c>
      <c r="C110" s="1" t="s">
        <v>38</v>
      </c>
      <c r="D110" s="3" t="s">
        <v>71</v>
      </c>
      <c r="E110" s="3" t="s">
        <v>72</v>
      </c>
      <c r="F110" s="3">
        <v>1994</v>
      </c>
      <c r="G110" s="3" t="s">
        <v>73</v>
      </c>
      <c r="H110" s="3" t="s">
        <v>74</v>
      </c>
      <c r="I110" s="3" t="s">
        <v>221</v>
      </c>
      <c r="J110" s="3" t="s">
        <v>222</v>
      </c>
      <c r="K110" s="3" t="s">
        <v>45</v>
      </c>
      <c r="L110" s="3" t="s">
        <v>46</v>
      </c>
      <c r="M110" s="1" t="s">
        <v>12</v>
      </c>
      <c r="N110" s="1" t="s">
        <v>81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80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91</v>
      </c>
      <c r="AE110" s="1" t="s">
        <v>91</v>
      </c>
      <c r="AF110" s="1" t="s">
        <v>60</v>
      </c>
      <c r="AG110" s="1" t="s">
        <v>61</v>
      </c>
      <c r="AH110" s="1" t="s">
        <v>201</v>
      </c>
      <c r="AI110" s="1" t="s">
        <v>202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1">
        <f t="shared" si="10"/>
        <v>9.9820000000000006E-2</v>
      </c>
      <c r="AS110" s="4">
        <f t="shared" si="11"/>
        <v>0.15139289960930871</v>
      </c>
      <c r="AT110" s="5">
        <v>0</v>
      </c>
      <c r="AU110" s="4">
        <f t="shared" si="12"/>
        <v>0.31877138489164997</v>
      </c>
      <c r="AV110" s="31" t="s">
        <v>223</v>
      </c>
    </row>
    <row r="111" spans="1:48">
      <c r="A111" s="1">
        <v>1</v>
      </c>
      <c r="B111" s="1" t="s">
        <v>38</v>
      </c>
      <c r="C111" s="1" t="s">
        <v>38</v>
      </c>
      <c r="D111" s="3" t="s">
        <v>71</v>
      </c>
      <c r="E111" s="3" t="s">
        <v>72</v>
      </c>
      <c r="F111" s="3">
        <v>1994</v>
      </c>
      <c r="G111" s="3" t="s">
        <v>73</v>
      </c>
      <c r="H111" s="3" t="s">
        <v>74</v>
      </c>
      <c r="I111" s="3" t="s">
        <v>221</v>
      </c>
      <c r="J111" s="3" t="s">
        <v>222</v>
      </c>
      <c r="K111" s="3" t="s">
        <v>45</v>
      </c>
      <c r="L111" s="3" t="s">
        <v>46</v>
      </c>
      <c r="M111" s="1" t="s">
        <v>12</v>
      </c>
      <c r="N111" s="1" t="s">
        <v>81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80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92</v>
      </c>
      <c r="AC111" s="1" t="s">
        <v>92</v>
      </c>
      <c r="AD111" s="1" t="s">
        <v>94</v>
      </c>
      <c r="AE111" s="1" t="s">
        <v>94</v>
      </c>
      <c r="AF111" s="1" t="s">
        <v>93</v>
      </c>
      <c r="AG111" s="1" t="s">
        <v>49</v>
      </c>
      <c r="AH111" s="1" t="s">
        <v>201</v>
      </c>
      <c r="AI111" s="1" t="s">
        <v>202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1">
        <v>8.8000000000000003E-4</v>
      </c>
      <c r="AS111" s="4">
        <v>3.3531470000000001E-2</v>
      </c>
      <c r="AT111" s="5">
        <v>0</v>
      </c>
      <c r="AU111" s="4" t="s">
        <v>49</v>
      </c>
      <c r="AV111" s="31" t="s">
        <v>223</v>
      </c>
    </row>
    <row r="112" spans="1:48">
      <c r="A112" s="1">
        <v>1</v>
      </c>
      <c r="B112" s="1" t="s">
        <v>38</v>
      </c>
      <c r="C112" s="1" t="s">
        <v>38</v>
      </c>
      <c r="D112" s="3" t="s">
        <v>71</v>
      </c>
      <c r="E112" s="3" t="s">
        <v>72</v>
      </c>
      <c r="F112" s="3">
        <v>1994</v>
      </c>
      <c r="G112" s="3" t="s">
        <v>73</v>
      </c>
      <c r="H112" s="3" t="s">
        <v>74</v>
      </c>
      <c r="I112" s="3" t="s">
        <v>221</v>
      </c>
      <c r="J112" s="3" t="s">
        <v>222</v>
      </c>
      <c r="K112" s="3" t="s">
        <v>45</v>
      </c>
      <c r="L112" s="3" t="s">
        <v>46</v>
      </c>
      <c r="M112" s="1" t="s">
        <v>12</v>
      </c>
      <c r="N112" s="1" t="s">
        <v>81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80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95</v>
      </c>
      <c r="AB112" s="1" t="s">
        <v>96</v>
      </c>
      <c r="AC112" s="1" t="s">
        <v>97</v>
      </c>
      <c r="AD112" s="1" t="s">
        <v>98</v>
      </c>
      <c r="AE112" s="1" t="s">
        <v>98</v>
      </c>
      <c r="AF112" s="1" t="s">
        <v>53</v>
      </c>
      <c r="AG112" s="1" t="s">
        <v>53</v>
      </c>
      <c r="AH112" s="1" t="s">
        <v>84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1">
        <f>AL112*AN112</f>
        <v>21.771660000000001</v>
      </c>
      <c r="AS112" s="4">
        <f>AR112/(AM112^2)*100</f>
        <v>1.425549930908333</v>
      </c>
      <c r="AT112" s="5">
        <v>0</v>
      </c>
      <c r="AU112" s="4">
        <f>AS112*(1-AL112)/AL112</f>
        <v>0.75419002460899565</v>
      </c>
      <c r="AV112" s="31" t="s">
        <v>223</v>
      </c>
    </row>
    <row r="113" spans="1:48">
      <c r="A113" s="1">
        <v>1</v>
      </c>
      <c r="B113" s="1" t="s">
        <v>38</v>
      </c>
      <c r="C113" s="1" t="s">
        <v>38</v>
      </c>
      <c r="D113" s="3" t="s">
        <v>71</v>
      </c>
      <c r="E113" s="3" t="s">
        <v>72</v>
      </c>
      <c r="F113" s="3">
        <v>1994</v>
      </c>
      <c r="G113" s="3" t="s">
        <v>73</v>
      </c>
      <c r="H113" s="3" t="s">
        <v>74</v>
      </c>
      <c r="I113" s="3" t="s">
        <v>221</v>
      </c>
      <c r="J113" s="3" t="s">
        <v>222</v>
      </c>
      <c r="K113" s="3" t="s">
        <v>45</v>
      </c>
      <c r="L113" s="3" t="s">
        <v>46</v>
      </c>
      <c r="M113" s="1" t="s">
        <v>12</v>
      </c>
      <c r="N113" s="1" t="s">
        <v>81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80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98</v>
      </c>
      <c r="AE113" s="1" t="s">
        <v>90</v>
      </c>
      <c r="AF113" s="1" t="s">
        <v>49</v>
      </c>
      <c r="AG113" s="1" t="s">
        <v>49</v>
      </c>
      <c r="AH113" s="1" t="s">
        <v>201</v>
      </c>
      <c r="AI113" s="1" t="s">
        <v>202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32" t="s">
        <v>49</v>
      </c>
    </row>
    <row r="114" spans="1:48">
      <c r="A114" s="1">
        <v>1</v>
      </c>
      <c r="B114" s="1" t="s">
        <v>38</v>
      </c>
      <c r="C114" s="1" t="s">
        <v>38</v>
      </c>
      <c r="D114" s="3" t="s">
        <v>71</v>
      </c>
      <c r="E114" s="3" t="s">
        <v>72</v>
      </c>
      <c r="F114" s="3">
        <v>1994</v>
      </c>
      <c r="G114" s="3" t="s">
        <v>73</v>
      </c>
      <c r="H114" s="3" t="s">
        <v>74</v>
      </c>
      <c r="I114" s="3" t="s">
        <v>221</v>
      </c>
      <c r="J114" s="3" t="s">
        <v>222</v>
      </c>
      <c r="K114" s="3" t="s">
        <v>45</v>
      </c>
      <c r="L114" s="3" t="s">
        <v>46</v>
      </c>
      <c r="M114" s="1" t="s">
        <v>12</v>
      </c>
      <c r="N114" s="1" t="s">
        <v>81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80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98</v>
      </c>
      <c r="AE114" s="1" t="s">
        <v>91</v>
      </c>
      <c r="AF114" s="1" t="s">
        <v>49</v>
      </c>
      <c r="AG114" s="1" t="s">
        <v>49</v>
      </c>
      <c r="AH114" s="1" t="s">
        <v>201</v>
      </c>
      <c r="AI114" s="1" t="s">
        <v>202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32" t="s">
        <v>49</v>
      </c>
    </row>
    <row r="115" spans="1:48">
      <c r="A115" s="1">
        <v>1</v>
      </c>
      <c r="B115" s="1" t="s">
        <v>38</v>
      </c>
      <c r="C115" s="1" t="s">
        <v>38</v>
      </c>
      <c r="D115" s="3" t="s">
        <v>71</v>
      </c>
      <c r="E115" s="3" t="s">
        <v>72</v>
      </c>
      <c r="F115" s="3">
        <v>1994</v>
      </c>
      <c r="G115" s="3" t="s">
        <v>73</v>
      </c>
      <c r="H115" s="3" t="s">
        <v>74</v>
      </c>
      <c r="I115" s="3" t="s">
        <v>221</v>
      </c>
      <c r="J115" s="3" t="s">
        <v>222</v>
      </c>
      <c r="K115" s="3" t="s">
        <v>45</v>
      </c>
      <c r="L115" s="3" t="s">
        <v>46</v>
      </c>
      <c r="M115" s="1" t="s">
        <v>12</v>
      </c>
      <c r="N115" s="1" t="s">
        <v>81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80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98</v>
      </c>
      <c r="AE115" s="1" t="s">
        <v>85</v>
      </c>
      <c r="AF115" s="1" t="s">
        <v>49</v>
      </c>
      <c r="AG115" s="1" t="s">
        <v>49</v>
      </c>
      <c r="AH115" s="1" t="s">
        <v>201</v>
      </c>
      <c r="AI115" s="1" t="s">
        <v>202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32" t="s">
        <v>49</v>
      </c>
    </row>
    <row r="116" spans="1:48">
      <c r="A116" s="1">
        <v>1</v>
      </c>
      <c r="B116" s="1" t="s">
        <v>38</v>
      </c>
      <c r="C116" s="1" t="s">
        <v>38</v>
      </c>
      <c r="D116" s="3" t="s">
        <v>71</v>
      </c>
      <c r="E116" s="3" t="s">
        <v>72</v>
      </c>
      <c r="F116" s="3">
        <v>1994</v>
      </c>
      <c r="G116" s="3" t="s">
        <v>73</v>
      </c>
      <c r="H116" s="3" t="s">
        <v>74</v>
      </c>
      <c r="I116" s="3" t="s">
        <v>221</v>
      </c>
      <c r="J116" s="3" t="s">
        <v>222</v>
      </c>
      <c r="K116" s="3" t="s">
        <v>45</v>
      </c>
      <c r="L116" s="3" t="s">
        <v>46</v>
      </c>
      <c r="M116" s="1" t="s">
        <v>12</v>
      </c>
      <c r="N116" s="1" t="s">
        <v>81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80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98</v>
      </c>
      <c r="AE116" s="1" t="s">
        <v>89</v>
      </c>
      <c r="AF116" s="1" t="s">
        <v>49</v>
      </c>
      <c r="AG116" s="1" t="s">
        <v>49</v>
      </c>
      <c r="AH116" s="1" t="s">
        <v>201</v>
      </c>
      <c r="AI116" s="1" t="s">
        <v>202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32" t="s">
        <v>49</v>
      </c>
    </row>
    <row r="117" spans="1:48">
      <c r="A117" s="1">
        <v>1</v>
      </c>
      <c r="B117" s="1" t="s">
        <v>38</v>
      </c>
      <c r="C117" s="1" t="s">
        <v>38</v>
      </c>
      <c r="D117" s="3" t="s">
        <v>71</v>
      </c>
      <c r="E117" s="3" t="s">
        <v>72</v>
      </c>
      <c r="F117" s="3">
        <v>1994</v>
      </c>
      <c r="G117" s="3" t="s">
        <v>73</v>
      </c>
      <c r="H117" s="3" t="s">
        <v>74</v>
      </c>
      <c r="I117" s="3" t="s">
        <v>221</v>
      </c>
      <c r="J117" s="3" t="s">
        <v>222</v>
      </c>
      <c r="K117" s="3" t="s">
        <v>45</v>
      </c>
      <c r="L117" s="3" t="s">
        <v>46</v>
      </c>
      <c r="M117" s="1" t="s">
        <v>12</v>
      </c>
      <c r="N117" s="1" t="s">
        <v>81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80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98</v>
      </c>
      <c r="AE117" s="1" t="s">
        <v>88</v>
      </c>
      <c r="AF117" s="1" t="s">
        <v>49</v>
      </c>
      <c r="AG117" s="1" t="s">
        <v>49</v>
      </c>
      <c r="AH117" s="1" t="s">
        <v>201</v>
      </c>
      <c r="AI117" s="1" t="s">
        <v>202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32" t="s">
        <v>49</v>
      </c>
    </row>
    <row r="118" spans="1:48">
      <c r="A118" s="1">
        <v>1</v>
      </c>
      <c r="B118" s="1" t="s">
        <v>38</v>
      </c>
      <c r="C118" s="1" t="s">
        <v>38</v>
      </c>
      <c r="D118" s="3" t="s">
        <v>71</v>
      </c>
      <c r="E118" s="3" t="s">
        <v>72</v>
      </c>
      <c r="F118" s="3">
        <v>1994</v>
      </c>
      <c r="G118" s="3" t="s">
        <v>73</v>
      </c>
      <c r="H118" s="3" t="s">
        <v>74</v>
      </c>
      <c r="I118" s="3" t="s">
        <v>221</v>
      </c>
      <c r="J118" s="3" t="s">
        <v>222</v>
      </c>
      <c r="K118" s="3" t="s">
        <v>45</v>
      </c>
      <c r="L118" s="3" t="s">
        <v>46</v>
      </c>
      <c r="M118" s="1" t="s">
        <v>12</v>
      </c>
      <c r="N118" s="1" t="s">
        <v>81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80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98</v>
      </c>
      <c r="AE118" s="1" t="s">
        <v>94</v>
      </c>
      <c r="AF118" s="1" t="s">
        <v>49</v>
      </c>
      <c r="AG118" s="1" t="s">
        <v>49</v>
      </c>
      <c r="AH118" s="1" t="s">
        <v>201</v>
      </c>
      <c r="AI118" s="1" t="s">
        <v>202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32" t="s">
        <v>49</v>
      </c>
    </row>
    <row r="119" spans="1:48">
      <c r="A119" s="1">
        <v>1</v>
      </c>
      <c r="B119" s="1" t="s">
        <v>38</v>
      </c>
      <c r="C119" s="1" t="s">
        <v>38</v>
      </c>
      <c r="D119" s="3" t="s">
        <v>71</v>
      </c>
      <c r="E119" s="3" t="s">
        <v>72</v>
      </c>
      <c r="F119" s="3">
        <v>1994</v>
      </c>
      <c r="G119" s="3" t="s">
        <v>73</v>
      </c>
      <c r="H119" s="3" t="s">
        <v>74</v>
      </c>
      <c r="I119" s="3" t="s">
        <v>221</v>
      </c>
      <c r="J119" s="3" t="s">
        <v>222</v>
      </c>
      <c r="K119" s="3" t="s">
        <v>45</v>
      </c>
      <c r="L119" s="3" t="s">
        <v>46</v>
      </c>
      <c r="M119" s="1" t="s">
        <v>12</v>
      </c>
      <c r="N119" s="1" t="s">
        <v>81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80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90</v>
      </c>
      <c r="AE119" s="1" t="s">
        <v>91</v>
      </c>
      <c r="AF119" s="1" t="s">
        <v>49</v>
      </c>
      <c r="AG119" s="1" t="s">
        <v>49</v>
      </c>
      <c r="AH119" s="1" t="s">
        <v>201</v>
      </c>
      <c r="AI119" s="1" t="s">
        <v>202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32" t="s">
        <v>49</v>
      </c>
    </row>
    <row r="120" spans="1:48">
      <c r="A120" s="1">
        <v>1</v>
      </c>
      <c r="B120" s="1" t="s">
        <v>38</v>
      </c>
      <c r="C120" s="1" t="s">
        <v>38</v>
      </c>
      <c r="D120" s="3" t="s">
        <v>71</v>
      </c>
      <c r="E120" s="3" t="s">
        <v>72</v>
      </c>
      <c r="F120" s="3">
        <v>1994</v>
      </c>
      <c r="G120" s="3" t="s">
        <v>73</v>
      </c>
      <c r="H120" s="3" t="s">
        <v>74</v>
      </c>
      <c r="I120" s="3" t="s">
        <v>221</v>
      </c>
      <c r="J120" s="3" t="s">
        <v>222</v>
      </c>
      <c r="K120" s="3" t="s">
        <v>45</v>
      </c>
      <c r="L120" s="3" t="s">
        <v>46</v>
      </c>
      <c r="M120" s="1" t="s">
        <v>12</v>
      </c>
      <c r="N120" s="1" t="s">
        <v>81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80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90</v>
      </c>
      <c r="AE120" s="1" t="s">
        <v>85</v>
      </c>
      <c r="AF120" s="1" t="s">
        <v>49</v>
      </c>
      <c r="AG120" s="1" t="s">
        <v>49</v>
      </c>
      <c r="AH120" s="1" t="s">
        <v>201</v>
      </c>
      <c r="AI120" s="1" t="s">
        <v>202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32" t="s">
        <v>49</v>
      </c>
    </row>
    <row r="121" spans="1:48">
      <c r="A121" s="1">
        <v>1</v>
      </c>
      <c r="B121" s="1" t="s">
        <v>38</v>
      </c>
      <c r="C121" s="1" t="s">
        <v>38</v>
      </c>
      <c r="D121" s="3" t="s">
        <v>71</v>
      </c>
      <c r="E121" s="3" t="s">
        <v>72</v>
      </c>
      <c r="F121" s="3">
        <v>1994</v>
      </c>
      <c r="G121" s="3" t="s">
        <v>73</v>
      </c>
      <c r="H121" s="3" t="s">
        <v>74</v>
      </c>
      <c r="I121" s="3" t="s">
        <v>221</v>
      </c>
      <c r="J121" s="3" t="s">
        <v>222</v>
      </c>
      <c r="K121" s="3" t="s">
        <v>45</v>
      </c>
      <c r="L121" s="3" t="s">
        <v>46</v>
      </c>
      <c r="M121" s="1" t="s">
        <v>12</v>
      </c>
      <c r="N121" s="1" t="s">
        <v>81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80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90</v>
      </c>
      <c r="AE121" s="1" t="s">
        <v>89</v>
      </c>
      <c r="AF121" s="1" t="s">
        <v>49</v>
      </c>
      <c r="AG121" s="1" t="s">
        <v>49</v>
      </c>
      <c r="AH121" s="1" t="s">
        <v>201</v>
      </c>
      <c r="AI121" s="1" t="s">
        <v>202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32" t="s">
        <v>49</v>
      </c>
    </row>
    <row r="122" spans="1:48">
      <c r="A122" s="1">
        <v>1</v>
      </c>
      <c r="B122" s="1" t="s">
        <v>38</v>
      </c>
      <c r="C122" s="1" t="s">
        <v>38</v>
      </c>
      <c r="D122" s="3" t="s">
        <v>71</v>
      </c>
      <c r="E122" s="3" t="s">
        <v>72</v>
      </c>
      <c r="F122" s="3">
        <v>1994</v>
      </c>
      <c r="G122" s="3" t="s">
        <v>73</v>
      </c>
      <c r="H122" s="3" t="s">
        <v>74</v>
      </c>
      <c r="I122" s="3" t="s">
        <v>221</v>
      </c>
      <c r="J122" s="3" t="s">
        <v>222</v>
      </c>
      <c r="K122" s="3" t="s">
        <v>45</v>
      </c>
      <c r="L122" s="3" t="s">
        <v>46</v>
      </c>
      <c r="M122" s="1" t="s">
        <v>12</v>
      </c>
      <c r="N122" s="1" t="s">
        <v>81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80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90</v>
      </c>
      <c r="AE122" s="1" t="s">
        <v>88</v>
      </c>
      <c r="AF122" s="1" t="s">
        <v>49</v>
      </c>
      <c r="AG122" s="1" t="s">
        <v>49</v>
      </c>
      <c r="AH122" s="1" t="s">
        <v>201</v>
      </c>
      <c r="AI122" s="1" t="s">
        <v>202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32" t="s">
        <v>49</v>
      </c>
    </row>
    <row r="123" spans="1:48">
      <c r="A123" s="1">
        <v>1</v>
      </c>
      <c r="B123" s="1" t="s">
        <v>38</v>
      </c>
      <c r="C123" s="1" t="s">
        <v>38</v>
      </c>
      <c r="D123" s="3" t="s">
        <v>71</v>
      </c>
      <c r="E123" s="3" t="s">
        <v>72</v>
      </c>
      <c r="F123" s="3">
        <v>1994</v>
      </c>
      <c r="G123" s="3" t="s">
        <v>73</v>
      </c>
      <c r="H123" s="3" t="s">
        <v>74</v>
      </c>
      <c r="I123" s="3" t="s">
        <v>221</v>
      </c>
      <c r="J123" s="3" t="s">
        <v>222</v>
      </c>
      <c r="K123" s="3" t="s">
        <v>45</v>
      </c>
      <c r="L123" s="3" t="s">
        <v>46</v>
      </c>
      <c r="M123" s="1" t="s">
        <v>12</v>
      </c>
      <c r="N123" s="1" t="s">
        <v>81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80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90</v>
      </c>
      <c r="AE123" s="1" t="s">
        <v>94</v>
      </c>
      <c r="AF123" s="1" t="s">
        <v>49</v>
      </c>
      <c r="AG123" s="1" t="s">
        <v>49</v>
      </c>
      <c r="AH123" s="1" t="s">
        <v>201</v>
      </c>
      <c r="AI123" s="1" t="s">
        <v>202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32" t="s">
        <v>49</v>
      </c>
    </row>
    <row r="124" spans="1:48">
      <c r="A124" s="1">
        <v>1</v>
      </c>
      <c r="B124" s="1" t="s">
        <v>38</v>
      </c>
      <c r="C124" s="1" t="s">
        <v>38</v>
      </c>
      <c r="D124" s="3" t="s">
        <v>71</v>
      </c>
      <c r="E124" s="3" t="s">
        <v>72</v>
      </c>
      <c r="F124" s="3">
        <v>1994</v>
      </c>
      <c r="G124" s="3" t="s">
        <v>73</v>
      </c>
      <c r="H124" s="3" t="s">
        <v>74</v>
      </c>
      <c r="I124" s="3" t="s">
        <v>221</v>
      </c>
      <c r="J124" s="3" t="s">
        <v>222</v>
      </c>
      <c r="K124" s="3" t="s">
        <v>45</v>
      </c>
      <c r="L124" s="3" t="s">
        <v>46</v>
      </c>
      <c r="M124" s="1" t="s">
        <v>12</v>
      </c>
      <c r="N124" s="1" t="s">
        <v>81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80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91</v>
      </c>
      <c r="AE124" s="1" t="s">
        <v>85</v>
      </c>
      <c r="AF124" s="1" t="s">
        <v>49</v>
      </c>
      <c r="AG124" s="1" t="s">
        <v>49</v>
      </c>
      <c r="AH124" s="1" t="s">
        <v>201</v>
      </c>
      <c r="AI124" s="1" t="s">
        <v>202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32" t="s">
        <v>49</v>
      </c>
    </row>
    <row r="125" spans="1:48">
      <c r="A125" s="1">
        <v>1</v>
      </c>
      <c r="B125" s="1" t="s">
        <v>38</v>
      </c>
      <c r="C125" s="1" t="s">
        <v>38</v>
      </c>
      <c r="D125" s="3" t="s">
        <v>71</v>
      </c>
      <c r="E125" s="3" t="s">
        <v>72</v>
      </c>
      <c r="F125" s="3">
        <v>1994</v>
      </c>
      <c r="G125" s="3" t="s">
        <v>73</v>
      </c>
      <c r="H125" s="3" t="s">
        <v>74</v>
      </c>
      <c r="I125" s="3" t="s">
        <v>221</v>
      </c>
      <c r="J125" s="3" t="s">
        <v>222</v>
      </c>
      <c r="K125" s="3" t="s">
        <v>45</v>
      </c>
      <c r="L125" s="3" t="s">
        <v>46</v>
      </c>
      <c r="M125" s="1" t="s">
        <v>12</v>
      </c>
      <c r="N125" s="1" t="s">
        <v>81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80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91</v>
      </c>
      <c r="AE125" s="1" t="s">
        <v>89</v>
      </c>
      <c r="AF125" s="1" t="s">
        <v>49</v>
      </c>
      <c r="AG125" s="1" t="s">
        <v>49</v>
      </c>
      <c r="AH125" s="1" t="s">
        <v>201</v>
      </c>
      <c r="AI125" s="1" t="s">
        <v>202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32" t="s">
        <v>49</v>
      </c>
    </row>
    <row r="126" spans="1:48">
      <c r="A126" s="1">
        <v>1</v>
      </c>
      <c r="B126" s="1" t="s">
        <v>38</v>
      </c>
      <c r="C126" s="1" t="s">
        <v>38</v>
      </c>
      <c r="D126" s="3" t="s">
        <v>71</v>
      </c>
      <c r="E126" s="3" t="s">
        <v>72</v>
      </c>
      <c r="F126" s="3">
        <v>1994</v>
      </c>
      <c r="G126" s="3" t="s">
        <v>73</v>
      </c>
      <c r="H126" s="3" t="s">
        <v>74</v>
      </c>
      <c r="I126" s="3" t="s">
        <v>221</v>
      </c>
      <c r="J126" s="3" t="s">
        <v>222</v>
      </c>
      <c r="K126" s="3" t="s">
        <v>45</v>
      </c>
      <c r="L126" s="3" t="s">
        <v>46</v>
      </c>
      <c r="M126" s="1" t="s">
        <v>12</v>
      </c>
      <c r="N126" s="1" t="s">
        <v>81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80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91</v>
      </c>
      <c r="AE126" s="1" t="s">
        <v>88</v>
      </c>
      <c r="AF126" s="1" t="s">
        <v>49</v>
      </c>
      <c r="AG126" s="1" t="s">
        <v>49</v>
      </c>
      <c r="AH126" s="1" t="s">
        <v>201</v>
      </c>
      <c r="AI126" s="1" t="s">
        <v>202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32" t="s">
        <v>49</v>
      </c>
    </row>
    <row r="127" spans="1:48">
      <c r="A127" s="1">
        <v>1</v>
      </c>
      <c r="B127" s="1" t="s">
        <v>38</v>
      </c>
      <c r="C127" s="1" t="s">
        <v>38</v>
      </c>
      <c r="D127" s="3" t="s">
        <v>71</v>
      </c>
      <c r="E127" s="3" t="s">
        <v>72</v>
      </c>
      <c r="F127" s="3">
        <v>1994</v>
      </c>
      <c r="G127" s="3" t="s">
        <v>73</v>
      </c>
      <c r="H127" s="3" t="s">
        <v>74</v>
      </c>
      <c r="I127" s="3" t="s">
        <v>221</v>
      </c>
      <c r="J127" s="3" t="s">
        <v>222</v>
      </c>
      <c r="K127" s="3" t="s">
        <v>45</v>
      </c>
      <c r="L127" s="3" t="s">
        <v>46</v>
      </c>
      <c r="M127" s="1" t="s">
        <v>12</v>
      </c>
      <c r="N127" s="1" t="s">
        <v>81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80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91</v>
      </c>
      <c r="AE127" s="1" t="s">
        <v>94</v>
      </c>
      <c r="AF127" s="1" t="s">
        <v>49</v>
      </c>
      <c r="AG127" s="1" t="s">
        <v>49</v>
      </c>
      <c r="AH127" s="1" t="s">
        <v>201</v>
      </c>
      <c r="AI127" s="1" t="s">
        <v>202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32" t="s">
        <v>49</v>
      </c>
    </row>
    <row r="128" spans="1:48">
      <c r="A128" s="1">
        <v>1</v>
      </c>
      <c r="B128" s="1" t="s">
        <v>38</v>
      </c>
      <c r="C128" s="1" t="s">
        <v>38</v>
      </c>
      <c r="D128" s="3" t="s">
        <v>71</v>
      </c>
      <c r="E128" s="3" t="s">
        <v>72</v>
      </c>
      <c r="F128" s="3">
        <v>1994</v>
      </c>
      <c r="G128" s="3" t="s">
        <v>73</v>
      </c>
      <c r="H128" s="3" t="s">
        <v>74</v>
      </c>
      <c r="I128" s="3" t="s">
        <v>221</v>
      </c>
      <c r="J128" s="3" t="s">
        <v>222</v>
      </c>
      <c r="K128" s="3" t="s">
        <v>45</v>
      </c>
      <c r="L128" s="3" t="s">
        <v>46</v>
      </c>
      <c r="M128" s="1" t="s">
        <v>12</v>
      </c>
      <c r="N128" s="1" t="s">
        <v>81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80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85</v>
      </c>
      <c r="AE128" s="1" t="s">
        <v>89</v>
      </c>
      <c r="AF128" s="1" t="s">
        <v>49</v>
      </c>
      <c r="AG128" s="1" t="s">
        <v>49</v>
      </c>
      <c r="AH128" s="1" t="s">
        <v>201</v>
      </c>
      <c r="AI128" s="1" t="s">
        <v>202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32" t="s">
        <v>49</v>
      </c>
    </row>
    <row r="129" spans="1:48">
      <c r="A129" s="1">
        <v>1</v>
      </c>
      <c r="B129" s="1" t="s">
        <v>38</v>
      </c>
      <c r="C129" s="1" t="s">
        <v>38</v>
      </c>
      <c r="D129" s="3" t="s">
        <v>71</v>
      </c>
      <c r="E129" s="3" t="s">
        <v>72</v>
      </c>
      <c r="F129" s="3">
        <v>1994</v>
      </c>
      <c r="G129" s="3" t="s">
        <v>73</v>
      </c>
      <c r="H129" s="3" t="s">
        <v>74</v>
      </c>
      <c r="I129" s="3" t="s">
        <v>221</v>
      </c>
      <c r="J129" s="3" t="s">
        <v>222</v>
      </c>
      <c r="K129" s="3" t="s">
        <v>45</v>
      </c>
      <c r="L129" s="3" t="s">
        <v>46</v>
      </c>
      <c r="M129" s="1" t="s">
        <v>12</v>
      </c>
      <c r="N129" s="1" t="s">
        <v>81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80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85</v>
      </c>
      <c r="AE129" s="1" t="s">
        <v>88</v>
      </c>
      <c r="AF129" s="1" t="s">
        <v>49</v>
      </c>
      <c r="AG129" s="1" t="s">
        <v>49</v>
      </c>
      <c r="AH129" s="1" t="s">
        <v>201</v>
      </c>
      <c r="AI129" s="1" t="s">
        <v>202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32" t="s">
        <v>49</v>
      </c>
    </row>
    <row r="130" spans="1:48">
      <c r="A130" s="1">
        <v>1</v>
      </c>
      <c r="B130" s="1" t="s">
        <v>38</v>
      </c>
      <c r="C130" s="1" t="s">
        <v>38</v>
      </c>
      <c r="D130" s="3" t="s">
        <v>71</v>
      </c>
      <c r="E130" s="3" t="s">
        <v>72</v>
      </c>
      <c r="F130" s="3">
        <v>1994</v>
      </c>
      <c r="G130" s="3" t="s">
        <v>73</v>
      </c>
      <c r="H130" s="3" t="s">
        <v>74</v>
      </c>
      <c r="I130" s="3" t="s">
        <v>221</v>
      </c>
      <c r="J130" s="3" t="s">
        <v>222</v>
      </c>
      <c r="K130" s="3" t="s">
        <v>45</v>
      </c>
      <c r="L130" s="3" t="s">
        <v>46</v>
      </c>
      <c r="M130" s="1" t="s">
        <v>12</v>
      </c>
      <c r="N130" s="1" t="s">
        <v>81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80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85</v>
      </c>
      <c r="AE130" s="1" t="s">
        <v>94</v>
      </c>
      <c r="AF130" s="1" t="s">
        <v>49</v>
      </c>
      <c r="AG130" s="1" t="s">
        <v>49</v>
      </c>
      <c r="AH130" s="1" t="s">
        <v>201</v>
      </c>
      <c r="AI130" s="1" t="s">
        <v>202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32" t="s">
        <v>49</v>
      </c>
    </row>
    <row r="131" spans="1:48">
      <c r="A131" s="1">
        <v>1</v>
      </c>
      <c r="B131" s="1" t="s">
        <v>38</v>
      </c>
      <c r="C131" s="1" t="s">
        <v>38</v>
      </c>
      <c r="D131" s="3" t="s">
        <v>71</v>
      </c>
      <c r="E131" s="3" t="s">
        <v>72</v>
      </c>
      <c r="F131" s="3">
        <v>1994</v>
      </c>
      <c r="G131" s="3" t="s">
        <v>73</v>
      </c>
      <c r="H131" s="3" t="s">
        <v>74</v>
      </c>
      <c r="I131" s="3" t="s">
        <v>221</v>
      </c>
      <c r="J131" s="3" t="s">
        <v>222</v>
      </c>
      <c r="K131" s="3" t="s">
        <v>45</v>
      </c>
      <c r="L131" s="3" t="s">
        <v>46</v>
      </c>
      <c r="M131" s="1" t="s">
        <v>12</v>
      </c>
      <c r="N131" s="1" t="s">
        <v>81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80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89</v>
      </c>
      <c r="AE131" s="1" t="s">
        <v>88</v>
      </c>
      <c r="AF131" s="1" t="s">
        <v>49</v>
      </c>
      <c r="AG131" s="1" t="s">
        <v>49</v>
      </c>
      <c r="AH131" s="1" t="s">
        <v>201</v>
      </c>
      <c r="AI131" s="1" t="s">
        <v>202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32" t="s">
        <v>49</v>
      </c>
    </row>
    <row r="132" spans="1:48">
      <c r="A132" s="1">
        <v>1</v>
      </c>
      <c r="B132" s="1" t="s">
        <v>38</v>
      </c>
      <c r="C132" s="1" t="s">
        <v>38</v>
      </c>
      <c r="D132" s="3" t="s">
        <v>71</v>
      </c>
      <c r="E132" s="3" t="s">
        <v>72</v>
      </c>
      <c r="F132" s="3">
        <v>1994</v>
      </c>
      <c r="G132" s="3" t="s">
        <v>73</v>
      </c>
      <c r="H132" s="3" t="s">
        <v>74</v>
      </c>
      <c r="I132" s="3" t="s">
        <v>221</v>
      </c>
      <c r="J132" s="3" t="s">
        <v>222</v>
      </c>
      <c r="K132" s="3" t="s">
        <v>45</v>
      </c>
      <c r="L132" s="3" t="s">
        <v>46</v>
      </c>
      <c r="M132" s="1" t="s">
        <v>12</v>
      </c>
      <c r="N132" s="1" t="s">
        <v>81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80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89</v>
      </c>
      <c r="AE132" s="1" t="s">
        <v>94</v>
      </c>
      <c r="AF132" s="1" t="s">
        <v>49</v>
      </c>
      <c r="AG132" s="1" t="s">
        <v>49</v>
      </c>
      <c r="AH132" s="1" t="s">
        <v>201</v>
      </c>
      <c r="AI132" s="1" t="s">
        <v>202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32" t="s">
        <v>49</v>
      </c>
    </row>
    <row r="133" spans="1:48">
      <c r="A133" s="1">
        <v>1</v>
      </c>
      <c r="B133" s="1" t="s">
        <v>38</v>
      </c>
      <c r="C133" s="1" t="s">
        <v>38</v>
      </c>
      <c r="D133" s="3" t="s">
        <v>71</v>
      </c>
      <c r="E133" s="3" t="s">
        <v>72</v>
      </c>
      <c r="F133" s="3">
        <v>1994</v>
      </c>
      <c r="G133" s="3" t="s">
        <v>73</v>
      </c>
      <c r="H133" s="3" t="s">
        <v>74</v>
      </c>
      <c r="I133" s="3" t="s">
        <v>221</v>
      </c>
      <c r="J133" s="3" t="s">
        <v>222</v>
      </c>
      <c r="K133" s="3" t="s">
        <v>45</v>
      </c>
      <c r="L133" s="3" t="s">
        <v>46</v>
      </c>
      <c r="M133" s="1" t="s">
        <v>12</v>
      </c>
      <c r="N133" s="1" t="s">
        <v>81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80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88</v>
      </c>
      <c r="AE133" s="1" t="s">
        <v>94</v>
      </c>
      <c r="AF133" s="1" t="s">
        <v>49</v>
      </c>
      <c r="AG133" s="1" t="s">
        <v>49</v>
      </c>
      <c r="AH133" s="1" t="s">
        <v>201</v>
      </c>
      <c r="AI133" s="1" t="s">
        <v>202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32" t="s">
        <v>49</v>
      </c>
    </row>
    <row r="134" spans="1:48">
      <c r="A134" s="1">
        <v>1</v>
      </c>
      <c r="B134" s="1" t="s">
        <v>38</v>
      </c>
      <c r="C134" s="1" t="s">
        <v>38</v>
      </c>
      <c r="D134" s="3" t="s">
        <v>71</v>
      </c>
      <c r="E134" s="3" t="s">
        <v>72</v>
      </c>
      <c r="F134" s="3">
        <v>1994</v>
      </c>
      <c r="G134" s="3" t="s">
        <v>73</v>
      </c>
      <c r="H134" s="3" t="s">
        <v>74</v>
      </c>
      <c r="I134" s="3" t="s">
        <v>221</v>
      </c>
      <c r="J134" s="3" t="s">
        <v>222</v>
      </c>
      <c r="K134" s="3" t="s">
        <v>45</v>
      </c>
      <c r="L134" s="3" t="s">
        <v>46</v>
      </c>
      <c r="M134" s="1" t="s">
        <v>12</v>
      </c>
      <c r="N134" s="1" t="s">
        <v>81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80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82</v>
      </c>
      <c r="AD134" s="1" t="s">
        <v>83</v>
      </c>
      <c r="AE134" s="1" t="s">
        <v>83</v>
      </c>
      <c r="AF134" s="1" t="s">
        <v>60</v>
      </c>
      <c r="AG134" s="1" t="s">
        <v>61</v>
      </c>
      <c r="AH134" s="1" t="s">
        <v>201</v>
      </c>
      <c r="AI134" s="1" t="s">
        <v>202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1">
        <f t="shared" ref="AR134:AR140" si="14">AL134*AN134</f>
        <v>1.7699999999999999E-3</v>
      </c>
      <c r="AS134" s="4">
        <f t="shared" ref="AS134:AS140" si="15">AR134/(AM134^2)*100</f>
        <v>9.2685200215741805E-3</v>
      </c>
      <c r="AT134" s="5">
        <v>0</v>
      </c>
      <c r="AU134" s="4">
        <f>AS134*(1-AL134)/AL134</f>
        <v>0.14782503966612381</v>
      </c>
      <c r="AV134" s="31" t="s">
        <v>223</v>
      </c>
    </row>
    <row r="135" spans="1:48">
      <c r="A135" s="1">
        <v>1</v>
      </c>
      <c r="B135" s="1" t="s">
        <v>38</v>
      </c>
      <c r="C135" s="1" t="s">
        <v>38</v>
      </c>
      <c r="D135" s="3" t="s">
        <v>71</v>
      </c>
      <c r="E135" s="3" t="s">
        <v>72</v>
      </c>
      <c r="F135" s="3">
        <v>1994</v>
      </c>
      <c r="G135" s="3" t="s">
        <v>73</v>
      </c>
      <c r="H135" s="3" t="s">
        <v>74</v>
      </c>
      <c r="I135" s="3" t="s">
        <v>221</v>
      </c>
      <c r="J135" s="3" t="s">
        <v>222</v>
      </c>
      <c r="K135" s="3" t="s">
        <v>45</v>
      </c>
      <c r="L135" s="3" t="s">
        <v>46</v>
      </c>
      <c r="M135" s="1" t="s">
        <v>12</v>
      </c>
      <c r="N135" s="1" t="s">
        <v>81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80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85</v>
      </c>
      <c r="AE135" s="1" t="s">
        <v>85</v>
      </c>
      <c r="AF135" s="1" t="s">
        <v>60</v>
      </c>
      <c r="AG135" s="1" t="s">
        <v>61</v>
      </c>
      <c r="AH135" s="1" t="s">
        <v>201</v>
      </c>
      <c r="AI135" s="1" t="s">
        <v>202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1">
        <f t="shared" si="14"/>
        <v>5.1599999999999997E-3</v>
      </c>
      <c r="AS135" s="4">
        <f t="shared" si="15"/>
        <v>1.3000755857898715E-2</v>
      </c>
      <c r="AT135" s="5">
        <v>0</v>
      </c>
      <c r="AU135" s="4">
        <f>AS135*(1-AL135)/AL135</f>
        <v>0.13817082388510962</v>
      </c>
      <c r="AV135" s="31" t="s">
        <v>223</v>
      </c>
    </row>
    <row r="136" spans="1:48">
      <c r="A136" s="1">
        <v>1</v>
      </c>
      <c r="B136" s="1" t="s">
        <v>38</v>
      </c>
      <c r="C136" s="1" t="s">
        <v>38</v>
      </c>
      <c r="D136" s="3" t="s">
        <v>71</v>
      </c>
      <c r="E136" s="3" t="s">
        <v>72</v>
      </c>
      <c r="F136" s="3">
        <v>1994</v>
      </c>
      <c r="G136" s="3" t="s">
        <v>73</v>
      </c>
      <c r="H136" s="3" t="s">
        <v>74</v>
      </c>
      <c r="I136" s="3" t="s">
        <v>221</v>
      </c>
      <c r="J136" s="3" t="s">
        <v>222</v>
      </c>
      <c r="K136" s="3" t="s">
        <v>45</v>
      </c>
      <c r="L136" s="3" t="s">
        <v>46</v>
      </c>
      <c r="M136" s="1" t="s">
        <v>12</v>
      </c>
      <c r="N136" s="1" t="s">
        <v>81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80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86</v>
      </c>
      <c r="AE136" s="1" t="s">
        <v>86</v>
      </c>
      <c r="AF136" s="1" t="s">
        <v>60</v>
      </c>
      <c r="AG136" s="1" t="s">
        <v>61</v>
      </c>
      <c r="AH136" s="1" t="s">
        <v>201</v>
      </c>
      <c r="AI136" s="1" t="s">
        <v>202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1">
        <f t="shared" si="14"/>
        <v>0</v>
      </c>
      <c r="AS136" s="4">
        <f t="shared" si="15"/>
        <v>0</v>
      </c>
      <c r="AT136" s="5">
        <v>0</v>
      </c>
      <c r="AU136" s="4">
        <f>AN136/(AM136^2)*100</f>
        <v>0.26846358291497763</v>
      </c>
      <c r="AV136" s="31" t="s">
        <v>223</v>
      </c>
    </row>
    <row r="137" spans="1:48">
      <c r="A137" s="1">
        <v>1</v>
      </c>
      <c r="B137" s="1" t="s">
        <v>38</v>
      </c>
      <c r="C137" s="1" t="s">
        <v>38</v>
      </c>
      <c r="D137" s="3" t="s">
        <v>71</v>
      </c>
      <c r="E137" s="3" t="s">
        <v>72</v>
      </c>
      <c r="F137" s="3">
        <v>1994</v>
      </c>
      <c r="G137" s="3" t="s">
        <v>73</v>
      </c>
      <c r="H137" s="3" t="s">
        <v>74</v>
      </c>
      <c r="I137" s="3" t="s">
        <v>221</v>
      </c>
      <c r="J137" s="3" t="s">
        <v>222</v>
      </c>
      <c r="K137" s="3" t="s">
        <v>45</v>
      </c>
      <c r="L137" s="3" t="s">
        <v>46</v>
      </c>
      <c r="M137" s="1" t="s">
        <v>12</v>
      </c>
      <c r="N137" s="1" t="s">
        <v>81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80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87</v>
      </c>
      <c r="AD137" s="1" t="s">
        <v>88</v>
      </c>
      <c r="AE137" s="1" t="s">
        <v>88</v>
      </c>
      <c r="AF137" s="1" t="s">
        <v>60</v>
      </c>
      <c r="AG137" s="1" t="s">
        <v>61</v>
      </c>
      <c r="AH137" s="1" t="s">
        <v>201</v>
      </c>
      <c r="AI137" s="1" t="s">
        <v>202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1">
        <f t="shared" si="14"/>
        <v>0.11559999999999999</v>
      </c>
      <c r="AS137" s="4">
        <f t="shared" si="15"/>
        <v>0.17883220712358608</v>
      </c>
      <c r="AT137" s="5">
        <v>0</v>
      </c>
      <c r="AU137" s="4">
        <f>AS137*(1-AL137)/AL137</f>
        <v>0.1305660750971511</v>
      </c>
      <c r="AV137" s="31" t="s">
        <v>223</v>
      </c>
    </row>
    <row r="138" spans="1:48">
      <c r="A138" s="1">
        <v>1</v>
      </c>
      <c r="B138" s="1" t="s">
        <v>38</v>
      </c>
      <c r="C138" s="1" t="s">
        <v>38</v>
      </c>
      <c r="D138" s="3" t="s">
        <v>71</v>
      </c>
      <c r="E138" s="3" t="s">
        <v>72</v>
      </c>
      <c r="F138" s="3">
        <v>1994</v>
      </c>
      <c r="G138" s="3" t="s">
        <v>73</v>
      </c>
      <c r="H138" s="3" t="s">
        <v>74</v>
      </c>
      <c r="I138" s="3" t="s">
        <v>221</v>
      </c>
      <c r="J138" s="3" t="s">
        <v>222</v>
      </c>
      <c r="K138" s="3" t="s">
        <v>45</v>
      </c>
      <c r="L138" s="3" t="s">
        <v>46</v>
      </c>
      <c r="M138" s="1" t="s">
        <v>12</v>
      </c>
      <c r="N138" s="1" t="s">
        <v>81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80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87</v>
      </c>
      <c r="AD138" s="1" t="s">
        <v>89</v>
      </c>
      <c r="AE138" s="1" t="s">
        <v>89</v>
      </c>
      <c r="AF138" s="1" t="s">
        <v>60</v>
      </c>
      <c r="AG138" s="1" t="s">
        <v>61</v>
      </c>
      <c r="AH138" s="1" t="s">
        <v>201</v>
      </c>
      <c r="AI138" s="1" t="s">
        <v>202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1">
        <f t="shared" si="14"/>
        <v>0.14856</v>
      </c>
      <c r="AS138" s="4">
        <f t="shared" si="15"/>
        <v>0.30145859205688269</v>
      </c>
      <c r="AT138" s="5">
        <v>0</v>
      </c>
      <c r="AU138" s="4">
        <f>AS138*(1-AL138)/AL138</f>
        <v>0.18555044196069839</v>
      </c>
      <c r="AV138" s="31" t="s">
        <v>223</v>
      </c>
    </row>
    <row r="139" spans="1:48">
      <c r="A139" s="1">
        <v>1</v>
      </c>
      <c r="B139" s="1" t="s">
        <v>38</v>
      </c>
      <c r="C139" s="1" t="s">
        <v>38</v>
      </c>
      <c r="D139" s="3" t="s">
        <v>71</v>
      </c>
      <c r="E139" s="3" t="s">
        <v>72</v>
      </c>
      <c r="F139" s="3">
        <v>1994</v>
      </c>
      <c r="G139" s="3" t="s">
        <v>73</v>
      </c>
      <c r="H139" s="3" t="s">
        <v>74</v>
      </c>
      <c r="I139" s="3" t="s">
        <v>221</v>
      </c>
      <c r="J139" s="3" t="s">
        <v>222</v>
      </c>
      <c r="K139" s="3" t="s">
        <v>45</v>
      </c>
      <c r="L139" s="3" t="s">
        <v>46</v>
      </c>
      <c r="M139" s="1" t="s">
        <v>12</v>
      </c>
      <c r="N139" s="1" t="s">
        <v>81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80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90</v>
      </c>
      <c r="AE139" s="1" t="s">
        <v>90</v>
      </c>
      <c r="AF139" s="1" t="s">
        <v>60</v>
      </c>
      <c r="AG139" s="1" t="s">
        <v>61</v>
      </c>
      <c r="AH139" s="1" t="s">
        <v>201</v>
      </c>
      <c r="AI139" s="1" t="s">
        <v>202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1">
        <f t="shared" si="14"/>
        <v>7.4480000000000005E-2</v>
      </c>
      <c r="AS139" s="4">
        <f t="shared" si="15"/>
        <v>0.11185601691657056</v>
      </c>
      <c r="AT139" s="5">
        <v>0</v>
      </c>
      <c r="AU139" s="4">
        <f>AS139*(1-AL139)/AL139</f>
        <v>0.45883794694348334</v>
      </c>
      <c r="AV139" s="31" t="s">
        <v>223</v>
      </c>
    </row>
    <row r="140" spans="1:48">
      <c r="A140" s="1">
        <v>1</v>
      </c>
      <c r="B140" s="1" t="s">
        <v>38</v>
      </c>
      <c r="C140" s="1" t="s">
        <v>38</v>
      </c>
      <c r="D140" s="3" t="s">
        <v>71</v>
      </c>
      <c r="E140" s="3" t="s">
        <v>72</v>
      </c>
      <c r="F140" s="3">
        <v>1994</v>
      </c>
      <c r="G140" s="3" t="s">
        <v>73</v>
      </c>
      <c r="H140" s="3" t="s">
        <v>74</v>
      </c>
      <c r="I140" s="3" t="s">
        <v>221</v>
      </c>
      <c r="J140" s="3" t="s">
        <v>222</v>
      </c>
      <c r="K140" s="3" t="s">
        <v>45</v>
      </c>
      <c r="L140" s="3" t="s">
        <v>46</v>
      </c>
      <c r="M140" s="1" t="s">
        <v>12</v>
      </c>
      <c r="N140" s="1" t="s">
        <v>81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80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91</v>
      </c>
      <c r="AE140" s="1" t="s">
        <v>91</v>
      </c>
      <c r="AF140" s="1" t="s">
        <v>60</v>
      </c>
      <c r="AG140" s="1" t="s">
        <v>61</v>
      </c>
      <c r="AH140" s="1" t="s">
        <v>201</v>
      </c>
      <c r="AI140" s="1" t="s">
        <v>202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1">
        <f t="shared" si="14"/>
        <v>0.21060000000000001</v>
      </c>
      <c r="AS140" s="4">
        <f t="shared" si="15"/>
        <v>0.22947075718812246</v>
      </c>
      <c r="AT140" s="5">
        <v>0</v>
      </c>
      <c r="AU140" s="4">
        <f>AS140*(1-AL140)/AL140</f>
        <v>0.19547508945654873</v>
      </c>
      <c r="AV140" s="31" t="s">
        <v>223</v>
      </c>
    </row>
    <row r="141" spans="1:48">
      <c r="A141" s="1">
        <v>1</v>
      </c>
      <c r="B141" s="1" t="s">
        <v>38</v>
      </c>
      <c r="C141" s="1" t="s">
        <v>38</v>
      </c>
      <c r="D141" s="3" t="s">
        <v>71</v>
      </c>
      <c r="E141" s="3" t="s">
        <v>72</v>
      </c>
      <c r="F141" s="3">
        <v>1994</v>
      </c>
      <c r="G141" s="3" t="s">
        <v>73</v>
      </c>
      <c r="H141" s="3" t="s">
        <v>74</v>
      </c>
      <c r="I141" s="3" t="s">
        <v>221</v>
      </c>
      <c r="J141" s="3" t="s">
        <v>222</v>
      </c>
      <c r="K141" s="3" t="s">
        <v>45</v>
      </c>
      <c r="L141" s="3" t="s">
        <v>46</v>
      </c>
      <c r="M141" s="1" t="s">
        <v>12</v>
      </c>
      <c r="N141" s="1" t="s">
        <v>81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80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92</v>
      </c>
      <c r="AC141" s="1" t="s">
        <v>92</v>
      </c>
      <c r="AD141" s="1" t="s">
        <v>94</v>
      </c>
      <c r="AE141" s="1" t="s">
        <v>94</v>
      </c>
      <c r="AF141" s="1" t="s">
        <v>93</v>
      </c>
      <c r="AG141" s="1" t="s">
        <v>49</v>
      </c>
      <c r="AH141" s="1" t="s">
        <v>201</v>
      </c>
      <c r="AI141" s="1" t="s">
        <v>202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1">
        <v>7.1840000000000001E-2</v>
      </c>
      <c r="AS141" s="4">
        <v>2.400344</v>
      </c>
      <c r="AT141" s="5">
        <v>0</v>
      </c>
      <c r="AU141" s="4" t="s">
        <v>49</v>
      </c>
      <c r="AV141" s="31" t="s">
        <v>223</v>
      </c>
    </row>
    <row r="142" spans="1:48" ht="14.4" customHeight="1">
      <c r="A142" s="1">
        <v>1</v>
      </c>
      <c r="B142" s="1" t="s">
        <v>38</v>
      </c>
      <c r="C142" s="1" t="s">
        <v>38</v>
      </c>
      <c r="D142" s="3" t="s">
        <v>71</v>
      </c>
      <c r="E142" s="3" t="s">
        <v>72</v>
      </c>
      <c r="F142" s="3">
        <v>1994</v>
      </c>
      <c r="G142" s="3" t="s">
        <v>73</v>
      </c>
      <c r="H142" s="3" t="s">
        <v>74</v>
      </c>
      <c r="I142" s="3" t="s">
        <v>221</v>
      </c>
      <c r="J142" s="3" t="s">
        <v>222</v>
      </c>
      <c r="K142" s="3" t="s">
        <v>45</v>
      </c>
      <c r="L142" s="3" t="s">
        <v>46</v>
      </c>
      <c r="M142" s="1" t="s">
        <v>12</v>
      </c>
      <c r="N142" s="1" t="s">
        <v>81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80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95</v>
      </c>
      <c r="AB142" s="1" t="s">
        <v>96</v>
      </c>
      <c r="AC142" s="1" t="s">
        <v>97</v>
      </c>
      <c r="AD142" s="1" t="s">
        <v>98</v>
      </c>
      <c r="AE142" s="1" t="s">
        <v>98</v>
      </c>
      <c r="AF142" s="1" t="s">
        <v>53</v>
      </c>
      <c r="AG142" s="1" t="s">
        <v>53</v>
      </c>
      <c r="AH142" s="1" t="s">
        <v>201</v>
      </c>
      <c r="AI142" s="1" t="s">
        <v>202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1">
        <f>AL142*AN142</f>
        <v>0.86292000000000002</v>
      </c>
      <c r="AS142" s="4">
        <f>AR142/(AM142^2)*100</f>
        <v>3.6579210510151804E-2</v>
      </c>
      <c r="AT142" s="5">
        <v>0</v>
      </c>
      <c r="AU142" s="4">
        <f>AS142*(1-AL142)/AL142</f>
        <v>0.32204050037368942</v>
      </c>
      <c r="AV142" s="31" t="s">
        <v>223</v>
      </c>
    </row>
    <row r="143" spans="1:48" ht="14.4" customHeight="1">
      <c r="A143" s="1">
        <v>1</v>
      </c>
      <c r="B143" s="1" t="s">
        <v>38</v>
      </c>
      <c r="C143" s="1" t="s">
        <v>38</v>
      </c>
      <c r="D143" s="3" t="s">
        <v>71</v>
      </c>
      <c r="E143" s="3" t="s">
        <v>72</v>
      </c>
      <c r="F143" s="3">
        <v>1994</v>
      </c>
      <c r="G143" s="3" t="s">
        <v>73</v>
      </c>
      <c r="H143" s="3" t="s">
        <v>74</v>
      </c>
      <c r="I143" s="3" t="s">
        <v>221</v>
      </c>
      <c r="J143" s="3" t="s">
        <v>222</v>
      </c>
      <c r="K143" s="3" t="s">
        <v>45</v>
      </c>
      <c r="L143" s="3" t="s">
        <v>46</v>
      </c>
      <c r="M143" s="1" t="s">
        <v>12</v>
      </c>
      <c r="N143" s="1" t="s">
        <v>81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80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98</v>
      </c>
      <c r="AE143" s="1" t="s">
        <v>90</v>
      </c>
      <c r="AF143" s="1" t="s">
        <v>49</v>
      </c>
      <c r="AG143" s="1" t="s">
        <v>49</v>
      </c>
      <c r="AH143" s="1" t="s">
        <v>201</v>
      </c>
      <c r="AI143" s="1" t="s">
        <v>202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32" t="s">
        <v>49</v>
      </c>
    </row>
    <row r="144" spans="1:48" ht="14.4" customHeight="1">
      <c r="A144" s="1">
        <v>1</v>
      </c>
      <c r="B144" s="1" t="s">
        <v>38</v>
      </c>
      <c r="C144" s="1" t="s">
        <v>38</v>
      </c>
      <c r="D144" s="3" t="s">
        <v>71</v>
      </c>
      <c r="E144" s="3" t="s">
        <v>72</v>
      </c>
      <c r="F144" s="3">
        <v>1994</v>
      </c>
      <c r="G144" s="3" t="s">
        <v>73</v>
      </c>
      <c r="H144" s="3" t="s">
        <v>74</v>
      </c>
      <c r="I144" s="3" t="s">
        <v>221</v>
      </c>
      <c r="J144" s="3" t="s">
        <v>222</v>
      </c>
      <c r="K144" s="3" t="s">
        <v>45</v>
      </c>
      <c r="L144" s="3" t="s">
        <v>46</v>
      </c>
      <c r="M144" s="1" t="s">
        <v>12</v>
      </c>
      <c r="N144" s="1" t="s">
        <v>81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80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98</v>
      </c>
      <c r="AE144" s="1" t="s">
        <v>91</v>
      </c>
      <c r="AF144" s="1" t="s">
        <v>49</v>
      </c>
      <c r="AG144" s="1" t="s">
        <v>49</v>
      </c>
      <c r="AH144" s="1" t="s">
        <v>201</v>
      </c>
      <c r="AI144" s="1" t="s">
        <v>202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32" t="s">
        <v>49</v>
      </c>
    </row>
    <row r="145" spans="1:48" ht="14.4" customHeight="1">
      <c r="A145" s="1">
        <v>1</v>
      </c>
      <c r="B145" s="1" t="s">
        <v>38</v>
      </c>
      <c r="C145" s="1" t="s">
        <v>38</v>
      </c>
      <c r="D145" s="3" t="s">
        <v>71</v>
      </c>
      <c r="E145" s="3" t="s">
        <v>72</v>
      </c>
      <c r="F145" s="3">
        <v>1994</v>
      </c>
      <c r="G145" s="3" t="s">
        <v>73</v>
      </c>
      <c r="H145" s="3" t="s">
        <v>74</v>
      </c>
      <c r="I145" s="3" t="s">
        <v>221</v>
      </c>
      <c r="J145" s="3" t="s">
        <v>222</v>
      </c>
      <c r="K145" s="3" t="s">
        <v>45</v>
      </c>
      <c r="L145" s="3" t="s">
        <v>46</v>
      </c>
      <c r="M145" s="1" t="s">
        <v>12</v>
      </c>
      <c r="N145" s="1" t="s">
        <v>81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80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98</v>
      </c>
      <c r="AE145" s="1" t="s">
        <v>85</v>
      </c>
      <c r="AF145" s="1" t="s">
        <v>49</v>
      </c>
      <c r="AG145" s="1" t="s">
        <v>49</v>
      </c>
      <c r="AH145" s="1" t="s">
        <v>201</v>
      </c>
      <c r="AI145" s="1" t="s">
        <v>202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32" t="s">
        <v>49</v>
      </c>
    </row>
    <row r="146" spans="1:48" ht="14.4" customHeight="1">
      <c r="A146" s="1">
        <v>1</v>
      </c>
      <c r="B146" s="1" t="s">
        <v>38</v>
      </c>
      <c r="C146" s="1" t="s">
        <v>38</v>
      </c>
      <c r="D146" s="3" t="s">
        <v>71</v>
      </c>
      <c r="E146" s="3" t="s">
        <v>72</v>
      </c>
      <c r="F146" s="3">
        <v>1994</v>
      </c>
      <c r="G146" s="3" t="s">
        <v>73</v>
      </c>
      <c r="H146" s="3" t="s">
        <v>74</v>
      </c>
      <c r="I146" s="3" t="s">
        <v>221</v>
      </c>
      <c r="J146" s="3" t="s">
        <v>222</v>
      </c>
      <c r="K146" s="3" t="s">
        <v>45</v>
      </c>
      <c r="L146" s="3" t="s">
        <v>46</v>
      </c>
      <c r="M146" s="1" t="s">
        <v>12</v>
      </c>
      <c r="N146" s="1" t="s">
        <v>81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80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98</v>
      </c>
      <c r="AE146" s="1" t="s">
        <v>89</v>
      </c>
      <c r="AF146" s="1" t="s">
        <v>49</v>
      </c>
      <c r="AG146" s="1" t="s">
        <v>49</v>
      </c>
      <c r="AH146" s="1" t="s">
        <v>201</v>
      </c>
      <c r="AI146" s="1" t="s">
        <v>202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32" t="s">
        <v>49</v>
      </c>
    </row>
    <row r="147" spans="1:48" ht="14.4" customHeight="1">
      <c r="A147" s="1">
        <v>1</v>
      </c>
      <c r="B147" s="1" t="s">
        <v>38</v>
      </c>
      <c r="C147" s="1" t="s">
        <v>38</v>
      </c>
      <c r="D147" s="3" t="s">
        <v>71</v>
      </c>
      <c r="E147" s="3" t="s">
        <v>72</v>
      </c>
      <c r="F147" s="3">
        <v>1994</v>
      </c>
      <c r="G147" s="3" t="s">
        <v>73</v>
      </c>
      <c r="H147" s="3" t="s">
        <v>74</v>
      </c>
      <c r="I147" s="3" t="s">
        <v>221</v>
      </c>
      <c r="J147" s="3" t="s">
        <v>222</v>
      </c>
      <c r="K147" s="3" t="s">
        <v>45</v>
      </c>
      <c r="L147" s="3" t="s">
        <v>46</v>
      </c>
      <c r="M147" s="1" t="s">
        <v>12</v>
      </c>
      <c r="N147" s="1" t="s">
        <v>81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80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98</v>
      </c>
      <c r="AE147" s="1" t="s">
        <v>88</v>
      </c>
      <c r="AF147" s="1" t="s">
        <v>49</v>
      </c>
      <c r="AG147" s="1" t="s">
        <v>49</v>
      </c>
      <c r="AH147" s="1" t="s">
        <v>201</v>
      </c>
      <c r="AI147" s="1" t="s">
        <v>202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32" t="s">
        <v>49</v>
      </c>
    </row>
    <row r="148" spans="1:48" ht="14.4" customHeight="1">
      <c r="A148" s="1">
        <v>1</v>
      </c>
      <c r="B148" s="1" t="s">
        <v>38</v>
      </c>
      <c r="C148" s="1" t="s">
        <v>38</v>
      </c>
      <c r="D148" s="3" t="s">
        <v>71</v>
      </c>
      <c r="E148" s="3" t="s">
        <v>72</v>
      </c>
      <c r="F148" s="3">
        <v>1994</v>
      </c>
      <c r="G148" s="3" t="s">
        <v>73</v>
      </c>
      <c r="H148" s="3" t="s">
        <v>74</v>
      </c>
      <c r="I148" s="3" t="s">
        <v>221</v>
      </c>
      <c r="J148" s="3" t="s">
        <v>222</v>
      </c>
      <c r="K148" s="3" t="s">
        <v>45</v>
      </c>
      <c r="L148" s="3" t="s">
        <v>46</v>
      </c>
      <c r="M148" s="1" t="s">
        <v>12</v>
      </c>
      <c r="N148" s="1" t="s">
        <v>81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80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98</v>
      </c>
      <c r="AE148" s="1" t="s">
        <v>94</v>
      </c>
      <c r="AF148" s="1" t="s">
        <v>49</v>
      </c>
      <c r="AG148" s="1" t="s">
        <v>49</v>
      </c>
      <c r="AH148" s="1" t="s">
        <v>201</v>
      </c>
      <c r="AI148" s="1" t="s">
        <v>202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32" t="s">
        <v>49</v>
      </c>
    </row>
    <row r="149" spans="1:48" ht="14.4" customHeight="1">
      <c r="A149" s="1">
        <v>1</v>
      </c>
      <c r="B149" s="1" t="s">
        <v>38</v>
      </c>
      <c r="C149" s="1" t="s">
        <v>38</v>
      </c>
      <c r="D149" s="3" t="s">
        <v>71</v>
      </c>
      <c r="E149" s="3" t="s">
        <v>72</v>
      </c>
      <c r="F149" s="3">
        <v>1994</v>
      </c>
      <c r="G149" s="3" t="s">
        <v>73</v>
      </c>
      <c r="H149" s="3" t="s">
        <v>74</v>
      </c>
      <c r="I149" s="3" t="s">
        <v>221</v>
      </c>
      <c r="J149" s="3" t="s">
        <v>222</v>
      </c>
      <c r="K149" s="3" t="s">
        <v>45</v>
      </c>
      <c r="L149" s="3" t="s">
        <v>46</v>
      </c>
      <c r="M149" s="1" t="s">
        <v>12</v>
      </c>
      <c r="N149" s="1" t="s">
        <v>81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80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90</v>
      </c>
      <c r="AE149" s="1" t="s">
        <v>91</v>
      </c>
      <c r="AF149" s="1" t="s">
        <v>49</v>
      </c>
      <c r="AG149" s="1" t="s">
        <v>49</v>
      </c>
      <c r="AH149" s="1" t="s">
        <v>201</v>
      </c>
      <c r="AI149" s="1" t="s">
        <v>202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32" t="s">
        <v>49</v>
      </c>
    </row>
    <row r="150" spans="1:48" ht="14.4" customHeight="1">
      <c r="A150" s="1">
        <v>1</v>
      </c>
      <c r="B150" s="1" t="s">
        <v>38</v>
      </c>
      <c r="C150" s="1" t="s">
        <v>38</v>
      </c>
      <c r="D150" s="3" t="s">
        <v>71</v>
      </c>
      <c r="E150" s="3" t="s">
        <v>72</v>
      </c>
      <c r="F150" s="3">
        <v>1994</v>
      </c>
      <c r="G150" s="3" t="s">
        <v>73</v>
      </c>
      <c r="H150" s="3" t="s">
        <v>74</v>
      </c>
      <c r="I150" s="3" t="s">
        <v>221</v>
      </c>
      <c r="J150" s="3" t="s">
        <v>222</v>
      </c>
      <c r="K150" s="3" t="s">
        <v>45</v>
      </c>
      <c r="L150" s="3" t="s">
        <v>46</v>
      </c>
      <c r="M150" s="1" t="s">
        <v>12</v>
      </c>
      <c r="N150" s="1" t="s">
        <v>81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80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90</v>
      </c>
      <c r="AE150" s="1" t="s">
        <v>85</v>
      </c>
      <c r="AF150" s="1" t="s">
        <v>49</v>
      </c>
      <c r="AG150" s="1" t="s">
        <v>49</v>
      </c>
      <c r="AH150" s="1" t="s">
        <v>201</v>
      </c>
      <c r="AI150" s="1" t="s">
        <v>202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32" t="s">
        <v>49</v>
      </c>
    </row>
    <row r="151" spans="1:48" ht="14.4" customHeight="1">
      <c r="A151" s="1">
        <v>1</v>
      </c>
      <c r="B151" s="1" t="s">
        <v>38</v>
      </c>
      <c r="C151" s="1" t="s">
        <v>38</v>
      </c>
      <c r="D151" s="3" t="s">
        <v>71</v>
      </c>
      <c r="E151" s="3" t="s">
        <v>72</v>
      </c>
      <c r="F151" s="3">
        <v>1994</v>
      </c>
      <c r="G151" s="3" t="s">
        <v>73</v>
      </c>
      <c r="H151" s="3" t="s">
        <v>74</v>
      </c>
      <c r="I151" s="3" t="s">
        <v>221</v>
      </c>
      <c r="J151" s="3" t="s">
        <v>222</v>
      </c>
      <c r="K151" s="3" t="s">
        <v>45</v>
      </c>
      <c r="L151" s="3" t="s">
        <v>46</v>
      </c>
      <c r="M151" s="1" t="s">
        <v>12</v>
      </c>
      <c r="N151" s="1" t="s">
        <v>81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80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90</v>
      </c>
      <c r="AE151" s="1" t="s">
        <v>89</v>
      </c>
      <c r="AF151" s="1" t="s">
        <v>49</v>
      </c>
      <c r="AG151" s="1" t="s">
        <v>49</v>
      </c>
      <c r="AH151" s="1" t="s">
        <v>201</v>
      </c>
      <c r="AI151" s="1" t="s">
        <v>202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32" t="s">
        <v>49</v>
      </c>
    </row>
    <row r="152" spans="1:48" ht="14.4" customHeight="1">
      <c r="A152" s="1">
        <v>1</v>
      </c>
      <c r="B152" s="1" t="s">
        <v>38</v>
      </c>
      <c r="C152" s="1" t="s">
        <v>38</v>
      </c>
      <c r="D152" s="3" t="s">
        <v>71</v>
      </c>
      <c r="E152" s="3" t="s">
        <v>72</v>
      </c>
      <c r="F152" s="3">
        <v>1994</v>
      </c>
      <c r="G152" s="3" t="s">
        <v>73</v>
      </c>
      <c r="H152" s="3" t="s">
        <v>74</v>
      </c>
      <c r="I152" s="3" t="s">
        <v>221</v>
      </c>
      <c r="J152" s="3" t="s">
        <v>222</v>
      </c>
      <c r="K152" s="3" t="s">
        <v>45</v>
      </c>
      <c r="L152" s="3" t="s">
        <v>46</v>
      </c>
      <c r="M152" s="1" t="s">
        <v>12</v>
      </c>
      <c r="N152" s="1" t="s">
        <v>81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80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90</v>
      </c>
      <c r="AE152" s="1" t="s">
        <v>88</v>
      </c>
      <c r="AF152" s="1" t="s">
        <v>49</v>
      </c>
      <c r="AG152" s="1" t="s">
        <v>49</v>
      </c>
      <c r="AH152" s="1" t="s">
        <v>201</v>
      </c>
      <c r="AI152" s="1" t="s">
        <v>202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32" t="s">
        <v>49</v>
      </c>
    </row>
    <row r="153" spans="1:48" ht="14.4" customHeight="1">
      <c r="A153" s="1">
        <v>1</v>
      </c>
      <c r="B153" s="1" t="s">
        <v>38</v>
      </c>
      <c r="C153" s="1" t="s">
        <v>38</v>
      </c>
      <c r="D153" s="3" t="s">
        <v>71</v>
      </c>
      <c r="E153" s="3" t="s">
        <v>72</v>
      </c>
      <c r="F153" s="3">
        <v>1994</v>
      </c>
      <c r="G153" s="3" t="s">
        <v>73</v>
      </c>
      <c r="H153" s="3" t="s">
        <v>74</v>
      </c>
      <c r="I153" s="3" t="s">
        <v>221</v>
      </c>
      <c r="J153" s="3" t="s">
        <v>222</v>
      </c>
      <c r="K153" s="3" t="s">
        <v>45</v>
      </c>
      <c r="L153" s="3" t="s">
        <v>46</v>
      </c>
      <c r="M153" s="1" t="s">
        <v>12</v>
      </c>
      <c r="N153" s="1" t="s">
        <v>81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80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90</v>
      </c>
      <c r="AE153" s="1" t="s">
        <v>94</v>
      </c>
      <c r="AF153" s="1" t="s">
        <v>49</v>
      </c>
      <c r="AG153" s="1" t="s">
        <v>49</v>
      </c>
      <c r="AH153" s="1" t="s">
        <v>201</v>
      </c>
      <c r="AI153" s="1" t="s">
        <v>202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32" t="s">
        <v>49</v>
      </c>
    </row>
    <row r="154" spans="1:48" ht="14.4" customHeight="1">
      <c r="A154" s="1">
        <v>1</v>
      </c>
      <c r="B154" s="1" t="s">
        <v>38</v>
      </c>
      <c r="C154" s="1" t="s">
        <v>38</v>
      </c>
      <c r="D154" s="3" t="s">
        <v>71</v>
      </c>
      <c r="E154" s="3" t="s">
        <v>72</v>
      </c>
      <c r="F154" s="3">
        <v>1994</v>
      </c>
      <c r="G154" s="3" t="s">
        <v>73</v>
      </c>
      <c r="H154" s="3" t="s">
        <v>74</v>
      </c>
      <c r="I154" s="3" t="s">
        <v>221</v>
      </c>
      <c r="J154" s="3" t="s">
        <v>222</v>
      </c>
      <c r="K154" s="3" t="s">
        <v>45</v>
      </c>
      <c r="L154" s="3" t="s">
        <v>46</v>
      </c>
      <c r="M154" s="1" t="s">
        <v>12</v>
      </c>
      <c r="N154" s="1" t="s">
        <v>81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80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91</v>
      </c>
      <c r="AE154" s="1" t="s">
        <v>85</v>
      </c>
      <c r="AF154" s="1" t="s">
        <v>49</v>
      </c>
      <c r="AG154" s="1" t="s">
        <v>49</v>
      </c>
      <c r="AH154" s="1" t="s">
        <v>201</v>
      </c>
      <c r="AI154" s="1" t="s">
        <v>202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32" t="s">
        <v>49</v>
      </c>
    </row>
    <row r="155" spans="1:48" ht="14.4" customHeight="1">
      <c r="A155" s="1">
        <v>1</v>
      </c>
      <c r="B155" s="1" t="s">
        <v>38</v>
      </c>
      <c r="C155" s="1" t="s">
        <v>38</v>
      </c>
      <c r="D155" s="3" t="s">
        <v>71</v>
      </c>
      <c r="E155" s="3" t="s">
        <v>72</v>
      </c>
      <c r="F155" s="3">
        <v>1994</v>
      </c>
      <c r="G155" s="3" t="s">
        <v>73</v>
      </c>
      <c r="H155" s="3" t="s">
        <v>74</v>
      </c>
      <c r="I155" s="3" t="s">
        <v>221</v>
      </c>
      <c r="J155" s="3" t="s">
        <v>222</v>
      </c>
      <c r="K155" s="3" t="s">
        <v>45</v>
      </c>
      <c r="L155" s="3" t="s">
        <v>46</v>
      </c>
      <c r="M155" s="1" t="s">
        <v>12</v>
      </c>
      <c r="N155" s="1" t="s">
        <v>81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80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91</v>
      </c>
      <c r="AE155" s="1" t="s">
        <v>89</v>
      </c>
      <c r="AF155" s="1" t="s">
        <v>49</v>
      </c>
      <c r="AG155" s="1" t="s">
        <v>49</v>
      </c>
      <c r="AH155" s="1" t="s">
        <v>201</v>
      </c>
      <c r="AI155" s="1" t="s">
        <v>202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32" t="s">
        <v>49</v>
      </c>
    </row>
    <row r="156" spans="1:48" ht="14.4" customHeight="1">
      <c r="A156" s="1">
        <v>1</v>
      </c>
      <c r="B156" s="1" t="s">
        <v>38</v>
      </c>
      <c r="C156" s="1" t="s">
        <v>38</v>
      </c>
      <c r="D156" s="3" t="s">
        <v>71</v>
      </c>
      <c r="E156" s="3" t="s">
        <v>72</v>
      </c>
      <c r="F156" s="3">
        <v>1994</v>
      </c>
      <c r="G156" s="3" t="s">
        <v>73</v>
      </c>
      <c r="H156" s="3" t="s">
        <v>74</v>
      </c>
      <c r="I156" s="3" t="s">
        <v>221</v>
      </c>
      <c r="J156" s="3" t="s">
        <v>222</v>
      </c>
      <c r="K156" s="3" t="s">
        <v>45</v>
      </c>
      <c r="L156" s="3" t="s">
        <v>46</v>
      </c>
      <c r="M156" s="1" t="s">
        <v>12</v>
      </c>
      <c r="N156" s="1" t="s">
        <v>81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80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91</v>
      </c>
      <c r="AE156" s="1" t="s">
        <v>88</v>
      </c>
      <c r="AF156" s="1" t="s">
        <v>49</v>
      </c>
      <c r="AG156" s="1" t="s">
        <v>49</v>
      </c>
      <c r="AH156" s="1" t="s">
        <v>201</v>
      </c>
      <c r="AI156" s="1" t="s">
        <v>202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32" t="s">
        <v>49</v>
      </c>
    </row>
    <row r="157" spans="1:48" ht="14.4" customHeight="1">
      <c r="A157" s="1">
        <v>1</v>
      </c>
      <c r="B157" s="1" t="s">
        <v>38</v>
      </c>
      <c r="C157" s="1" t="s">
        <v>38</v>
      </c>
      <c r="D157" s="3" t="s">
        <v>71</v>
      </c>
      <c r="E157" s="3" t="s">
        <v>72</v>
      </c>
      <c r="F157" s="3">
        <v>1994</v>
      </c>
      <c r="G157" s="3" t="s">
        <v>73</v>
      </c>
      <c r="H157" s="3" t="s">
        <v>74</v>
      </c>
      <c r="I157" s="3" t="s">
        <v>221</v>
      </c>
      <c r="J157" s="3" t="s">
        <v>222</v>
      </c>
      <c r="K157" s="3" t="s">
        <v>45</v>
      </c>
      <c r="L157" s="3" t="s">
        <v>46</v>
      </c>
      <c r="M157" s="1" t="s">
        <v>12</v>
      </c>
      <c r="N157" s="1" t="s">
        <v>81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80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91</v>
      </c>
      <c r="AE157" s="1" t="s">
        <v>94</v>
      </c>
      <c r="AF157" s="1" t="s">
        <v>49</v>
      </c>
      <c r="AG157" s="1" t="s">
        <v>49</v>
      </c>
      <c r="AH157" s="1" t="s">
        <v>201</v>
      </c>
      <c r="AI157" s="1" t="s">
        <v>202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32" t="s">
        <v>49</v>
      </c>
    </row>
    <row r="158" spans="1:48" ht="14.4" customHeight="1">
      <c r="A158" s="1">
        <v>1</v>
      </c>
      <c r="B158" s="1" t="s">
        <v>38</v>
      </c>
      <c r="C158" s="1" t="s">
        <v>38</v>
      </c>
      <c r="D158" s="3" t="s">
        <v>71</v>
      </c>
      <c r="E158" s="3" t="s">
        <v>72</v>
      </c>
      <c r="F158" s="3">
        <v>1994</v>
      </c>
      <c r="G158" s="3" t="s">
        <v>73</v>
      </c>
      <c r="H158" s="3" t="s">
        <v>74</v>
      </c>
      <c r="I158" s="3" t="s">
        <v>221</v>
      </c>
      <c r="J158" s="3" t="s">
        <v>222</v>
      </c>
      <c r="K158" s="3" t="s">
        <v>45</v>
      </c>
      <c r="L158" s="3" t="s">
        <v>46</v>
      </c>
      <c r="M158" s="1" t="s">
        <v>12</v>
      </c>
      <c r="N158" s="1" t="s">
        <v>81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80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85</v>
      </c>
      <c r="AE158" s="1" t="s">
        <v>89</v>
      </c>
      <c r="AF158" s="1" t="s">
        <v>49</v>
      </c>
      <c r="AG158" s="1" t="s">
        <v>49</v>
      </c>
      <c r="AH158" s="1" t="s">
        <v>201</v>
      </c>
      <c r="AI158" s="1" t="s">
        <v>202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32" t="s">
        <v>49</v>
      </c>
    </row>
    <row r="159" spans="1:48" ht="14.4" customHeight="1">
      <c r="A159" s="1">
        <v>1</v>
      </c>
      <c r="B159" s="1" t="s">
        <v>38</v>
      </c>
      <c r="C159" s="1" t="s">
        <v>38</v>
      </c>
      <c r="D159" s="3" t="s">
        <v>71</v>
      </c>
      <c r="E159" s="3" t="s">
        <v>72</v>
      </c>
      <c r="F159" s="3">
        <v>1994</v>
      </c>
      <c r="G159" s="3" t="s">
        <v>73</v>
      </c>
      <c r="H159" s="3" t="s">
        <v>74</v>
      </c>
      <c r="I159" s="3" t="s">
        <v>221</v>
      </c>
      <c r="J159" s="3" t="s">
        <v>222</v>
      </c>
      <c r="K159" s="3" t="s">
        <v>45</v>
      </c>
      <c r="L159" s="3" t="s">
        <v>46</v>
      </c>
      <c r="M159" s="1" t="s">
        <v>12</v>
      </c>
      <c r="N159" s="1" t="s">
        <v>81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80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85</v>
      </c>
      <c r="AE159" s="1" t="s">
        <v>88</v>
      </c>
      <c r="AF159" s="1" t="s">
        <v>49</v>
      </c>
      <c r="AG159" s="1" t="s">
        <v>49</v>
      </c>
      <c r="AH159" s="1" t="s">
        <v>201</v>
      </c>
      <c r="AI159" s="1" t="s">
        <v>202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32" t="s">
        <v>49</v>
      </c>
    </row>
    <row r="160" spans="1:48" ht="14.4" customHeight="1">
      <c r="A160" s="1">
        <v>1</v>
      </c>
      <c r="B160" s="1" t="s">
        <v>38</v>
      </c>
      <c r="C160" s="1" t="s">
        <v>38</v>
      </c>
      <c r="D160" s="3" t="s">
        <v>71</v>
      </c>
      <c r="E160" s="3" t="s">
        <v>72</v>
      </c>
      <c r="F160" s="3">
        <v>1994</v>
      </c>
      <c r="G160" s="3" t="s">
        <v>73</v>
      </c>
      <c r="H160" s="3" t="s">
        <v>74</v>
      </c>
      <c r="I160" s="3" t="s">
        <v>221</v>
      </c>
      <c r="J160" s="3" t="s">
        <v>222</v>
      </c>
      <c r="K160" s="3" t="s">
        <v>45</v>
      </c>
      <c r="L160" s="3" t="s">
        <v>46</v>
      </c>
      <c r="M160" s="1" t="s">
        <v>12</v>
      </c>
      <c r="N160" s="1" t="s">
        <v>81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80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85</v>
      </c>
      <c r="AE160" s="1" t="s">
        <v>94</v>
      </c>
      <c r="AF160" s="1" t="s">
        <v>49</v>
      </c>
      <c r="AG160" s="1" t="s">
        <v>49</v>
      </c>
      <c r="AH160" s="1" t="s">
        <v>201</v>
      </c>
      <c r="AI160" s="1" t="s">
        <v>202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32" t="s">
        <v>49</v>
      </c>
    </row>
    <row r="161" spans="1:48" ht="14.4" customHeight="1">
      <c r="A161" s="1">
        <v>1</v>
      </c>
      <c r="B161" s="1" t="s">
        <v>38</v>
      </c>
      <c r="C161" s="1" t="s">
        <v>38</v>
      </c>
      <c r="D161" s="3" t="s">
        <v>71</v>
      </c>
      <c r="E161" s="3" t="s">
        <v>72</v>
      </c>
      <c r="F161" s="3">
        <v>1994</v>
      </c>
      <c r="G161" s="3" t="s">
        <v>73</v>
      </c>
      <c r="H161" s="3" t="s">
        <v>74</v>
      </c>
      <c r="I161" s="3" t="s">
        <v>221</v>
      </c>
      <c r="J161" s="3" t="s">
        <v>222</v>
      </c>
      <c r="K161" s="3" t="s">
        <v>45</v>
      </c>
      <c r="L161" s="3" t="s">
        <v>46</v>
      </c>
      <c r="M161" s="1" t="s">
        <v>12</v>
      </c>
      <c r="N161" s="1" t="s">
        <v>81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80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89</v>
      </c>
      <c r="AE161" s="1" t="s">
        <v>88</v>
      </c>
      <c r="AF161" s="1" t="s">
        <v>49</v>
      </c>
      <c r="AG161" s="1" t="s">
        <v>49</v>
      </c>
      <c r="AH161" s="1" t="s">
        <v>201</v>
      </c>
      <c r="AI161" s="1" t="s">
        <v>202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32" t="s">
        <v>49</v>
      </c>
    </row>
    <row r="162" spans="1:48" ht="14.4" customHeight="1">
      <c r="A162" s="1">
        <v>1</v>
      </c>
      <c r="B162" s="1" t="s">
        <v>38</v>
      </c>
      <c r="C162" s="1" t="s">
        <v>38</v>
      </c>
      <c r="D162" s="3" t="s">
        <v>71</v>
      </c>
      <c r="E162" s="3" t="s">
        <v>72</v>
      </c>
      <c r="F162" s="3">
        <v>1994</v>
      </c>
      <c r="G162" s="3" t="s">
        <v>73</v>
      </c>
      <c r="H162" s="3" t="s">
        <v>74</v>
      </c>
      <c r="I162" s="3" t="s">
        <v>221</v>
      </c>
      <c r="J162" s="3" t="s">
        <v>222</v>
      </c>
      <c r="K162" s="3" t="s">
        <v>45</v>
      </c>
      <c r="L162" s="3" t="s">
        <v>46</v>
      </c>
      <c r="M162" s="1" t="s">
        <v>12</v>
      </c>
      <c r="N162" s="1" t="s">
        <v>81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80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89</v>
      </c>
      <c r="AE162" s="1" t="s">
        <v>94</v>
      </c>
      <c r="AF162" s="1" t="s">
        <v>49</v>
      </c>
      <c r="AG162" s="1" t="s">
        <v>49</v>
      </c>
      <c r="AH162" s="1" t="s">
        <v>201</v>
      </c>
      <c r="AI162" s="1" t="s">
        <v>202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32" t="s">
        <v>49</v>
      </c>
    </row>
    <row r="163" spans="1:48" ht="14.4" customHeight="1">
      <c r="A163" s="1">
        <v>1</v>
      </c>
      <c r="B163" s="1" t="s">
        <v>38</v>
      </c>
      <c r="C163" s="1" t="s">
        <v>38</v>
      </c>
      <c r="D163" s="3" t="s">
        <v>71</v>
      </c>
      <c r="E163" s="3" t="s">
        <v>72</v>
      </c>
      <c r="F163" s="3">
        <v>1994</v>
      </c>
      <c r="G163" s="3" t="s">
        <v>73</v>
      </c>
      <c r="H163" s="3" t="s">
        <v>74</v>
      </c>
      <c r="I163" s="3" t="s">
        <v>221</v>
      </c>
      <c r="J163" s="3" t="s">
        <v>222</v>
      </c>
      <c r="K163" s="3" t="s">
        <v>45</v>
      </c>
      <c r="L163" s="3" t="s">
        <v>46</v>
      </c>
      <c r="M163" s="1" t="s">
        <v>12</v>
      </c>
      <c r="N163" s="1" t="s">
        <v>81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80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88</v>
      </c>
      <c r="AE163" s="1" t="s">
        <v>94</v>
      </c>
      <c r="AF163" s="1" t="s">
        <v>49</v>
      </c>
      <c r="AG163" s="1" t="s">
        <v>49</v>
      </c>
      <c r="AH163" s="1" t="s">
        <v>201</v>
      </c>
      <c r="AI163" s="1" t="s">
        <v>202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32" t="s">
        <v>49</v>
      </c>
    </row>
    <row r="164" spans="1:48" ht="14.4" customHeight="1">
      <c r="A164" s="1">
        <v>70</v>
      </c>
      <c r="B164" s="1" t="s">
        <v>38</v>
      </c>
      <c r="C164" s="1" t="s">
        <v>38</v>
      </c>
      <c r="D164" s="1" t="s">
        <v>110</v>
      </c>
      <c r="E164" s="1" t="s">
        <v>40</v>
      </c>
      <c r="F164" s="1">
        <v>2016</v>
      </c>
      <c r="G164" s="1" t="s">
        <v>111</v>
      </c>
      <c r="H164" s="3" t="s">
        <v>112</v>
      </c>
      <c r="I164" s="3" t="s">
        <v>113</v>
      </c>
      <c r="J164" s="1" t="s">
        <v>114</v>
      </c>
      <c r="K164" s="1" t="s">
        <v>115</v>
      </c>
      <c r="L164" s="1" t="s">
        <v>46</v>
      </c>
      <c r="M164" s="1" t="s">
        <v>116</v>
      </c>
      <c r="N164" s="1" t="s">
        <v>117</v>
      </c>
      <c r="O164" s="1">
        <v>0.65</v>
      </c>
      <c r="P164" s="1">
        <v>1</v>
      </c>
      <c r="Q164" s="1">
        <v>1</v>
      </c>
      <c r="R164" s="1">
        <v>1</v>
      </c>
      <c r="S164" s="1" t="s">
        <v>118</v>
      </c>
      <c r="T164" s="1" t="s">
        <v>119</v>
      </c>
      <c r="U164" s="1" t="s">
        <v>120</v>
      </c>
      <c r="V164" s="1" t="s">
        <v>121</v>
      </c>
      <c r="W164" s="1">
        <v>61.683332999999998</v>
      </c>
      <c r="X164" s="1">
        <v>8.4166670000000003</v>
      </c>
      <c r="Y164" s="1" t="s">
        <v>122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123</v>
      </c>
      <c r="AE164" s="1" t="s">
        <v>123</v>
      </c>
      <c r="AF164" s="1" t="s">
        <v>53</v>
      </c>
      <c r="AG164" s="1" t="s">
        <v>53</v>
      </c>
      <c r="AH164" s="1" t="s">
        <v>124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AR164/AL164</f>
        <v>713.82727272727277</v>
      </c>
      <c r="AO164" s="1" t="s">
        <v>49</v>
      </c>
      <c r="AP164" s="6">
        <v>0</v>
      </c>
      <c r="AQ164" s="6" t="s">
        <v>49</v>
      </c>
      <c r="AR164" s="1">
        <v>78.521000000000001</v>
      </c>
      <c r="AS164" s="4">
        <f>AR164/(AM164^2)*100</f>
        <v>7.9639133433405007</v>
      </c>
      <c r="AT164" s="5">
        <v>0</v>
      </c>
      <c r="AU164" s="4">
        <f>AS164*(1-AL164)/AL164</f>
        <v>64.435298868845862</v>
      </c>
      <c r="AV164" s="31" t="s">
        <v>132</v>
      </c>
    </row>
    <row r="165" spans="1:48" ht="14.4" customHeight="1">
      <c r="A165" s="1">
        <v>70</v>
      </c>
      <c r="B165" s="1" t="s">
        <v>38</v>
      </c>
      <c r="C165" s="1" t="s">
        <v>38</v>
      </c>
      <c r="D165" s="1" t="s">
        <v>110</v>
      </c>
      <c r="E165" s="1" t="s">
        <v>40</v>
      </c>
      <c r="F165" s="1">
        <v>2016</v>
      </c>
      <c r="G165" s="1" t="s">
        <v>111</v>
      </c>
      <c r="H165" s="3" t="s">
        <v>112</v>
      </c>
      <c r="I165" s="3" t="s">
        <v>113</v>
      </c>
      <c r="J165" s="1" t="s">
        <v>114</v>
      </c>
      <c r="K165" s="1" t="s">
        <v>115</v>
      </c>
      <c r="L165" s="1" t="s">
        <v>46</v>
      </c>
      <c r="M165" s="1" t="s">
        <v>116</v>
      </c>
      <c r="N165" s="1" t="s">
        <v>117</v>
      </c>
      <c r="O165" s="1">
        <v>0.65</v>
      </c>
      <c r="P165" s="1">
        <v>1</v>
      </c>
      <c r="Q165" s="1">
        <v>1</v>
      </c>
      <c r="R165" s="1">
        <v>1</v>
      </c>
      <c r="S165" s="1" t="s">
        <v>118</v>
      </c>
      <c r="T165" s="1" t="s">
        <v>119</v>
      </c>
      <c r="U165" s="1" t="s">
        <v>120</v>
      </c>
      <c r="V165" s="1" t="s">
        <v>121</v>
      </c>
      <c r="W165" s="1">
        <v>61.683332999999998</v>
      </c>
      <c r="X165" s="1">
        <v>8.4166670000000003</v>
      </c>
      <c r="Y165" s="1" t="s">
        <v>122</v>
      </c>
      <c r="Z165" s="1" t="s">
        <v>49</v>
      </c>
      <c r="AA165" s="1" t="s">
        <v>50</v>
      </c>
      <c r="AB165" s="1" t="s">
        <v>66</v>
      </c>
      <c r="AC165" s="1" t="s">
        <v>125</v>
      </c>
      <c r="AD165" s="1" t="s">
        <v>126</v>
      </c>
      <c r="AE165" s="1" t="s">
        <v>126</v>
      </c>
      <c r="AF165" s="1" t="s">
        <v>60</v>
      </c>
      <c r="AG165" s="1" t="s">
        <v>61</v>
      </c>
      <c r="AH165" s="1" t="s">
        <v>124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AR165/AL165</f>
        <v>0.18311688311688309</v>
      </c>
      <c r="AO165" s="1" t="s">
        <v>49</v>
      </c>
      <c r="AP165" s="6">
        <v>0</v>
      </c>
      <c r="AQ165" s="6" t="s">
        <v>49</v>
      </c>
      <c r="AR165" s="1">
        <v>0.14099999999999999</v>
      </c>
      <c r="AS165" s="4">
        <f>AR165/(AM165^2)*100</f>
        <v>1.5984763459510929</v>
      </c>
      <c r="AT165" s="5">
        <v>0</v>
      </c>
      <c r="AU165" s="4">
        <f>AS165*(1-AL165)/AL165</f>
        <v>0.47746696047889781</v>
      </c>
      <c r="AV165" s="31" t="s">
        <v>132</v>
      </c>
    </row>
    <row r="166" spans="1:48" ht="14.4" customHeight="1">
      <c r="A166" s="1">
        <v>70</v>
      </c>
      <c r="B166" s="1" t="s">
        <v>38</v>
      </c>
      <c r="C166" s="1" t="s">
        <v>38</v>
      </c>
      <c r="D166" s="1" t="s">
        <v>110</v>
      </c>
      <c r="E166" s="1" t="s">
        <v>40</v>
      </c>
      <c r="F166" s="1">
        <v>2016</v>
      </c>
      <c r="G166" s="1" t="s">
        <v>111</v>
      </c>
      <c r="H166" s="3" t="s">
        <v>112</v>
      </c>
      <c r="I166" s="3" t="s">
        <v>113</v>
      </c>
      <c r="J166" s="1" t="s">
        <v>114</v>
      </c>
      <c r="K166" s="1" t="s">
        <v>115</v>
      </c>
      <c r="L166" s="1" t="s">
        <v>46</v>
      </c>
      <c r="M166" s="1" t="s">
        <v>116</v>
      </c>
      <c r="N166" s="1" t="s">
        <v>117</v>
      </c>
      <c r="O166" s="1">
        <v>0.65</v>
      </c>
      <c r="P166" s="1">
        <v>1</v>
      </c>
      <c r="Q166" s="1">
        <v>1</v>
      </c>
      <c r="R166" s="1">
        <v>1</v>
      </c>
      <c r="S166" s="1" t="s">
        <v>118</v>
      </c>
      <c r="T166" s="1" t="s">
        <v>119</v>
      </c>
      <c r="U166" s="1" t="s">
        <v>120</v>
      </c>
      <c r="V166" s="1" t="s">
        <v>121</v>
      </c>
      <c r="W166" s="1">
        <v>61.683332999999998</v>
      </c>
      <c r="X166" s="1">
        <v>8.4166670000000003</v>
      </c>
      <c r="Y166" s="1" t="s">
        <v>122</v>
      </c>
      <c r="Z166" s="1" t="s">
        <v>49</v>
      </c>
      <c r="AA166" s="1" t="s">
        <v>50</v>
      </c>
      <c r="AB166" s="1" t="s">
        <v>66</v>
      </c>
      <c r="AC166" s="1" t="s">
        <v>125</v>
      </c>
      <c r="AD166" s="1" t="s">
        <v>127</v>
      </c>
      <c r="AE166" s="1" t="s">
        <v>127</v>
      </c>
      <c r="AF166" s="1" t="s">
        <v>60</v>
      </c>
      <c r="AG166" s="1" t="s">
        <v>61</v>
      </c>
      <c r="AH166" s="1" t="s">
        <v>124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AR166/AL166</f>
        <v>0.29523809523809524</v>
      </c>
      <c r="AO166" s="1" t="s">
        <v>49</v>
      </c>
      <c r="AP166" s="6">
        <v>0</v>
      </c>
      <c r="AQ166" s="6" t="s">
        <v>49</v>
      </c>
      <c r="AR166" s="1">
        <v>6.2E-2</v>
      </c>
      <c r="AS166" s="4">
        <f>AR166/(AM166^2)*100</f>
        <v>0.75271036433609728</v>
      </c>
      <c r="AT166" s="5">
        <v>0</v>
      </c>
      <c r="AU166" s="4">
        <f>AS166*(1-AL166)/AL166</f>
        <v>2.8316247039310327</v>
      </c>
      <c r="AV166" s="31" t="s">
        <v>132</v>
      </c>
    </row>
    <row r="167" spans="1:48" ht="14.4" customHeight="1">
      <c r="A167" s="1">
        <v>70</v>
      </c>
      <c r="B167" s="1" t="s">
        <v>38</v>
      </c>
      <c r="C167" s="1" t="s">
        <v>38</v>
      </c>
      <c r="D167" s="1" t="s">
        <v>110</v>
      </c>
      <c r="E167" s="1" t="s">
        <v>40</v>
      </c>
      <c r="F167" s="1">
        <v>2016</v>
      </c>
      <c r="G167" s="1" t="s">
        <v>111</v>
      </c>
      <c r="H167" s="3" t="s">
        <v>112</v>
      </c>
      <c r="I167" s="3" t="s">
        <v>113</v>
      </c>
      <c r="J167" s="1" t="s">
        <v>114</v>
      </c>
      <c r="K167" s="1" t="s">
        <v>115</v>
      </c>
      <c r="L167" s="1" t="s">
        <v>46</v>
      </c>
      <c r="M167" s="1" t="s">
        <v>116</v>
      </c>
      <c r="N167" s="1" t="s">
        <v>117</v>
      </c>
      <c r="O167" s="1">
        <v>0.65</v>
      </c>
      <c r="P167" s="1">
        <v>1</v>
      </c>
      <c r="Q167" s="1">
        <v>1</v>
      </c>
      <c r="R167" s="1">
        <v>1</v>
      </c>
      <c r="S167" s="1" t="s">
        <v>118</v>
      </c>
      <c r="T167" s="1" t="s">
        <v>119</v>
      </c>
      <c r="U167" s="1" t="s">
        <v>120</v>
      </c>
      <c r="V167" s="1" t="s">
        <v>121</v>
      </c>
      <c r="W167" s="1">
        <v>61.683332999999998</v>
      </c>
      <c r="X167" s="1">
        <v>8.4166670000000003</v>
      </c>
      <c r="Y167" s="1" t="s">
        <v>122</v>
      </c>
      <c r="Z167" s="1" t="s">
        <v>49</v>
      </c>
      <c r="AA167" s="1" t="s">
        <v>128</v>
      </c>
      <c r="AB167" s="1" t="s">
        <v>129</v>
      </c>
      <c r="AC167" s="1" t="s">
        <v>129</v>
      </c>
      <c r="AD167" s="1" t="s">
        <v>129</v>
      </c>
      <c r="AE167" s="1" t="s">
        <v>129</v>
      </c>
      <c r="AF167" s="1" t="s">
        <v>60</v>
      </c>
      <c r="AG167" s="1" t="s">
        <v>130</v>
      </c>
      <c r="AH167" s="1" t="s">
        <v>124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AR167/AL167</f>
        <v>66.323076923076925</v>
      </c>
      <c r="AO167" s="1" t="s">
        <v>49</v>
      </c>
      <c r="AP167" s="6">
        <v>0</v>
      </c>
      <c r="AQ167" s="6" t="s">
        <v>49</v>
      </c>
      <c r="AR167" s="1">
        <v>8.6219999999999999</v>
      </c>
      <c r="AS167" s="4">
        <f>AR167/(AM167^2)*100</f>
        <v>12.515604587022789</v>
      </c>
      <c r="AT167" s="5">
        <v>0</v>
      </c>
      <c r="AU167" s="4">
        <f>AS167*(1-AL167)/AL167</f>
        <v>83.758276851614042</v>
      </c>
      <c r="AV167" s="31" t="s">
        <v>132</v>
      </c>
    </row>
    <row r="168" spans="1:48" ht="14.4" customHeight="1">
      <c r="A168" s="1">
        <v>70</v>
      </c>
      <c r="B168" s="1" t="s">
        <v>38</v>
      </c>
      <c r="C168" s="1" t="s">
        <v>38</v>
      </c>
      <c r="D168" s="1" t="s">
        <v>110</v>
      </c>
      <c r="E168" s="1" t="s">
        <v>40</v>
      </c>
      <c r="F168" s="1">
        <v>2016</v>
      </c>
      <c r="G168" s="1" t="s">
        <v>111</v>
      </c>
      <c r="H168" s="3" t="s">
        <v>112</v>
      </c>
      <c r="I168" s="3" t="s">
        <v>113</v>
      </c>
      <c r="J168" s="1" t="s">
        <v>114</v>
      </c>
      <c r="K168" s="1" t="s">
        <v>115</v>
      </c>
      <c r="L168" s="1" t="s">
        <v>46</v>
      </c>
      <c r="M168" s="1" t="s">
        <v>116</v>
      </c>
      <c r="N168" s="1" t="s">
        <v>117</v>
      </c>
      <c r="O168" s="1">
        <v>0.65</v>
      </c>
      <c r="P168" s="1">
        <v>1</v>
      </c>
      <c r="Q168" s="1">
        <v>1</v>
      </c>
      <c r="R168" s="1">
        <v>1</v>
      </c>
      <c r="S168" s="1" t="s">
        <v>118</v>
      </c>
      <c r="T168" s="1" t="s">
        <v>119</v>
      </c>
      <c r="U168" s="1" t="s">
        <v>120</v>
      </c>
      <c r="V168" s="1" t="s">
        <v>121</v>
      </c>
      <c r="W168" s="1">
        <v>61.683332999999998</v>
      </c>
      <c r="X168" s="1">
        <v>8.4166670000000003</v>
      </c>
      <c r="Y168" s="1" t="s">
        <v>122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123</v>
      </c>
      <c r="AE168" s="1" t="s">
        <v>126</v>
      </c>
      <c r="AF168" s="1" t="s">
        <v>49</v>
      </c>
      <c r="AG168" s="1" t="s">
        <v>49</v>
      </c>
      <c r="AH168" s="1" t="s">
        <v>124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1">
        <v>0.61699999999999999</v>
      </c>
      <c r="AS168" s="6" t="s">
        <v>49</v>
      </c>
      <c r="AT168" s="6" t="s">
        <v>49</v>
      </c>
      <c r="AU168" s="6" t="s">
        <v>49</v>
      </c>
      <c r="AV168" s="32" t="s">
        <v>49</v>
      </c>
    </row>
    <row r="169" spans="1:48" ht="14.4" customHeight="1">
      <c r="A169" s="1">
        <v>70</v>
      </c>
      <c r="B169" s="1" t="s">
        <v>38</v>
      </c>
      <c r="C169" s="1" t="s">
        <v>38</v>
      </c>
      <c r="D169" s="1" t="s">
        <v>110</v>
      </c>
      <c r="E169" s="1" t="s">
        <v>40</v>
      </c>
      <c r="F169" s="1">
        <v>2016</v>
      </c>
      <c r="G169" s="1" t="s">
        <v>111</v>
      </c>
      <c r="H169" s="3" t="s">
        <v>112</v>
      </c>
      <c r="I169" s="3" t="s">
        <v>113</v>
      </c>
      <c r="J169" s="1" t="s">
        <v>114</v>
      </c>
      <c r="K169" s="1" t="s">
        <v>115</v>
      </c>
      <c r="L169" s="1" t="s">
        <v>46</v>
      </c>
      <c r="M169" s="1" t="s">
        <v>116</v>
      </c>
      <c r="N169" s="1" t="s">
        <v>117</v>
      </c>
      <c r="O169" s="1">
        <v>0.65</v>
      </c>
      <c r="P169" s="1">
        <v>1</v>
      </c>
      <c r="Q169" s="1">
        <v>1</v>
      </c>
      <c r="R169" s="1">
        <v>1</v>
      </c>
      <c r="S169" s="1" t="s">
        <v>118</v>
      </c>
      <c r="T169" s="1" t="s">
        <v>119</v>
      </c>
      <c r="U169" s="1" t="s">
        <v>120</v>
      </c>
      <c r="V169" s="1" t="s">
        <v>121</v>
      </c>
      <c r="W169" s="1">
        <v>61.683332999999998</v>
      </c>
      <c r="X169" s="1">
        <v>8.4166670000000003</v>
      </c>
      <c r="Y169" s="1" t="s">
        <v>122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123</v>
      </c>
      <c r="AE169" s="1" t="s">
        <v>127</v>
      </c>
      <c r="AF169" s="1" t="s">
        <v>49</v>
      </c>
      <c r="AG169" s="1" t="s">
        <v>49</v>
      </c>
      <c r="AH169" s="1" t="s">
        <v>124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1">
        <v>0.59199999999999997</v>
      </c>
      <c r="AS169" s="6" t="s">
        <v>49</v>
      </c>
      <c r="AT169" s="6" t="s">
        <v>49</v>
      </c>
      <c r="AU169" s="6" t="s">
        <v>49</v>
      </c>
      <c r="AV169" s="32" t="s">
        <v>49</v>
      </c>
    </row>
    <row r="170" spans="1:48" ht="14.4" customHeight="1">
      <c r="A170" s="1">
        <v>70</v>
      </c>
      <c r="B170" s="1" t="s">
        <v>38</v>
      </c>
      <c r="C170" s="1" t="s">
        <v>38</v>
      </c>
      <c r="D170" s="1" t="s">
        <v>110</v>
      </c>
      <c r="E170" s="1" t="s">
        <v>40</v>
      </c>
      <c r="F170" s="1">
        <v>2016</v>
      </c>
      <c r="G170" s="1" t="s">
        <v>111</v>
      </c>
      <c r="H170" s="3" t="s">
        <v>112</v>
      </c>
      <c r="I170" s="3" t="s">
        <v>113</v>
      </c>
      <c r="J170" s="1" t="s">
        <v>114</v>
      </c>
      <c r="K170" s="1" t="s">
        <v>115</v>
      </c>
      <c r="L170" s="1" t="s">
        <v>46</v>
      </c>
      <c r="M170" s="1" t="s">
        <v>116</v>
      </c>
      <c r="N170" s="1" t="s">
        <v>117</v>
      </c>
      <c r="O170" s="1">
        <v>0.65</v>
      </c>
      <c r="P170" s="1">
        <v>1</v>
      </c>
      <c r="Q170" s="1">
        <v>1</v>
      </c>
      <c r="R170" s="1">
        <v>1</v>
      </c>
      <c r="S170" s="1" t="s">
        <v>118</v>
      </c>
      <c r="T170" s="1" t="s">
        <v>119</v>
      </c>
      <c r="U170" s="1" t="s">
        <v>120</v>
      </c>
      <c r="V170" s="1" t="s">
        <v>121</v>
      </c>
      <c r="W170" s="1">
        <v>61.683332999999998</v>
      </c>
      <c r="X170" s="1">
        <v>8.4166670000000003</v>
      </c>
      <c r="Y170" s="1" t="s">
        <v>122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123</v>
      </c>
      <c r="AE170" s="1" t="s">
        <v>129</v>
      </c>
      <c r="AF170" s="1" t="s">
        <v>49</v>
      </c>
      <c r="AG170" s="1" t="s">
        <v>49</v>
      </c>
      <c r="AH170" s="1" t="s">
        <v>124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1">
        <v>7.49</v>
      </c>
      <c r="AS170" s="6" t="s">
        <v>49</v>
      </c>
      <c r="AT170" s="6" t="s">
        <v>49</v>
      </c>
      <c r="AU170" s="6" t="s">
        <v>49</v>
      </c>
      <c r="AV170" s="32" t="s">
        <v>49</v>
      </c>
    </row>
    <row r="171" spans="1:48" ht="14.4" customHeight="1">
      <c r="A171" s="1">
        <v>70</v>
      </c>
      <c r="B171" s="1" t="s">
        <v>38</v>
      </c>
      <c r="C171" s="1" t="s">
        <v>38</v>
      </c>
      <c r="D171" s="1" t="s">
        <v>110</v>
      </c>
      <c r="E171" s="1" t="s">
        <v>40</v>
      </c>
      <c r="F171" s="1">
        <v>2016</v>
      </c>
      <c r="G171" s="1" t="s">
        <v>111</v>
      </c>
      <c r="H171" s="3" t="s">
        <v>112</v>
      </c>
      <c r="I171" s="3" t="s">
        <v>113</v>
      </c>
      <c r="J171" s="1" t="s">
        <v>114</v>
      </c>
      <c r="K171" s="1" t="s">
        <v>115</v>
      </c>
      <c r="L171" s="1" t="s">
        <v>46</v>
      </c>
      <c r="M171" s="1" t="s">
        <v>116</v>
      </c>
      <c r="N171" s="1" t="s">
        <v>117</v>
      </c>
      <c r="O171" s="1">
        <v>0.65</v>
      </c>
      <c r="P171" s="1">
        <v>1</v>
      </c>
      <c r="Q171" s="1">
        <v>1</v>
      </c>
      <c r="R171" s="1">
        <v>1</v>
      </c>
      <c r="S171" s="1" t="s">
        <v>118</v>
      </c>
      <c r="T171" s="1" t="s">
        <v>119</v>
      </c>
      <c r="U171" s="1" t="s">
        <v>120</v>
      </c>
      <c r="V171" s="1" t="s">
        <v>121</v>
      </c>
      <c r="W171" s="1">
        <v>61.683332999999998</v>
      </c>
      <c r="X171" s="1">
        <v>8.4166670000000003</v>
      </c>
      <c r="Y171" s="1" t="s">
        <v>122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126</v>
      </c>
      <c r="AE171" s="1" t="s">
        <v>127</v>
      </c>
      <c r="AF171" s="1" t="s">
        <v>49</v>
      </c>
      <c r="AG171" s="1" t="s">
        <v>49</v>
      </c>
      <c r="AH171" s="1" t="s">
        <v>124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1">
        <v>4.3999999999999997E-2</v>
      </c>
      <c r="AS171" s="6" t="s">
        <v>49</v>
      </c>
      <c r="AT171" s="6" t="s">
        <v>49</v>
      </c>
      <c r="AU171" s="6" t="s">
        <v>49</v>
      </c>
      <c r="AV171" s="32" t="s">
        <v>49</v>
      </c>
    </row>
    <row r="172" spans="1:48" ht="14.4" customHeight="1">
      <c r="A172" s="1">
        <v>70</v>
      </c>
      <c r="B172" s="1" t="s">
        <v>38</v>
      </c>
      <c r="C172" s="1" t="s">
        <v>38</v>
      </c>
      <c r="D172" s="1" t="s">
        <v>110</v>
      </c>
      <c r="E172" s="1" t="s">
        <v>40</v>
      </c>
      <c r="F172" s="1">
        <v>2016</v>
      </c>
      <c r="G172" s="1" t="s">
        <v>111</v>
      </c>
      <c r="H172" s="3" t="s">
        <v>112</v>
      </c>
      <c r="I172" s="3" t="s">
        <v>113</v>
      </c>
      <c r="J172" s="1" t="s">
        <v>114</v>
      </c>
      <c r="K172" s="1" t="s">
        <v>115</v>
      </c>
      <c r="L172" s="1" t="s">
        <v>46</v>
      </c>
      <c r="M172" s="1" t="s">
        <v>116</v>
      </c>
      <c r="N172" s="1" t="s">
        <v>117</v>
      </c>
      <c r="O172" s="1">
        <v>0.65</v>
      </c>
      <c r="P172" s="1">
        <v>1</v>
      </c>
      <c r="Q172" s="1">
        <v>1</v>
      </c>
      <c r="R172" s="1">
        <v>1</v>
      </c>
      <c r="S172" s="1" t="s">
        <v>118</v>
      </c>
      <c r="T172" s="1" t="s">
        <v>119</v>
      </c>
      <c r="U172" s="1" t="s">
        <v>120</v>
      </c>
      <c r="V172" s="1" t="s">
        <v>121</v>
      </c>
      <c r="W172" s="1">
        <v>61.683332999999998</v>
      </c>
      <c r="X172" s="1">
        <v>8.4166670000000003</v>
      </c>
      <c r="Y172" s="1" t="s">
        <v>122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126</v>
      </c>
      <c r="AE172" s="1" t="s">
        <v>129</v>
      </c>
      <c r="AF172" s="1" t="s">
        <v>49</v>
      </c>
      <c r="AG172" s="1" t="s">
        <v>49</v>
      </c>
      <c r="AH172" s="1" t="s">
        <v>124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1">
        <v>-0.11</v>
      </c>
      <c r="AS172" s="6" t="s">
        <v>49</v>
      </c>
      <c r="AT172" s="6" t="s">
        <v>49</v>
      </c>
      <c r="AU172" s="6" t="s">
        <v>49</v>
      </c>
      <c r="AV172" s="32" t="s">
        <v>49</v>
      </c>
    </row>
    <row r="173" spans="1:48" ht="14.4" customHeight="1">
      <c r="A173" s="1">
        <v>70</v>
      </c>
      <c r="B173" s="1" t="s">
        <v>38</v>
      </c>
      <c r="C173" s="1" t="s">
        <v>38</v>
      </c>
      <c r="D173" s="1" t="s">
        <v>110</v>
      </c>
      <c r="E173" s="1" t="s">
        <v>40</v>
      </c>
      <c r="F173" s="1">
        <v>2016</v>
      </c>
      <c r="G173" s="1" t="s">
        <v>111</v>
      </c>
      <c r="H173" s="3" t="s">
        <v>112</v>
      </c>
      <c r="I173" s="3" t="s">
        <v>113</v>
      </c>
      <c r="J173" s="1" t="s">
        <v>114</v>
      </c>
      <c r="K173" s="1" t="s">
        <v>115</v>
      </c>
      <c r="L173" s="1" t="s">
        <v>46</v>
      </c>
      <c r="M173" s="1" t="s">
        <v>116</v>
      </c>
      <c r="N173" s="1" t="s">
        <v>117</v>
      </c>
      <c r="O173" s="1">
        <v>0.65</v>
      </c>
      <c r="P173" s="1">
        <v>1</v>
      </c>
      <c r="Q173" s="1">
        <v>1</v>
      </c>
      <c r="R173" s="1">
        <v>1</v>
      </c>
      <c r="S173" s="1" t="s">
        <v>118</v>
      </c>
      <c r="T173" s="1" t="s">
        <v>119</v>
      </c>
      <c r="U173" s="1" t="s">
        <v>120</v>
      </c>
      <c r="V173" s="1" t="s">
        <v>121</v>
      </c>
      <c r="W173" s="1">
        <v>61.683332999999998</v>
      </c>
      <c r="X173" s="1">
        <v>8.4166670000000003</v>
      </c>
      <c r="Y173" s="1" t="s">
        <v>122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127</v>
      </c>
      <c r="AE173" s="1" t="s">
        <v>129</v>
      </c>
      <c r="AF173" s="1" t="s">
        <v>49</v>
      </c>
      <c r="AG173" s="1" t="s">
        <v>49</v>
      </c>
      <c r="AH173" s="1" t="s">
        <v>124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1">
        <v>0.23400000000000001</v>
      </c>
      <c r="AS173" s="6" t="s">
        <v>49</v>
      </c>
      <c r="AT173" s="6" t="s">
        <v>49</v>
      </c>
      <c r="AU173" s="6" t="s">
        <v>49</v>
      </c>
      <c r="AV173" s="32" t="s">
        <v>49</v>
      </c>
    </row>
    <row r="174" spans="1:48" ht="14.4" customHeight="1">
      <c r="A174" s="1">
        <v>70</v>
      </c>
      <c r="B174" s="1" t="s">
        <v>38</v>
      </c>
      <c r="C174" s="1" t="s">
        <v>38</v>
      </c>
      <c r="D174" s="1" t="s">
        <v>110</v>
      </c>
      <c r="E174" s="1" t="s">
        <v>40</v>
      </c>
      <c r="F174" s="1">
        <v>2016</v>
      </c>
      <c r="G174" s="1" t="s">
        <v>111</v>
      </c>
      <c r="H174" s="3" t="s">
        <v>112</v>
      </c>
      <c r="I174" s="3" t="s">
        <v>113</v>
      </c>
      <c r="J174" s="1" t="s">
        <v>114</v>
      </c>
      <c r="K174" s="1" t="s">
        <v>115</v>
      </c>
      <c r="L174" s="1" t="s">
        <v>46</v>
      </c>
      <c r="M174" s="1" t="s">
        <v>116</v>
      </c>
      <c r="N174" s="1" t="s">
        <v>117</v>
      </c>
      <c r="O174" s="1">
        <v>0.65</v>
      </c>
      <c r="P174" s="1">
        <v>1</v>
      </c>
      <c r="Q174" s="1">
        <v>1</v>
      </c>
      <c r="R174" s="1">
        <v>1</v>
      </c>
      <c r="S174" s="1" t="s">
        <v>118</v>
      </c>
      <c r="T174" s="1" t="s">
        <v>119</v>
      </c>
      <c r="U174" s="1" t="s">
        <v>120</v>
      </c>
      <c r="V174" s="1" t="s">
        <v>133</v>
      </c>
      <c r="W174" s="1">
        <v>63.2</v>
      </c>
      <c r="X174" s="1">
        <v>18.95</v>
      </c>
      <c r="Y174" s="1" t="s">
        <v>122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123</v>
      </c>
      <c r="AE174" s="1" t="s">
        <v>123</v>
      </c>
      <c r="AF174" s="1" t="s">
        <v>53</v>
      </c>
      <c r="AG174" s="1" t="s">
        <v>53</v>
      </c>
      <c r="AH174" s="1" t="s">
        <v>124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AR174/AL174</f>
        <v>143.83666666666667</v>
      </c>
      <c r="AO174" s="1" t="s">
        <v>49</v>
      </c>
      <c r="AP174" s="6">
        <v>0</v>
      </c>
      <c r="AQ174" s="6" t="s">
        <v>49</v>
      </c>
      <c r="AR174" s="1">
        <v>43.151000000000003</v>
      </c>
      <c r="AS174" s="4">
        <f>AR174/(AM174^2)*100</f>
        <v>14.585924824229316</v>
      </c>
      <c r="AT174" s="5">
        <v>0</v>
      </c>
      <c r="AU174" s="4">
        <f>AS174*(1-AL174)/AL174</f>
        <v>34.033824589868402</v>
      </c>
      <c r="AV174" s="31" t="s">
        <v>132</v>
      </c>
    </row>
    <row r="175" spans="1:48" ht="14.4" customHeight="1">
      <c r="A175" s="1">
        <v>70</v>
      </c>
      <c r="B175" s="1" t="s">
        <v>38</v>
      </c>
      <c r="C175" s="1" t="s">
        <v>38</v>
      </c>
      <c r="D175" s="1" t="s">
        <v>110</v>
      </c>
      <c r="E175" s="1" t="s">
        <v>40</v>
      </c>
      <c r="F175" s="1">
        <v>2016</v>
      </c>
      <c r="G175" s="1" t="s">
        <v>111</v>
      </c>
      <c r="H175" s="3" t="s">
        <v>112</v>
      </c>
      <c r="I175" s="3" t="s">
        <v>113</v>
      </c>
      <c r="J175" s="1" t="s">
        <v>114</v>
      </c>
      <c r="K175" s="1" t="s">
        <v>115</v>
      </c>
      <c r="L175" s="1" t="s">
        <v>46</v>
      </c>
      <c r="M175" s="1" t="s">
        <v>116</v>
      </c>
      <c r="N175" s="1" t="s">
        <v>117</v>
      </c>
      <c r="O175" s="1">
        <v>0.65</v>
      </c>
      <c r="P175" s="1">
        <v>1</v>
      </c>
      <c r="Q175" s="1">
        <v>1</v>
      </c>
      <c r="R175" s="1">
        <v>1</v>
      </c>
      <c r="S175" s="1" t="s">
        <v>118</v>
      </c>
      <c r="T175" s="1" t="s">
        <v>119</v>
      </c>
      <c r="U175" s="1" t="s">
        <v>120</v>
      </c>
      <c r="V175" s="1" t="s">
        <v>133</v>
      </c>
      <c r="W175" s="1">
        <v>63.2</v>
      </c>
      <c r="X175" s="1">
        <v>18.95</v>
      </c>
      <c r="Y175" s="1" t="s">
        <v>122</v>
      </c>
      <c r="Z175" s="1" t="s">
        <v>49</v>
      </c>
      <c r="AA175" s="1" t="s">
        <v>50</v>
      </c>
      <c r="AB175" s="1" t="s">
        <v>66</v>
      </c>
      <c r="AC175" s="1" t="s">
        <v>125</v>
      </c>
      <c r="AD175" s="1" t="s">
        <v>126</v>
      </c>
      <c r="AE175" s="1" t="s">
        <v>126</v>
      </c>
      <c r="AF175" s="1" t="s">
        <v>60</v>
      </c>
      <c r="AG175" s="1" t="s">
        <v>61</v>
      </c>
      <c r="AH175" s="1" t="s">
        <v>124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AR175/AL175</f>
        <v>0.18095238095238095</v>
      </c>
      <c r="AO175" s="1" t="s">
        <v>49</v>
      </c>
      <c r="AP175" s="6">
        <v>0</v>
      </c>
      <c r="AQ175" s="6" t="s">
        <v>49</v>
      </c>
      <c r="AR175" s="1">
        <v>3.7999999999999999E-2</v>
      </c>
      <c r="AS175" s="4">
        <f>AR175/(AM175^2)*100</f>
        <v>0.39288262114742406</v>
      </c>
      <c r="AT175" s="5">
        <v>0</v>
      </c>
      <c r="AU175" s="4">
        <f>AS175*(1-AL175)/AL175</f>
        <v>1.4779870033641194</v>
      </c>
      <c r="AV175" s="31" t="s">
        <v>132</v>
      </c>
    </row>
    <row r="176" spans="1:48" ht="14.4" customHeight="1">
      <c r="A176" s="1">
        <v>70</v>
      </c>
      <c r="B176" s="1" t="s">
        <v>38</v>
      </c>
      <c r="C176" s="1" t="s">
        <v>38</v>
      </c>
      <c r="D176" s="1" t="s">
        <v>110</v>
      </c>
      <c r="E176" s="1" t="s">
        <v>40</v>
      </c>
      <c r="F176" s="1">
        <v>2016</v>
      </c>
      <c r="G176" s="1" t="s">
        <v>111</v>
      </c>
      <c r="H176" s="3" t="s">
        <v>112</v>
      </c>
      <c r="I176" s="3" t="s">
        <v>113</v>
      </c>
      <c r="J176" s="1" t="s">
        <v>114</v>
      </c>
      <c r="K176" s="1" t="s">
        <v>115</v>
      </c>
      <c r="L176" s="1" t="s">
        <v>46</v>
      </c>
      <c r="M176" s="1" t="s">
        <v>116</v>
      </c>
      <c r="N176" s="1" t="s">
        <v>117</v>
      </c>
      <c r="O176" s="1">
        <v>0.65</v>
      </c>
      <c r="P176" s="1">
        <v>1</v>
      </c>
      <c r="Q176" s="1">
        <v>1</v>
      </c>
      <c r="R176" s="1">
        <v>1</v>
      </c>
      <c r="S176" s="1" t="s">
        <v>118</v>
      </c>
      <c r="T176" s="1" t="s">
        <v>119</v>
      </c>
      <c r="U176" s="1" t="s">
        <v>120</v>
      </c>
      <c r="V176" s="1" t="s">
        <v>133</v>
      </c>
      <c r="W176" s="1">
        <v>63.2</v>
      </c>
      <c r="X176" s="1">
        <v>18.95</v>
      </c>
      <c r="Y176" s="1" t="s">
        <v>122</v>
      </c>
      <c r="Z176" s="1" t="s">
        <v>49</v>
      </c>
      <c r="AA176" s="1" t="s">
        <v>50</v>
      </c>
      <c r="AB176" s="1" t="s">
        <v>66</v>
      </c>
      <c r="AC176" s="1" t="s">
        <v>125</v>
      </c>
      <c r="AD176" s="1" t="s">
        <v>127</v>
      </c>
      <c r="AE176" s="1" t="s">
        <v>127</v>
      </c>
      <c r="AF176" s="1" t="s">
        <v>60</v>
      </c>
      <c r="AG176" s="1" t="s">
        <v>61</v>
      </c>
      <c r="AH176" s="1" t="s">
        <v>124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AR176/AL176</f>
        <v>0.29444444444444445</v>
      </c>
      <c r="AO176" s="1" t="s">
        <v>49</v>
      </c>
      <c r="AP176" s="6">
        <v>0</v>
      </c>
      <c r="AQ176" s="6" t="s">
        <v>49</v>
      </c>
      <c r="AR176" s="1">
        <v>5.2999999999999999E-2</v>
      </c>
      <c r="AS176" s="4">
        <f>AR176/(AM176^2)*100</f>
        <v>0.60491234477720968</v>
      </c>
      <c r="AT176" s="5">
        <v>0</v>
      </c>
      <c r="AU176" s="4">
        <f>AS176*(1-AL176)/AL176</f>
        <v>2.7557117928739552</v>
      </c>
      <c r="AV176" s="31" t="s">
        <v>132</v>
      </c>
    </row>
    <row r="177" spans="1:48" ht="14.4" customHeight="1">
      <c r="A177" s="1">
        <v>70</v>
      </c>
      <c r="B177" s="1" t="s">
        <v>38</v>
      </c>
      <c r="C177" s="1" t="s">
        <v>38</v>
      </c>
      <c r="D177" s="1" t="s">
        <v>110</v>
      </c>
      <c r="E177" s="1" t="s">
        <v>40</v>
      </c>
      <c r="F177" s="1">
        <v>2016</v>
      </c>
      <c r="G177" s="1" t="s">
        <v>111</v>
      </c>
      <c r="H177" s="3" t="s">
        <v>112</v>
      </c>
      <c r="I177" s="3" t="s">
        <v>113</v>
      </c>
      <c r="J177" s="1" t="s">
        <v>114</v>
      </c>
      <c r="K177" s="1" t="s">
        <v>115</v>
      </c>
      <c r="L177" s="1" t="s">
        <v>46</v>
      </c>
      <c r="M177" s="1" t="s">
        <v>116</v>
      </c>
      <c r="N177" s="1" t="s">
        <v>117</v>
      </c>
      <c r="O177" s="1">
        <v>0.65</v>
      </c>
      <c r="P177" s="1">
        <v>1</v>
      </c>
      <c r="Q177" s="1">
        <v>1</v>
      </c>
      <c r="R177" s="1">
        <v>1</v>
      </c>
      <c r="S177" s="1" t="s">
        <v>118</v>
      </c>
      <c r="T177" s="1" t="s">
        <v>119</v>
      </c>
      <c r="U177" s="1" t="s">
        <v>120</v>
      </c>
      <c r="V177" s="1" t="s">
        <v>133</v>
      </c>
      <c r="W177" s="1">
        <v>63.2</v>
      </c>
      <c r="X177" s="1">
        <v>18.95</v>
      </c>
      <c r="Y177" s="1" t="s">
        <v>122</v>
      </c>
      <c r="Z177" s="1" t="s">
        <v>49</v>
      </c>
      <c r="AA177" s="1" t="s">
        <v>128</v>
      </c>
      <c r="AB177" s="1" t="s">
        <v>129</v>
      </c>
      <c r="AC177" s="1" t="s">
        <v>129</v>
      </c>
      <c r="AD177" s="1" t="s">
        <v>129</v>
      </c>
      <c r="AE177" s="1" t="s">
        <v>129</v>
      </c>
      <c r="AF177" s="1" t="s">
        <v>60</v>
      </c>
      <c r="AG177" s="1" t="s">
        <v>130</v>
      </c>
      <c r="AH177" s="1" t="s">
        <v>124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AR177/AL177</f>
        <v>11.346666666666668</v>
      </c>
      <c r="AO177" s="1" t="s">
        <v>49</v>
      </c>
      <c r="AP177" s="6">
        <v>0</v>
      </c>
      <c r="AQ177" s="6" t="s">
        <v>49</v>
      </c>
      <c r="AR177" s="1">
        <v>1.702</v>
      </c>
      <c r="AS177" s="4">
        <f>AR177/(AM177^2)*100</f>
        <v>16.621093749999996</v>
      </c>
      <c r="AT177" s="5">
        <v>0</v>
      </c>
      <c r="AU177" s="4">
        <f>AS177*(1-AL177)/AL177</f>
        <v>94.186197916666643</v>
      </c>
      <c r="AV177" s="31" t="s">
        <v>132</v>
      </c>
    </row>
    <row r="178" spans="1:48" ht="14.4" customHeight="1">
      <c r="A178" s="1">
        <v>70</v>
      </c>
      <c r="B178" s="1" t="s">
        <v>38</v>
      </c>
      <c r="C178" s="1" t="s">
        <v>38</v>
      </c>
      <c r="D178" s="1" t="s">
        <v>110</v>
      </c>
      <c r="E178" s="1" t="s">
        <v>40</v>
      </c>
      <c r="F178" s="1">
        <v>2016</v>
      </c>
      <c r="G178" s="1" t="s">
        <v>111</v>
      </c>
      <c r="H178" s="3" t="s">
        <v>112</v>
      </c>
      <c r="I178" s="3" t="s">
        <v>113</v>
      </c>
      <c r="J178" s="1" t="s">
        <v>114</v>
      </c>
      <c r="K178" s="1" t="s">
        <v>115</v>
      </c>
      <c r="L178" s="1" t="s">
        <v>46</v>
      </c>
      <c r="M178" s="1" t="s">
        <v>116</v>
      </c>
      <c r="N178" s="1" t="s">
        <v>117</v>
      </c>
      <c r="O178" s="1">
        <v>0.65</v>
      </c>
      <c r="P178" s="1">
        <v>1</v>
      </c>
      <c r="Q178" s="1">
        <v>1</v>
      </c>
      <c r="R178" s="1">
        <v>1</v>
      </c>
      <c r="S178" s="1" t="s">
        <v>118</v>
      </c>
      <c r="T178" s="1" t="s">
        <v>119</v>
      </c>
      <c r="U178" s="1" t="s">
        <v>120</v>
      </c>
      <c r="V178" s="1" t="s">
        <v>133</v>
      </c>
      <c r="W178" s="1">
        <v>63.2</v>
      </c>
      <c r="X178" s="1">
        <v>18.95</v>
      </c>
      <c r="Y178" s="1" t="s">
        <v>122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123</v>
      </c>
      <c r="AE178" s="1" t="s">
        <v>126</v>
      </c>
      <c r="AF178" s="1" t="s">
        <v>49</v>
      </c>
      <c r="AG178" s="1" t="s">
        <v>49</v>
      </c>
      <c r="AH178" s="1" t="s">
        <v>124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1">
        <v>-0.123</v>
      </c>
      <c r="AS178" s="6" t="s">
        <v>49</v>
      </c>
      <c r="AT178" s="6" t="s">
        <v>49</v>
      </c>
      <c r="AU178" s="6" t="s">
        <v>49</v>
      </c>
      <c r="AV178" s="32" t="s">
        <v>49</v>
      </c>
    </row>
    <row r="179" spans="1:48" ht="14.4" customHeight="1">
      <c r="A179" s="1">
        <v>70</v>
      </c>
      <c r="B179" s="1" t="s">
        <v>38</v>
      </c>
      <c r="C179" s="1" t="s">
        <v>38</v>
      </c>
      <c r="D179" s="1" t="s">
        <v>110</v>
      </c>
      <c r="E179" s="1" t="s">
        <v>40</v>
      </c>
      <c r="F179" s="1">
        <v>2016</v>
      </c>
      <c r="G179" s="1" t="s">
        <v>111</v>
      </c>
      <c r="H179" s="3" t="s">
        <v>112</v>
      </c>
      <c r="I179" s="3" t="s">
        <v>113</v>
      </c>
      <c r="J179" s="1" t="s">
        <v>114</v>
      </c>
      <c r="K179" s="1" t="s">
        <v>115</v>
      </c>
      <c r="L179" s="1" t="s">
        <v>46</v>
      </c>
      <c r="M179" s="1" t="s">
        <v>116</v>
      </c>
      <c r="N179" s="1" t="s">
        <v>117</v>
      </c>
      <c r="O179" s="1">
        <v>0.65</v>
      </c>
      <c r="P179" s="1">
        <v>1</v>
      </c>
      <c r="Q179" s="1">
        <v>1</v>
      </c>
      <c r="R179" s="1">
        <v>1</v>
      </c>
      <c r="S179" s="1" t="s">
        <v>118</v>
      </c>
      <c r="T179" s="1" t="s">
        <v>119</v>
      </c>
      <c r="U179" s="1" t="s">
        <v>120</v>
      </c>
      <c r="V179" s="1" t="s">
        <v>133</v>
      </c>
      <c r="W179" s="1">
        <v>63.2</v>
      </c>
      <c r="X179" s="1">
        <v>18.95</v>
      </c>
      <c r="Y179" s="1" t="s">
        <v>122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123</v>
      </c>
      <c r="AE179" s="1" t="s">
        <v>127</v>
      </c>
      <c r="AF179" s="1" t="s">
        <v>49</v>
      </c>
      <c r="AG179" s="1" t="s">
        <v>49</v>
      </c>
      <c r="AH179" s="1" t="s">
        <v>124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1">
        <v>0.47699999999999998</v>
      </c>
      <c r="AS179" s="6" t="s">
        <v>49</v>
      </c>
      <c r="AT179" s="6" t="s">
        <v>49</v>
      </c>
      <c r="AU179" s="6" t="s">
        <v>49</v>
      </c>
      <c r="AV179" s="32" t="s">
        <v>49</v>
      </c>
    </row>
    <row r="180" spans="1:48" ht="14.4" customHeight="1">
      <c r="A180" s="1">
        <v>70</v>
      </c>
      <c r="B180" s="1" t="s">
        <v>38</v>
      </c>
      <c r="C180" s="1" t="s">
        <v>38</v>
      </c>
      <c r="D180" s="1" t="s">
        <v>110</v>
      </c>
      <c r="E180" s="1" t="s">
        <v>40</v>
      </c>
      <c r="F180" s="1">
        <v>2016</v>
      </c>
      <c r="G180" s="1" t="s">
        <v>111</v>
      </c>
      <c r="H180" s="3" t="s">
        <v>112</v>
      </c>
      <c r="I180" s="3" t="s">
        <v>113</v>
      </c>
      <c r="J180" s="1" t="s">
        <v>114</v>
      </c>
      <c r="K180" s="1" t="s">
        <v>115</v>
      </c>
      <c r="L180" s="1" t="s">
        <v>46</v>
      </c>
      <c r="M180" s="1" t="s">
        <v>116</v>
      </c>
      <c r="N180" s="1" t="s">
        <v>117</v>
      </c>
      <c r="O180" s="1">
        <v>0.65</v>
      </c>
      <c r="P180" s="1">
        <v>1</v>
      </c>
      <c r="Q180" s="1">
        <v>1</v>
      </c>
      <c r="R180" s="1">
        <v>1</v>
      </c>
      <c r="S180" s="1" t="s">
        <v>118</v>
      </c>
      <c r="T180" s="1" t="s">
        <v>119</v>
      </c>
      <c r="U180" s="1" t="s">
        <v>120</v>
      </c>
      <c r="V180" s="1" t="s">
        <v>133</v>
      </c>
      <c r="W180" s="1">
        <v>63.2</v>
      </c>
      <c r="X180" s="1">
        <v>18.95</v>
      </c>
      <c r="Y180" s="1" t="s">
        <v>122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123</v>
      </c>
      <c r="AE180" s="1" t="s">
        <v>129</v>
      </c>
      <c r="AF180" s="1" t="s">
        <v>49</v>
      </c>
      <c r="AG180" s="1" t="s">
        <v>49</v>
      </c>
      <c r="AH180" s="1" t="s">
        <v>124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1">
        <v>2.7589999999999999</v>
      </c>
      <c r="AS180" s="6" t="s">
        <v>49</v>
      </c>
      <c r="AT180" s="6" t="s">
        <v>49</v>
      </c>
      <c r="AU180" s="6" t="s">
        <v>49</v>
      </c>
      <c r="AV180" s="32" t="s">
        <v>49</v>
      </c>
    </row>
    <row r="181" spans="1:48" ht="14.4" customHeight="1">
      <c r="A181" s="1">
        <v>70</v>
      </c>
      <c r="B181" s="1" t="s">
        <v>38</v>
      </c>
      <c r="C181" s="1" t="s">
        <v>38</v>
      </c>
      <c r="D181" s="1" t="s">
        <v>110</v>
      </c>
      <c r="E181" s="1" t="s">
        <v>40</v>
      </c>
      <c r="F181" s="1">
        <v>2016</v>
      </c>
      <c r="G181" s="1" t="s">
        <v>111</v>
      </c>
      <c r="H181" s="3" t="s">
        <v>112</v>
      </c>
      <c r="I181" s="3" t="s">
        <v>113</v>
      </c>
      <c r="J181" s="1" t="s">
        <v>114</v>
      </c>
      <c r="K181" s="1" t="s">
        <v>115</v>
      </c>
      <c r="L181" s="1" t="s">
        <v>46</v>
      </c>
      <c r="M181" s="1" t="s">
        <v>116</v>
      </c>
      <c r="N181" s="1" t="s">
        <v>117</v>
      </c>
      <c r="O181" s="1">
        <v>0.65</v>
      </c>
      <c r="P181" s="1">
        <v>1</v>
      </c>
      <c r="Q181" s="1">
        <v>1</v>
      </c>
      <c r="R181" s="1">
        <v>1</v>
      </c>
      <c r="S181" s="1" t="s">
        <v>118</v>
      </c>
      <c r="T181" s="1" t="s">
        <v>119</v>
      </c>
      <c r="U181" s="1" t="s">
        <v>120</v>
      </c>
      <c r="V181" s="1" t="s">
        <v>133</v>
      </c>
      <c r="W181" s="1">
        <v>63.2</v>
      </c>
      <c r="X181" s="1">
        <v>18.95</v>
      </c>
      <c r="Y181" s="1" t="s">
        <v>122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126</v>
      </c>
      <c r="AE181" s="1" t="s">
        <v>127</v>
      </c>
      <c r="AF181" s="1" t="s">
        <v>49</v>
      </c>
      <c r="AG181" s="1" t="s">
        <v>49</v>
      </c>
      <c r="AH181" s="1" t="s">
        <v>124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1">
        <v>-3.0000000000000001E-3</v>
      </c>
      <c r="AS181" s="6" t="s">
        <v>49</v>
      </c>
      <c r="AT181" s="6" t="s">
        <v>49</v>
      </c>
      <c r="AU181" s="6" t="s">
        <v>49</v>
      </c>
      <c r="AV181" s="32" t="s">
        <v>49</v>
      </c>
    </row>
    <row r="182" spans="1:48" ht="14.4" customHeight="1">
      <c r="A182" s="1">
        <v>70</v>
      </c>
      <c r="B182" s="1" t="s">
        <v>38</v>
      </c>
      <c r="C182" s="1" t="s">
        <v>38</v>
      </c>
      <c r="D182" s="1" t="s">
        <v>110</v>
      </c>
      <c r="E182" s="1" t="s">
        <v>40</v>
      </c>
      <c r="F182" s="1">
        <v>2016</v>
      </c>
      <c r="G182" s="1" t="s">
        <v>111</v>
      </c>
      <c r="H182" s="3" t="s">
        <v>112</v>
      </c>
      <c r="I182" s="3" t="s">
        <v>113</v>
      </c>
      <c r="J182" s="1" t="s">
        <v>114</v>
      </c>
      <c r="K182" s="1" t="s">
        <v>115</v>
      </c>
      <c r="L182" s="1" t="s">
        <v>46</v>
      </c>
      <c r="M182" s="1" t="s">
        <v>116</v>
      </c>
      <c r="N182" s="1" t="s">
        <v>117</v>
      </c>
      <c r="O182" s="1">
        <v>0.65</v>
      </c>
      <c r="P182" s="1">
        <v>1</v>
      </c>
      <c r="Q182" s="1">
        <v>1</v>
      </c>
      <c r="R182" s="1">
        <v>1</v>
      </c>
      <c r="S182" s="1" t="s">
        <v>118</v>
      </c>
      <c r="T182" s="1" t="s">
        <v>119</v>
      </c>
      <c r="U182" s="1" t="s">
        <v>120</v>
      </c>
      <c r="V182" s="1" t="s">
        <v>133</v>
      </c>
      <c r="W182" s="1">
        <v>63.2</v>
      </c>
      <c r="X182" s="1">
        <v>18.95</v>
      </c>
      <c r="Y182" s="1" t="s">
        <v>122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126</v>
      </c>
      <c r="AE182" s="1" t="s">
        <v>129</v>
      </c>
      <c r="AF182" s="1" t="s">
        <v>49</v>
      </c>
      <c r="AG182" s="1" t="s">
        <v>49</v>
      </c>
      <c r="AH182" s="1" t="s">
        <v>124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1">
        <v>2.8000000000000001E-2</v>
      </c>
      <c r="AS182" s="6" t="s">
        <v>49</v>
      </c>
      <c r="AT182" s="6" t="s">
        <v>49</v>
      </c>
      <c r="AU182" s="6" t="s">
        <v>49</v>
      </c>
      <c r="AV182" s="32" t="s">
        <v>49</v>
      </c>
    </row>
    <row r="183" spans="1:48" ht="14.4" customHeight="1">
      <c r="A183" s="1">
        <v>70</v>
      </c>
      <c r="B183" s="1" t="s">
        <v>38</v>
      </c>
      <c r="C183" s="1" t="s">
        <v>38</v>
      </c>
      <c r="D183" s="1" t="s">
        <v>110</v>
      </c>
      <c r="E183" s="1" t="s">
        <v>40</v>
      </c>
      <c r="F183" s="1">
        <v>2016</v>
      </c>
      <c r="G183" s="1" t="s">
        <v>111</v>
      </c>
      <c r="H183" s="3" t="s">
        <v>112</v>
      </c>
      <c r="I183" s="3" t="s">
        <v>113</v>
      </c>
      <c r="J183" s="1" t="s">
        <v>114</v>
      </c>
      <c r="K183" s="1" t="s">
        <v>115</v>
      </c>
      <c r="L183" s="1" t="s">
        <v>46</v>
      </c>
      <c r="M183" s="1" t="s">
        <v>116</v>
      </c>
      <c r="N183" s="1" t="s">
        <v>117</v>
      </c>
      <c r="O183" s="1">
        <v>0.65</v>
      </c>
      <c r="P183" s="1">
        <v>1</v>
      </c>
      <c r="Q183" s="1">
        <v>1</v>
      </c>
      <c r="R183" s="1">
        <v>1</v>
      </c>
      <c r="S183" s="1" t="s">
        <v>118</v>
      </c>
      <c r="T183" s="1" t="s">
        <v>119</v>
      </c>
      <c r="U183" s="1" t="s">
        <v>120</v>
      </c>
      <c r="V183" s="1" t="s">
        <v>133</v>
      </c>
      <c r="W183" s="1">
        <v>63.2</v>
      </c>
      <c r="X183" s="1">
        <v>18.95</v>
      </c>
      <c r="Y183" s="1" t="s">
        <v>122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127</v>
      </c>
      <c r="AE183" s="1" t="s">
        <v>129</v>
      </c>
      <c r="AF183" s="1" t="s">
        <v>49</v>
      </c>
      <c r="AG183" s="1" t="s">
        <v>49</v>
      </c>
      <c r="AH183" s="1" t="s">
        <v>124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1">
        <v>5.5E-2</v>
      </c>
      <c r="AS183" s="6" t="s">
        <v>49</v>
      </c>
      <c r="AT183" s="6" t="s">
        <v>49</v>
      </c>
      <c r="AU183" s="6" t="s">
        <v>49</v>
      </c>
      <c r="AV183" s="32" t="s">
        <v>49</v>
      </c>
    </row>
    <row r="184" spans="1:48" ht="14.4" customHeight="1">
      <c r="A184" s="1">
        <v>70</v>
      </c>
      <c r="B184" s="1" t="s">
        <v>38</v>
      </c>
      <c r="C184" s="1" t="s">
        <v>38</v>
      </c>
      <c r="D184" s="1" t="s">
        <v>110</v>
      </c>
      <c r="E184" s="1" t="s">
        <v>40</v>
      </c>
      <c r="F184" s="1">
        <v>2016</v>
      </c>
      <c r="G184" s="1" t="s">
        <v>111</v>
      </c>
      <c r="H184" s="3" t="s">
        <v>112</v>
      </c>
      <c r="I184" s="3" t="s">
        <v>113</v>
      </c>
      <c r="J184" s="1" t="s">
        <v>114</v>
      </c>
      <c r="K184" s="1" t="s">
        <v>115</v>
      </c>
      <c r="L184" s="1" t="s">
        <v>46</v>
      </c>
      <c r="M184" s="1" t="s">
        <v>116</v>
      </c>
      <c r="N184" s="1" t="s">
        <v>117</v>
      </c>
      <c r="O184" s="1">
        <v>0.65</v>
      </c>
      <c r="P184" s="1">
        <v>1</v>
      </c>
      <c r="Q184" s="1">
        <v>1</v>
      </c>
      <c r="R184" s="1">
        <v>1</v>
      </c>
      <c r="S184" s="1" t="s">
        <v>118</v>
      </c>
      <c r="T184" s="1" t="s">
        <v>119</v>
      </c>
      <c r="U184" s="1" t="s">
        <v>120</v>
      </c>
      <c r="V184" s="1" t="s">
        <v>135</v>
      </c>
      <c r="W184" s="1">
        <v>63.216667000000001</v>
      </c>
      <c r="X184" s="1">
        <v>18.966667000000001</v>
      </c>
      <c r="Y184" s="1" t="s">
        <v>122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123</v>
      </c>
      <c r="AE184" s="1" t="s">
        <v>123</v>
      </c>
      <c r="AF184" s="1" t="s">
        <v>53</v>
      </c>
      <c r="AG184" s="1" t="s">
        <v>53</v>
      </c>
      <c r="AH184" s="1" t="s">
        <v>124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AR184/AL184</f>
        <v>382.82941176470587</v>
      </c>
      <c r="AO184" s="1" t="s">
        <v>49</v>
      </c>
      <c r="AP184" s="6">
        <v>0</v>
      </c>
      <c r="AQ184" s="6" t="s">
        <v>49</v>
      </c>
      <c r="AR184" s="1">
        <v>65.081000000000003</v>
      </c>
      <c r="AS184" s="4">
        <f>AR184/(AM184^2)*100</f>
        <v>8.6057520661157039</v>
      </c>
      <c r="AT184" s="5">
        <v>0</v>
      </c>
      <c r="AU184" s="4">
        <f>AS184*(1-AL184)/AL184</f>
        <v>42.016318911035491</v>
      </c>
      <c r="AV184" s="31" t="s">
        <v>132</v>
      </c>
    </row>
    <row r="185" spans="1:48" ht="14.4" customHeight="1">
      <c r="A185" s="1">
        <v>70</v>
      </c>
      <c r="B185" s="1" t="s">
        <v>38</v>
      </c>
      <c r="C185" s="1" t="s">
        <v>38</v>
      </c>
      <c r="D185" s="1" t="s">
        <v>110</v>
      </c>
      <c r="E185" s="1" t="s">
        <v>40</v>
      </c>
      <c r="F185" s="1">
        <v>2016</v>
      </c>
      <c r="G185" s="1" t="s">
        <v>111</v>
      </c>
      <c r="H185" s="3" t="s">
        <v>112</v>
      </c>
      <c r="I185" s="3" t="s">
        <v>113</v>
      </c>
      <c r="J185" s="1" t="s">
        <v>114</v>
      </c>
      <c r="K185" s="1" t="s">
        <v>115</v>
      </c>
      <c r="L185" s="1" t="s">
        <v>46</v>
      </c>
      <c r="M185" s="1" t="s">
        <v>116</v>
      </c>
      <c r="N185" s="1" t="s">
        <v>117</v>
      </c>
      <c r="O185" s="1">
        <v>0.65</v>
      </c>
      <c r="P185" s="1">
        <v>1</v>
      </c>
      <c r="Q185" s="1">
        <v>1</v>
      </c>
      <c r="R185" s="1">
        <v>1</v>
      </c>
      <c r="S185" s="1" t="s">
        <v>118</v>
      </c>
      <c r="T185" s="1" t="s">
        <v>119</v>
      </c>
      <c r="U185" s="1" t="s">
        <v>120</v>
      </c>
      <c r="V185" s="1" t="s">
        <v>135</v>
      </c>
      <c r="W185" s="1">
        <v>63.216667000000001</v>
      </c>
      <c r="X185" s="1">
        <v>18.966667000000001</v>
      </c>
      <c r="Y185" s="1" t="s">
        <v>122</v>
      </c>
      <c r="Z185" s="1" t="s">
        <v>49</v>
      </c>
      <c r="AA185" s="1" t="s">
        <v>50</v>
      </c>
      <c r="AB185" s="1" t="s">
        <v>66</v>
      </c>
      <c r="AC185" s="1" t="s">
        <v>125</v>
      </c>
      <c r="AD185" s="1" t="s">
        <v>126</v>
      </c>
      <c r="AE185" s="1" t="s">
        <v>126</v>
      </c>
      <c r="AF185" s="1" t="s">
        <v>60</v>
      </c>
      <c r="AG185" s="1" t="s">
        <v>61</v>
      </c>
      <c r="AH185" s="1" t="s">
        <v>124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AR185/AL185</f>
        <v>0.14999999999999997</v>
      </c>
      <c r="AO185" s="1" t="s">
        <v>49</v>
      </c>
      <c r="AP185" s="6">
        <v>0</v>
      </c>
      <c r="AQ185" s="6" t="s">
        <v>49</v>
      </c>
      <c r="AR185" s="1">
        <v>5.0999999999999997E-2</v>
      </c>
      <c r="AS185" s="4">
        <f>AR185/(AM185^2)*100</f>
        <v>0.49494861268815327</v>
      </c>
      <c r="AT185" s="5">
        <v>0</v>
      </c>
      <c r="AU185" s="4">
        <f>AS185*(1-AL185)/AL185</f>
        <v>0.9607826011005326</v>
      </c>
      <c r="AV185" s="31" t="s">
        <v>132</v>
      </c>
    </row>
    <row r="186" spans="1:48" ht="14.4" customHeight="1">
      <c r="A186" s="1">
        <v>70</v>
      </c>
      <c r="B186" s="1" t="s">
        <v>38</v>
      </c>
      <c r="C186" s="1" t="s">
        <v>38</v>
      </c>
      <c r="D186" s="1" t="s">
        <v>110</v>
      </c>
      <c r="E186" s="1" t="s">
        <v>40</v>
      </c>
      <c r="F186" s="1">
        <v>2016</v>
      </c>
      <c r="G186" s="1" t="s">
        <v>111</v>
      </c>
      <c r="H186" s="3" t="s">
        <v>112</v>
      </c>
      <c r="I186" s="3" t="s">
        <v>113</v>
      </c>
      <c r="J186" s="1" t="s">
        <v>114</v>
      </c>
      <c r="K186" s="1" t="s">
        <v>115</v>
      </c>
      <c r="L186" s="1" t="s">
        <v>46</v>
      </c>
      <c r="M186" s="1" t="s">
        <v>116</v>
      </c>
      <c r="N186" s="1" t="s">
        <v>117</v>
      </c>
      <c r="O186" s="1">
        <v>0.65</v>
      </c>
      <c r="P186" s="1">
        <v>1</v>
      </c>
      <c r="Q186" s="1">
        <v>1</v>
      </c>
      <c r="R186" s="1">
        <v>1</v>
      </c>
      <c r="S186" s="1" t="s">
        <v>118</v>
      </c>
      <c r="T186" s="1" t="s">
        <v>119</v>
      </c>
      <c r="U186" s="1" t="s">
        <v>120</v>
      </c>
      <c r="V186" s="1" t="s">
        <v>135</v>
      </c>
      <c r="W186" s="1">
        <v>63.216667000000001</v>
      </c>
      <c r="X186" s="1">
        <v>18.966667000000001</v>
      </c>
      <c r="Y186" s="1" t="s">
        <v>122</v>
      </c>
      <c r="Z186" s="1" t="s">
        <v>49</v>
      </c>
      <c r="AA186" s="1" t="s">
        <v>50</v>
      </c>
      <c r="AB186" s="1" t="s">
        <v>66</v>
      </c>
      <c r="AC186" s="1" t="s">
        <v>125</v>
      </c>
      <c r="AD186" s="1" t="s">
        <v>127</v>
      </c>
      <c r="AE186" s="1" t="s">
        <v>127</v>
      </c>
      <c r="AF186" s="1" t="s">
        <v>60</v>
      </c>
      <c r="AG186" s="1" t="s">
        <v>61</v>
      </c>
      <c r="AH186" s="1" t="s">
        <v>124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AR186/AL186</f>
        <v>0.39999999999999997</v>
      </c>
      <c r="AO186" s="1" t="s">
        <v>49</v>
      </c>
      <c r="AP186" s="6">
        <v>0</v>
      </c>
      <c r="AQ186" s="6" t="s">
        <v>49</v>
      </c>
      <c r="AR186" s="1">
        <v>3.5999999999999997E-2</v>
      </c>
      <c r="AS186" s="4">
        <f>AR186/(AM186^2)*100</f>
        <v>0.35824816646598134</v>
      </c>
      <c r="AT186" s="5">
        <v>0</v>
      </c>
      <c r="AU186" s="4">
        <f>AS186*(1-AL186)/AL186</f>
        <v>3.6222870164893672</v>
      </c>
      <c r="AV186" s="31" t="s">
        <v>132</v>
      </c>
    </row>
    <row r="187" spans="1:48" ht="14.4" customHeight="1">
      <c r="A187" s="1">
        <v>70</v>
      </c>
      <c r="B187" s="1" t="s">
        <v>38</v>
      </c>
      <c r="C187" s="1" t="s">
        <v>38</v>
      </c>
      <c r="D187" s="1" t="s">
        <v>110</v>
      </c>
      <c r="E187" s="1" t="s">
        <v>40</v>
      </c>
      <c r="F187" s="1">
        <v>2016</v>
      </c>
      <c r="G187" s="1" t="s">
        <v>111</v>
      </c>
      <c r="H187" s="3" t="s">
        <v>112</v>
      </c>
      <c r="I187" s="3" t="s">
        <v>113</v>
      </c>
      <c r="J187" s="1" t="s">
        <v>114</v>
      </c>
      <c r="K187" s="1" t="s">
        <v>115</v>
      </c>
      <c r="L187" s="1" t="s">
        <v>46</v>
      </c>
      <c r="M187" s="1" t="s">
        <v>116</v>
      </c>
      <c r="N187" s="1" t="s">
        <v>117</v>
      </c>
      <c r="O187" s="1">
        <v>0.65</v>
      </c>
      <c r="P187" s="1">
        <v>1</v>
      </c>
      <c r="Q187" s="1">
        <v>1</v>
      </c>
      <c r="R187" s="1">
        <v>1</v>
      </c>
      <c r="S187" s="1" t="s">
        <v>118</v>
      </c>
      <c r="T187" s="1" t="s">
        <v>119</v>
      </c>
      <c r="U187" s="1" t="s">
        <v>120</v>
      </c>
      <c r="V187" s="1" t="s">
        <v>135</v>
      </c>
      <c r="W187" s="1">
        <v>63.216667000000001</v>
      </c>
      <c r="X187" s="1">
        <v>18.966667000000001</v>
      </c>
      <c r="Y187" s="1" t="s">
        <v>122</v>
      </c>
      <c r="Z187" s="1" t="s">
        <v>49</v>
      </c>
      <c r="AA187" s="1" t="s">
        <v>128</v>
      </c>
      <c r="AB187" s="1" t="s">
        <v>129</v>
      </c>
      <c r="AC187" s="1" t="s">
        <v>129</v>
      </c>
      <c r="AD187" s="1" t="s">
        <v>129</v>
      </c>
      <c r="AE187" s="1" t="s">
        <v>129</v>
      </c>
      <c r="AF187" s="1" t="s">
        <v>60</v>
      </c>
      <c r="AG187" s="1" t="s">
        <v>130</v>
      </c>
      <c r="AH187" s="1" t="s">
        <v>124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AR187/AL187</f>
        <v>24.963636363636365</v>
      </c>
      <c r="AO187" s="1" t="s">
        <v>49</v>
      </c>
      <c r="AP187" s="6">
        <v>0</v>
      </c>
      <c r="AQ187" s="6" t="s">
        <v>49</v>
      </c>
      <c r="AR187" s="1">
        <v>2.746</v>
      </c>
      <c r="AS187" s="4">
        <f>AR187/(AM187^2)*100</f>
        <v>11.918402777777779</v>
      </c>
      <c r="AT187" s="5">
        <v>0</v>
      </c>
      <c r="AU187" s="4">
        <f>AS187*(1-AL187)/AL187</f>
        <v>96.430713383838395</v>
      </c>
      <c r="AV187" s="31" t="s">
        <v>132</v>
      </c>
    </row>
    <row r="188" spans="1:48" ht="14.4" customHeight="1">
      <c r="A188" s="1">
        <v>70</v>
      </c>
      <c r="B188" s="1" t="s">
        <v>38</v>
      </c>
      <c r="C188" s="1" t="s">
        <v>38</v>
      </c>
      <c r="D188" s="1" t="s">
        <v>110</v>
      </c>
      <c r="E188" s="1" t="s">
        <v>40</v>
      </c>
      <c r="F188" s="1">
        <v>2016</v>
      </c>
      <c r="G188" s="1" t="s">
        <v>111</v>
      </c>
      <c r="H188" s="3" t="s">
        <v>112</v>
      </c>
      <c r="I188" s="3" t="s">
        <v>113</v>
      </c>
      <c r="J188" s="1" t="s">
        <v>114</v>
      </c>
      <c r="K188" s="1" t="s">
        <v>115</v>
      </c>
      <c r="L188" s="1" t="s">
        <v>46</v>
      </c>
      <c r="M188" s="1" t="s">
        <v>116</v>
      </c>
      <c r="N188" s="1" t="s">
        <v>117</v>
      </c>
      <c r="O188" s="1">
        <v>0.65</v>
      </c>
      <c r="P188" s="1">
        <v>1</v>
      </c>
      <c r="Q188" s="1">
        <v>1</v>
      </c>
      <c r="R188" s="1">
        <v>1</v>
      </c>
      <c r="S188" s="1" t="s">
        <v>118</v>
      </c>
      <c r="T188" s="1" t="s">
        <v>119</v>
      </c>
      <c r="U188" s="1" t="s">
        <v>120</v>
      </c>
      <c r="V188" s="1" t="s">
        <v>135</v>
      </c>
      <c r="W188" s="1">
        <v>63.216667000000001</v>
      </c>
      <c r="X188" s="1">
        <v>18.966667000000001</v>
      </c>
      <c r="Y188" s="1" t="s">
        <v>122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123</v>
      </c>
      <c r="AE188" s="1" t="s">
        <v>126</v>
      </c>
      <c r="AF188" s="1" t="s">
        <v>49</v>
      </c>
      <c r="AG188" s="1" t="s">
        <v>49</v>
      </c>
      <c r="AH188" s="1" t="s">
        <v>124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>
        <v>0.60499999999999998</v>
      </c>
      <c r="AS188" s="6" t="s">
        <v>49</v>
      </c>
      <c r="AT188" s="6" t="s">
        <v>49</v>
      </c>
      <c r="AU188" s="6" t="s">
        <v>49</v>
      </c>
      <c r="AV188" s="32" t="s">
        <v>49</v>
      </c>
    </row>
    <row r="189" spans="1:48" ht="14.4" customHeight="1">
      <c r="A189" s="1">
        <v>70</v>
      </c>
      <c r="B189" s="1" t="s">
        <v>38</v>
      </c>
      <c r="C189" s="1" t="s">
        <v>38</v>
      </c>
      <c r="D189" s="1" t="s">
        <v>110</v>
      </c>
      <c r="E189" s="1" t="s">
        <v>40</v>
      </c>
      <c r="F189" s="1">
        <v>2016</v>
      </c>
      <c r="G189" s="1" t="s">
        <v>111</v>
      </c>
      <c r="H189" s="3" t="s">
        <v>112</v>
      </c>
      <c r="I189" s="3" t="s">
        <v>113</v>
      </c>
      <c r="J189" s="1" t="s">
        <v>114</v>
      </c>
      <c r="K189" s="1" t="s">
        <v>115</v>
      </c>
      <c r="L189" s="1" t="s">
        <v>46</v>
      </c>
      <c r="M189" s="1" t="s">
        <v>116</v>
      </c>
      <c r="N189" s="1" t="s">
        <v>117</v>
      </c>
      <c r="O189" s="1">
        <v>0.65</v>
      </c>
      <c r="P189" s="1">
        <v>1</v>
      </c>
      <c r="Q189" s="1">
        <v>1</v>
      </c>
      <c r="R189" s="1">
        <v>1</v>
      </c>
      <c r="S189" s="1" t="s">
        <v>118</v>
      </c>
      <c r="T189" s="1" t="s">
        <v>119</v>
      </c>
      <c r="U189" s="1" t="s">
        <v>120</v>
      </c>
      <c r="V189" s="1" t="s">
        <v>135</v>
      </c>
      <c r="W189" s="1">
        <v>63.216667000000001</v>
      </c>
      <c r="X189" s="1">
        <v>18.966667000000001</v>
      </c>
      <c r="Y189" s="1" t="s">
        <v>122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123</v>
      </c>
      <c r="AE189" s="1" t="s">
        <v>127</v>
      </c>
      <c r="AF189" s="1" t="s">
        <v>49</v>
      </c>
      <c r="AG189" s="1" t="s">
        <v>49</v>
      </c>
      <c r="AH189" s="1" t="s">
        <v>124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>
        <v>-1.6E-2</v>
      </c>
      <c r="AS189" s="6" t="s">
        <v>49</v>
      </c>
      <c r="AT189" s="6" t="s">
        <v>49</v>
      </c>
      <c r="AU189" s="6" t="s">
        <v>49</v>
      </c>
      <c r="AV189" s="32" t="s">
        <v>49</v>
      </c>
    </row>
    <row r="190" spans="1:48" ht="14.4" customHeight="1">
      <c r="A190" s="1">
        <v>70</v>
      </c>
      <c r="B190" s="1" t="s">
        <v>38</v>
      </c>
      <c r="C190" s="1" t="s">
        <v>38</v>
      </c>
      <c r="D190" s="1" t="s">
        <v>110</v>
      </c>
      <c r="E190" s="1" t="s">
        <v>40</v>
      </c>
      <c r="F190" s="1">
        <v>2016</v>
      </c>
      <c r="G190" s="1" t="s">
        <v>111</v>
      </c>
      <c r="H190" s="3" t="s">
        <v>112</v>
      </c>
      <c r="I190" s="3" t="s">
        <v>113</v>
      </c>
      <c r="J190" s="1" t="s">
        <v>114</v>
      </c>
      <c r="K190" s="1" t="s">
        <v>115</v>
      </c>
      <c r="L190" s="1" t="s">
        <v>46</v>
      </c>
      <c r="M190" s="1" t="s">
        <v>116</v>
      </c>
      <c r="N190" s="1" t="s">
        <v>117</v>
      </c>
      <c r="O190" s="1">
        <v>0.65</v>
      </c>
      <c r="P190" s="1">
        <v>1</v>
      </c>
      <c r="Q190" s="1">
        <v>1</v>
      </c>
      <c r="R190" s="1">
        <v>1</v>
      </c>
      <c r="S190" s="1" t="s">
        <v>118</v>
      </c>
      <c r="T190" s="1" t="s">
        <v>119</v>
      </c>
      <c r="U190" s="1" t="s">
        <v>120</v>
      </c>
      <c r="V190" s="1" t="s">
        <v>135</v>
      </c>
      <c r="W190" s="1">
        <v>63.216667000000001</v>
      </c>
      <c r="X190" s="1">
        <v>18.966667000000001</v>
      </c>
      <c r="Y190" s="1" t="s">
        <v>122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123</v>
      </c>
      <c r="AE190" s="1" t="s">
        <v>129</v>
      </c>
      <c r="AF190" s="1" t="s">
        <v>49</v>
      </c>
      <c r="AG190" s="1" t="s">
        <v>49</v>
      </c>
      <c r="AH190" s="1" t="s">
        <v>124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>
        <v>2.7589999999999999</v>
      </c>
      <c r="AS190" s="6" t="s">
        <v>49</v>
      </c>
      <c r="AT190" s="6" t="s">
        <v>49</v>
      </c>
      <c r="AU190" s="6" t="s">
        <v>49</v>
      </c>
      <c r="AV190" s="32" t="s">
        <v>49</v>
      </c>
    </row>
    <row r="191" spans="1:48" ht="14.4" customHeight="1">
      <c r="A191" s="1">
        <v>70</v>
      </c>
      <c r="B191" s="1" t="s">
        <v>38</v>
      </c>
      <c r="C191" s="1" t="s">
        <v>38</v>
      </c>
      <c r="D191" s="1" t="s">
        <v>110</v>
      </c>
      <c r="E191" s="1" t="s">
        <v>40</v>
      </c>
      <c r="F191" s="1">
        <v>2016</v>
      </c>
      <c r="G191" s="1" t="s">
        <v>111</v>
      </c>
      <c r="H191" s="3" t="s">
        <v>112</v>
      </c>
      <c r="I191" s="3" t="s">
        <v>113</v>
      </c>
      <c r="J191" s="1" t="s">
        <v>114</v>
      </c>
      <c r="K191" s="1" t="s">
        <v>115</v>
      </c>
      <c r="L191" s="1" t="s">
        <v>46</v>
      </c>
      <c r="M191" s="1" t="s">
        <v>116</v>
      </c>
      <c r="N191" s="1" t="s">
        <v>117</v>
      </c>
      <c r="O191" s="1">
        <v>0.65</v>
      </c>
      <c r="P191" s="1">
        <v>1</v>
      </c>
      <c r="Q191" s="1">
        <v>1</v>
      </c>
      <c r="R191" s="1">
        <v>1</v>
      </c>
      <c r="S191" s="1" t="s">
        <v>118</v>
      </c>
      <c r="T191" s="1" t="s">
        <v>119</v>
      </c>
      <c r="U191" s="1" t="s">
        <v>120</v>
      </c>
      <c r="V191" s="1" t="s">
        <v>135</v>
      </c>
      <c r="W191" s="1">
        <v>63.216667000000001</v>
      </c>
      <c r="X191" s="1">
        <v>18.966667000000001</v>
      </c>
      <c r="Y191" s="1" t="s">
        <v>122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126</v>
      </c>
      <c r="AE191" s="1" t="s">
        <v>127</v>
      </c>
      <c r="AF191" s="1" t="s">
        <v>49</v>
      </c>
      <c r="AG191" s="1" t="s">
        <v>49</v>
      </c>
      <c r="AH191" s="1" t="s">
        <v>124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>
        <v>8.9999999999999993E-3</v>
      </c>
      <c r="AS191" s="6" t="s">
        <v>49</v>
      </c>
      <c r="AT191" s="6" t="s">
        <v>49</v>
      </c>
      <c r="AU191" s="6" t="s">
        <v>49</v>
      </c>
      <c r="AV191" s="32" t="s">
        <v>49</v>
      </c>
    </row>
    <row r="192" spans="1:48" ht="14.4" customHeight="1">
      <c r="A192" s="1">
        <v>70</v>
      </c>
      <c r="B192" s="1" t="s">
        <v>38</v>
      </c>
      <c r="C192" s="1" t="s">
        <v>38</v>
      </c>
      <c r="D192" s="1" t="s">
        <v>110</v>
      </c>
      <c r="E192" s="1" t="s">
        <v>40</v>
      </c>
      <c r="F192" s="1">
        <v>2016</v>
      </c>
      <c r="G192" s="1" t="s">
        <v>111</v>
      </c>
      <c r="H192" s="3" t="s">
        <v>112</v>
      </c>
      <c r="I192" s="3" t="s">
        <v>113</v>
      </c>
      <c r="J192" s="1" t="s">
        <v>114</v>
      </c>
      <c r="K192" s="1" t="s">
        <v>115</v>
      </c>
      <c r="L192" s="1" t="s">
        <v>46</v>
      </c>
      <c r="M192" s="1" t="s">
        <v>116</v>
      </c>
      <c r="N192" s="1" t="s">
        <v>117</v>
      </c>
      <c r="O192" s="1">
        <v>0.65</v>
      </c>
      <c r="P192" s="1">
        <v>1</v>
      </c>
      <c r="Q192" s="1">
        <v>1</v>
      </c>
      <c r="R192" s="1">
        <v>1</v>
      </c>
      <c r="S192" s="1" t="s">
        <v>118</v>
      </c>
      <c r="T192" s="1" t="s">
        <v>119</v>
      </c>
      <c r="U192" s="1" t="s">
        <v>120</v>
      </c>
      <c r="V192" s="1" t="s">
        <v>135</v>
      </c>
      <c r="W192" s="1">
        <v>63.216667000000001</v>
      </c>
      <c r="X192" s="1">
        <v>18.966667000000001</v>
      </c>
      <c r="Y192" s="1" t="s">
        <v>122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126</v>
      </c>
      <c r="AE192" s="1" t="s">
        <v>129</v>
      </c>
      <c r="AF192" s="1" t="s">
        <v>49</v>
      </c>
      <c r="AG192" s="1" t="s">
        <v>49</v>
      </c>
      <c r="AH192" s="1" t="s">
        <v>124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>
        <v>-7.5999999999999998E-2</v>
      </c>
      <c r="AS192" s="6" t="s">
        <v>49</v>
      </c>
      <c r="AT192" s="6" t="s">
        <v>49</v>
      </c>
      <c r="AU192" s="6" t="s">
        <v>49</v>
      </c>
      <c r="AV192" s="32" t="s">
        <v>49</v>
      </c>
    </row>
    <row r="193" spans="1:48" ht="14.4" customHeight="1">
      <c r="A193" s="1">
        <v>70</v>
      </c>
      <c r="B193" s="1" t="s">
        <v>38</v>
      </c>
      <c r="C193" s="1" t="s">
        <v>38</v>
      </c>
      <c r="D193" s="1" t="s">
        <v>110</v>
      </c>
      <c r="E193" s="1" t="s">
        <v>40</v>
      </c>
      <c r="F193" s="1">
        <v>2016</v>
      </c>
      <c r="G193" s="1" t="s">
        <v>111</v>
      </c>
      <c r="H193" s="3" t="s">
        <v>112</v>
      </c>
      <c r="I193" s="3" t="s">
        <v>113</v>
      </c>
      <c r="J193" s="1" t="s">
        <v>114</v>
      </c>
      <c r="K193" s="1" t="s">
        <v>115</v>
      </c>
      <c r="L193" s="1" t="s">
        <v>46</v>
      </c>
      <c r="M193" s="1" t="s">
        <v>116</v>
      </c>
      <c r="N193" s="1" t="s">
        <v>117</v>
      </c>
      <c r="O193" s="1">
        <v>0.65</v>
      </c>
      <c r="P193" s="1">
        <v>1</v>
      </c>
      <c r="Q193" s="1">
        <v>1</v>
      </c>
      <c r="R193" s="1">
        <v>1</v>
      </c>
      <c r="S193" s="1" t="s">
        <v>118</v>
      </c>
      <c r="T193" s="1" t="s">
        <v>119</v>
      </c>
      <c r="U193" s="1" t="s">
        <v>120</v>
      </c>
      <c r="V193" s="1" t="s">
        <v>135</v>
      </c>
      <c r="W193" s="1">
        <v>63.216667000000001</v>
      </c>
      <c r="X193" s="1">
        <v>18.966667000000001</v>
      </c>
      <c r="Y193" s="1" t="s">
        <v>122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127</v>
      </c>
      <c r="AE193" s="1" t="s">
        <v>129</v>
      </c>
      <c r="AF193" s="1" t="s">
        <v>49</v>
      </c>
      <c r="AG193" s="1" t="s">
        <v>49</v>
      </c>
      <c r="AH193" s="1" t="s">
        <v>124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>
        <v>-4.1000000000000002E-2</v>
      </c>
      <c r="AS193" s="6" t="s">
        <v>49</v>
      </c>
      <c r="AT193" s="6" t="s">
        <v>49</v>
      </c>
      <c r="AU193" s="6" t="s">
        <v>49</v>
      </c>
      <c r="AV193" s="32" t="s">
        <v>49</v>
      </c>
    </row>
    <row r="194" spans="1:48" ht="14.4" customHeight="1">
      <c r="A194" s="1">
        <v>70</v>
      </c>
      <c r="B194" s="1" t="s">
        <v>38</v>
      </c>
      <c r="C194" s="1" t="s">
        <v>38</v>
      </c>
      <c r="D194" s="1" t="s">
        <v>110</v>
      </c>
      <c r="E194" s="1" t="s">
        <v>40</v>
      </c>
      <c r="F194" s="1">
        <v>2016</v>
      </c>
      <c r="G194" s="1" t="s">
        <v>111</v>
      </c>
      <c r="H194" s="3" t="s">
        <v>112</v>
      </c>
      <c r="I194" s="3" t="s">
        <v>113</v>
      </c>
      <c r="J194" s="1" t="s">
        <v>114</v>
      </c>
      <c r="K194" s="1" t="s">
        <v>115</v>
      </c>
      <c r="L194" s="1" t="s">
        <v>46</v>
      </c>
      <c r="M194" s="1" t="s">
        <v>116</v>
      </c>
      <c r="N194" s="1" t="s">
        <v>117</v>
      </c>
      <c r="O194" s="1">
        <v>0.65</v>
      </c>
      <c r="P194" s="1">
        <v>1</v>
      </c>
      <c r="Q194" s="1">
        <v>1</v>
      </c>
      <c r="R194" s="1">
        <v>1</v>
      </c>
      <c r="S194" s="1" t="s">
        <v>118</v>
      </c>
      <c r="T194" s="1" t="s">
        <v>119</v>
      </c>
      <c r="U194" s="1" t="s">
        <v>120</v>
      </c>
      <c r="V194" s="1" t="s">
        <v>136</v>
      </c>
      <c r="W194" s="1">
        <v>61.7</v>
      </c>
      <c r="X194" s="1">
        <v>8.3833330000000004</v>
      </c>
      <c r="Y194" s="1" t="s">
        <v>122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123</v>
      </c>
      <c r="AE194" s="1" t="s">
        <v>123</v>
      </c>
      <c r="AF194" s="1" t="s">
        <v>53</v>
      </c>
      <c r="AG194" s="1" t="s">
        <v>53</v>
      </c>
      <c r="AH194" s="1" t="s">
        <v>124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AR194/AL194</f>
        <v>510.33928571428572</v>
      </c>
      <c r="AO194" s="1" t="s">
        <v>49</v>
      </c>
      <c r="AP194" s="6">
        <v>0</v>
      </c>
      <c r="AQ194" s="6" t="s">
        <v>49</v>
      </c>
      <c r="AR194" s="1">
        <v>142.89500000000001</v>
      </c>
      <c r="AS194" s="4">
        <f>AR194/(AM194^2)*100</f>
        <v>15.26069033277799</v>
      </c>
      <c r="AT194" s="5">
        <v>0</v>
      </c>
      <c r="AU194" s="4">
        <f>AS194*(1-AL194)/AL194</f>
        <v>39.241775141429116</v>
      </c>
      <c r="AV194" s="31" t="s">
        <v>132</v>
      </c>
    </row>
    <row r="195" spans="1:48" ht="14.4" customHeight="1">
      <c r="A195" s="1">
        <v>70</v>
      </c>
      <c r="B195" s="1" t="s">
        <v>38</v>
      </c>
      <c r="C195" s="1" t="s">
        <v>38</v>
      </c>
      <c r="D195" s="1" t="s">
        <v>110</v>
      </c>
      <c r="E195" s="1" t="s">
        <v>40</v>
      </c>
      <c r="F195" s="1">
        <v>2016</v>
      </c>
      <c r="G195" s="1" t="s">
        <v>111</v>
      </c>
      <c r="H195" s="3" t="s">
        <v>112</v>
      </c>
      <c r="I195" s="3" t="s">
        <v>113</v>
      </c>
      <c r="J195" s="1" t="s">
        <v>114</v>
      </c>
      <c r="K195" s="1" t="s">
        <v>115</v>
      </c>
      <c r="L195" s="1" t="s">
        <v>46</v>
      </c>
      <c r="M195" s="1" t="s">
        <v>116</v>
      </c>
      <c r="N195" s="1" t="s">
        <v>117</v>
      </c>
      <c r="O195" s="1">
        <v>0.65</v>
      </c>
      <c r="P195" s="1">
        <v>1</v>
      </c>
      <c r="Q195" s="1">
        <v>1</v>
      </c>
      <c r="R195" s="1">
        <v>1</v>
      </c>
      <c r="S195" s="1" t="s">
        <v>118</v>
      </c>
      <c r="T195" s="1" t="s">
        <v>119</v>
      </c>
      <c r="U195" s="1" t="s">
        <v>120</v>
      </c>
      <c r="V195" s="1" t="s">
        <v>136</v>
      </c>
      <c r="W195" s="1">
        <v>61.7</v>
      </c>
      <c r="X195" s="1">
        <v>8.3833330000000004</v>
      </c>
      <c r="Y195" s="1" t="s">
        <v>122</v>
      </c>
      <c r="Z195" s="1" t="s">
        <v>49</v>
      </c>
      <c r="AA195" s="1" t="s">
        <v>50</v>
      </c>
      <c r="AB195" s="1" t="s">
        <v>66</v>
      </c>
      <c r="AC195" s="1" t="s">
        <v>125</v>
      </c>
      <c r="AD195" s="1" t="s">
        <v>126</v>
      </c>
      <c r="AE195" s="1" t="s">
        <v>126</v>
      </c>
      <c r="AF195" s="1" t="s">
        <v>60</v>
      </c>
      <c r="AG195" s="1" t="s">
        <v>61</v>
      </c>
      <c r="AH195" s="1" t="s">
        <v>124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AR195/AL195</f>
        <v>0.16818181818181818</v>
      </c>
      <c r="AO195" s="1" t="s">
        <v>49</v>
      </c>
      <c r="AP195" s="6">
        <v>0</v>
      </c>
      <c r="AQ195" s="6" t="s">
        <v>49</v>
      </c>
      <c r="AR195" s="1">
        <v>0.111</v>
      </c>
      <c r="AS195" s="4">
        <f>AR195/(AM195^2)*100</f>
        <v>1.0573845450388659</v>
      </c>
      <c r="AT195" s="5">
        <v>0</v>
      </c>
      <c r="AU195" s="4">
        <f>AS195*(1-AL195)/AL195</f>
        <v>0.5447132504745672</v>
      </c>
      <c r="AV195" s="31" t="s">
        <v>132</v>
      </c>
    </row>
    <row r="196" spans="1:48" ht="14.4" customHeight="1">
      <c r="A196" s="1">
        <v>70</v>
      </c>
      <c r="B196" s="1" t="s">
        <v>38</v>
      </c>
      <c r="C196" s="1" t="s">
        <v>38</v>
      </c>
      <c r="D196" s="1" t="s">
        <v>110</v>
      </c>
      <c r="E196" s="1" t="s">
        <v>40</v>
      </c>
      <c r="F196" s="1">
        <v>2016</v>
      </c>
      <c r="G196" s="1" t="s">
        <v>111</v>
      </c>
      <c r="H196" s="3" t="s">
        <v>112</v>
      </c>
      <c r="I196" s="3" t="s">
        <v>113</v>
      </c>
      <c r="J196" s="1" t="s">
        <v>114</v>
      </c>
      <c r="K196" s="1" t="s">
        <v>115</v>
      </c>
      <c r="L196" s="1" t="s">
        <v>46</v>
      </c>
      <c r="M196" s="1" t="s">
        <v>116</v>
      </c>
      <c r="N196" s="1" t="s">
        <v>117</v>
      </c>
      <c r="O196" s="1">
        <v>0.65</v>
      </c>
      <c r="P196" s="1">
        <v>1</v>
      </c>
      <c r="Q196" s="1">
        <v>1</v>
      </c>
      <c r="R196" s="1">
        <v>1</v>
      </c>
      <c r="S196" s="1" t="s">
        <v>118</v>
      </c>
      <c r="T196" s="1" t="s">
        <v>119</v>
      </c>
      <c r="U196" s="1" t="s">
        <v>120</v>
      </c>
      <c r="V196" s="1" t="s">
        <v>136</v>
      </c>
      <c r="W196" s="1">
        <v>61.7</v>
      </c>
      <c r="X196" s="1">
        <v>8.3833330000000004</v>
      </c>
      <c r="Y196" s="1" t="s">
        <v>122</v>
      </c>
      <c r="Z196" s="1" t="s">
        <v>49</v>
      </c>
      <c r="AA196" s="1" t="s">
        <v>50</v>
      </c>
      <c r="AB196" s="1" t="s">
        <v>66</v>
      </c>
      <c r="AC196" s="1" t="s">
        <v>125</v>
      </c>
      <c r="AD196" s="1" t="s">
        <v>127</v>
      </c>
      <c r="AE196" s="1" t="s">
        <v>127</v>
      </c>
      <c r="AF196" s="1" t="s">
        <v>60</v>
      </c>
      <c r="AG196" s="1" t="s">
        <v>61</v>
      </c>
      <c r="AH196" s="1" t="s">
        <v>124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AR196/AL196</f>
        <v>0.37407407407407406</v>
      </c>
      <c r="AO196" s="1" t="s">
        <v>49</v>
      </c>
      <c r="AP196" s="6">
        <v>0</v>
      </c>
      <c r="AQ196" s="6" t="s">
        <v>49</v>
      </c>
      <c r="AR196" s="1">
        <v>0.10100000000000001</v>
      </c>
      <c r="AS196" s="4">
        <f>AR196/(AM196^2)*100</f>
        <v>0.98632812499999978</v>
      </c>
      <c r="AT196" s="5">
        <v>0</v>
      </c>
      <c r="AU196" s="4">
        <f>AS196*(1-AL196)/AL196</f>
        <v>2.6667390046296289</v>
      </c>
      <c r="AV196" s="31" t="s">
        <v>132</v>
      </c>
    </row>
    <row r="197" spans="1:48" ht="14.4" customHeight="1">
      <c r="A197" s="1">
        <v>70</v>
      </c>
      <c r="B197" s="1" t="s">
        <v>38</v>
      </c>
      <c r="C197" s="1" t="s">
        <v>38</v>
      </c>
      <c r="D197" s="1" t="s">
        <v>110</v>
      </c>
      <c r="E197" s="1" t="s">
        <v>40</v>
      </c>
      <c r="F197" s="1">
        <v>2016</v>
      </c>
      <c r="G197" s="1" t="s">
        <v>111</v>
      </c>
      <c r="H197" s="3" t="s">
        <v>112</v>
      </c>
      <c r="I197" s="3" t="s">
        <v>113</v>
      </c>
      <c r="J197" s="1" t="s">
        <v>114</v>
      </c>
      <c r="K197" s="1" t="s">
        <v>115</v>
      </c>
      <c r="L197" s="1" t="s">
        <v>46</v>
      </c>
      <c r="M197" s="1" t="s">
        <v>116</v>
      </c>
      <c r="N197" s="1" t="s">
        <v>117</v>
      </c>
      <c r="O197" s="1">
        <v>0.65</v>
      </c>
      <c r="P197" s="1">
        <v>1</v>
      </c>
      <c r="Q197" s="1">
        <v>1</v>
      </c>
      <c r="R197" s="1">
        <v>1</v>
      </c>
      <c r="S197" s="1" t="s">
        <v>118</v>
      </c>
      <c r="T197" s="1" t="s">
        <v>119</v>
      </c>
      <c r="U197" s="1" t="s">
        <v>120</v>
      </c>
      <c r="V197" s="1" t="s">
        <v>136</v>
      </c>
      <c r="W197" s="1">
        <v>61.7</v>
      </c>
      <c r="X197" s="1">
        <v>8.3833330000000004</v>
      </c>
      <c r="Y197" s="1" t="s">
        <v>122</v>
      </c>
      <c r="Z197" s="1" t="s">
        <v>49</v>
      </c>
      <c r="AA197" s="1" t="s">
        <v>128</v>
      </c>
      <c r="AB197" s="1" t="s">
        <v>129</v>
      </c>
      <c r="AC197" s="1" t="s">
        <v>129</v>
      </c>
      <c r="AD197" s="1" t="s">
        <v>129</v>
      </c>
      <c r="AE197" s="1" t="s">
        <v>129</v>
      </c>
      <c r="AF197" s="1" t="s">
        <v>60</v>
      </c>
      <c r="AG197" s="1" t="s">
        <v>130</v>
      </c>
      <c r="AH197" s="1" t="s">
        <v>124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AR197/AL197</f>
        <v>64.904545454545456</v>
      </c>
      <c r="AO197" s="1" t="s">
        <v>49</v>
      </c>
      <c r="AP197" s="6">
        <v>0</v>
      </c>
      <c r="AQ197" s="6" t="s">
        <v>49</v>
      </c>
      <c r="AR197" s="1">
        <v>14.279</v>
      </c>
      <c r="AS197" s="4">
        <f>AR197/(AM197^2)*100</f>
        <v>15.821606648199445</v>
      </c>
      <c r="AT197" s="5">
        <v>0</v>
      </c>
      <c r="AU197" s="4">
        <f>AS197*(1-AL197)/AL197</f>
        <v>56.09478720725258</v>
      </c>
      <c r="AV197" s="31" t="s">
        <v>132</v>
      </c>
    </row>
    <row r="198" spans="1:48" ht="14.4" customHeight="1">
      <c r="A198" s="1">
        <v>70</v>
      </c>
      <c r="B198" s="1" t="s">
        <v>38</v>
      </c>
      <c r="C198" s="1" t="s">
        <v>38</v>
      </c>
      <c r="D198" s="1" t="s">
        <v>110</v>
      </c>
      <c r="E198" s="1" t="s">
        <v>40</v>
      </c>
      <c r="F198" s="1">
        <v>2016</v>
      </c>
      <c r="G198" s="1" t="s">
        <v>111</v>
      </c>
      <c r="H198" s="3" t="s">
        <v>112</v>
      </c>
      <c r="I198" s="3" t="s">
        <v>113</v>
      </c>
      <c r="J198" s="1" t="s">
        <v>114</v>
      </c>
      <c r="K198" s="1" t="s">
        <v>115</v>
      </c>
      <c r="L198" s="1" t="s">
        <v>46</v>
      </c>
      <c r="M198" s="1" t="s">
        <v>116</v>
      </c>
      <c r="N198" s="1" t="s">
        <v>117</v>
      </c>
      <c r="O198" s="1">
        <v>0.65</v>
      </c>
      <c r="P198" s="1">
        <v>1</v>
      </c>
      <c r="Q198" s="1">
        <v>1</v>
      </c>
      <c r="R198" s="1">
        <v>1</v>
      </c>
      <c r="S198" s="1" t="s">
        <v>118</v>
      </c>
      <c r="T198" s="1" t="s">
        <v>119</v>
      </c>
      <c r="U198" s="1" t="s">
        <v>120</v>
      </c>
      <c r="V198" s="1" t="s">
        <v>136</v>
      </c>
      <c r="W198" s="1">
        <v>61.7</v>
      </c>
      <c r="X198" s="1">
        <v>8.3833330000000004</v>
      </c>
      <c r="Y198" s="1" t="s">
        <v>122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123</v>
      </c>
      <c r="AE198" s="1" t="s">
        <v>126</v>
      </c>
      <c r="AF198" s="1" t="s">
        <v>49</v>
      </c>
      <c r="AG198" s="1" t="s">
        <v>49</v>
      </c>
      <c r="AH198" s="1" t="s">
        <v>124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>
        <v>0.19800000000000001</v>
      </c>
      <c r="AS198" s="6" t="s">
        <v>49</v>
      </c>
      <c r="AT198" s="6" t="s">
        <v>49</v>
      </c>
      <c r="AU198" s="6" t="s">
        <v>49</v>
      </c>
      <c r="AV198" s="32" t="s">
        <v>49</v>
      </c>
    </row>
    <row r="199" spans="1:48" ht="14.4" customHeight="1">
      <c r="A199" s="1">
        <v>70</v>
      </c>
      <c r="B199" s="1" t="s">
        <v>38</v>
      </c>
      <c r="C199" s="1" t="s">
        <v>38</v>
      </c>
      <c r="D199" s="1" t="s">
        <v>110</v>
      </c>
      <c r="E199" s="1" t="s">
        <v>40</v>
      </c>
      <c r="F199" s="1">
        <v>2016</v>
      </c>
      <c r="G199" s="1" t="s">
        <v>111</v>
      </c>
      <c r="H199" s="3" t="s">
        <v>112</v>
      </c>
      <c r="I199" s="3" t="s">
        <v>113</v>
      </c>
      <c r="J199" s="1" t="s">
        <v>114</v>
      </c>
      <c r="K199" s="1" t="s">
        <v>115</v>
      </c>
      <c r="L199" s="1" t="s">
        <v>46</v>
      </c>
      <c r="M199" s="1" t="s">
        <v>116</v>
      </c>
      <c r="N199" s="1" t="s">
        <v>117</v>
      </c>
      <c r="O199" s="1">
        <v>0.65</v>
      </c>
      <c r="P199" s="1">
        <v>1</v>
      </c>
      <c r="Q199" s="1">
        <v>1</v>
      </c>
      <c r="R199" s="1">
        <v>1</v>
      </c>
      <c r="S199" s="1" t="s">
        <v>118</v>
      </c>
      <c r="T199" s="1" t="s">
        <v>119</v>
      </c>
      <c r="U199" s="1" t="s">
        <v>120</v>
      </c>
      <c r="V199" s="1" t="s">
        <v>136</v>
      </c>
      <c r="W199" s="1">
        <v>61.7</v>
      </c>
      <c r="X199" s="1">
        <v>8.3833330000000004</v>
      </c>
      <c r="Y199" s="1" t="s">
        <v>122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123</v>
      </c>
      <c r="AE199" s="1" t="s">
        <v>127</v>
      </c>
      <c r="AF199" s="1" t="s">
        <v>49</v>
      </c>
      <c r="AG199" s="1" t="s">
        <v>49</v>
      </c>
      <c r="AH199" s="1" t="s">
        <v>124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>
        <v>1.5469999999999999</v>
      </c>
      <c r="AS199" s="6" t="s">
        <v>49</v>
      </c>
      <c r="AT199" s="6" t="s">
        <v>49</v>
      </c>
      <c r="AU199" s="6" t="s">
        <v>49</v>
      </c>
      <c r="AV199" s="32" t="s">
        <v>49</v>
      </c>
    </row>
    <row r="200" spans="1:48" ht="14.4" customHeight="1">
      <c r="A200" s="1">
        <v>70</v>
      </c>
      <c r="B200" s="1" t="s">
        <v>38</v>
      </c>
      <c r="C200" s="1" t="s">
        <v>38</v>
      </c>
      <c r="D200" s="1" t="s">
        <v>110</v>
      </c>
      <c r="E200" s="1" t="s">
        <v>40</v>
      </c>
      <c r="F200" s="1">
        <v>2016</v>
      </c>
      <c r="G200" s="1" t="s">
        <v>111</v>
      </c>
      <c r="H200" s="3" t="s">
        <v>112</v>
      </c>
      <c r="I200" s="3" t="s">
        <v>113</v>
      </c>
      <c r="J200" s="1" t="s">
        <v>114</v>
      </c>
      <c r="K200" s="1" t="s">
        <v>115</v>
      </c>
      <c r="L200" s="1" t="s">
        <v>46</v>
      </c>
      <c r="M200" s="1" t="s">
        <v>116</v>
      </c>
      <c r="N200" s="1" t="s">
        <v>117</v>
      </c>
      <c r="O200" s="1">
        <v>0.65</v>
      </c>
      <c r="P200" s="1">
        <v>1</v>
      </c>
      <c r="Q200" s="1">
        <v>1</v>
      </c>
      <c r="R200" s="1">
        <v>1</v>
      </c>
      <c r="S200" s="1" t="s">
        <v>118</v>
      </c>
      <c r="T200" s="1" t="s">
        <v>119</v>
      </c>
      <c r="U200" s="1" t="s">
        <v>120</v>
      </c>
      <c r="V200" s="1" t="s">
        <v>136</v>
      </c>
      <c r="W200" s="1">
        <v>61.7</v>
      </c>
      <c r="X200" s="1">
        <v>8.3833330000000004</v>
      </c>
      <c r="Y200" s="1" t="s">
        <v>122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123</v>
      </c>
      <c r="AE200" s="1" t="s">
        <v>129</v>
      </c>
      <c r="AF200" s="1" t="s">
        <v>49</v>
      </c>
      <c r="AG200" s="1" t="s">
        <v>49</v>
      </c>
      <c r="AH200" s="1" t="s">
        <v>124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>
        <v>10.446</v>
      </c>
      <c r="AS200" s="6" t="s">
        <v>49</v>
      </c>
      <c r="AT200" s="6" t="s">
        <v>49</v>
      </c>
      <c r="AU200" s="6" t="s">
        <v>49</v>
      </c>
      <c r="AV200" s="32" t="s">
        <v>49</v>
      </c>
    </row>
    <row r="201" spans="1:48" ht="14.4" customHeight="1">
      <c r="A201" s="1">
        <v>70</v>
      </c>
      <c r="B201" s="1" t="s">
        <v>38</v>
      </c>
      <c r="C201" s="1" t="s">
        <v>38</v>
      </c>
      <c r="D201" s="1" t="s">
        <v>110</v>
      </c>
      <c r="E201" s="1" t="s">
        <v>40</v>
      </c>
      <c r="F201" s="1">
        <v>2016</v>
      </c>
      <c r="G201" s="1" t="s">
        <v>111</v>
      </c>
      <c r="H201" s="3" t="s">
        <v>112</v>
      </c>
      <c r="I201" s="3" t="s">
        <v>113</v>
      </c>
      <c r="J201" s="1" t="s">
        <v>114</v>
      </c>
      <c r="K201" s="1" t="s">
        <v>115</v>
      </c>
      <c r="L201" s="1" t="s">
        <v>46</v>
      </c>
      <c r="M201" s="1" t="s">
        <v>116</v>
      </c>
      <c r="N201" s="1" t="s">
        <v>117</v>
      </c>
      <c r="O201" s="1">
        <v>0.65</v>
      </c>
      <c r="P201" s="1">
        <v>1</v>
      </c>
      <c r="Q201" s="1">
        <v>1</v>
      </c>
      <c r="R201" s="1">
        <v>1</v>
      </c>
      <c r="S201" s="1" t="s">
        <v>118</v>
      </c>
      <c r="T201" s="1" t="s">
        <v>119</v>
      </c>
      <c r="U201" s="1" t="s">
        <v>120</v>
      </c>
      <c r="V201" s="1" t="s">
        <v>136</v>
      </c>
      <c r="W201" s="1">
        <v>61.7</v>
      </c>
      <c r="X201" s="1">
        <v>8.3833330000000004</v>
      </c>
      <c r="Y201" s="1" t="s">
        <v>122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126</v>
      </c>
      <c r="AE201" s="1" t="s">
        <v>127</v>
      </c>
      <c r="AF201" s="1" t="s">
        <v>49</v>
      </c>
      <c r="AG201" s="1" t="s">
        <v>49</v>
      </c>
      <c r="AH201" s="1" t="s">
        <v>124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>
        <v>7.3999999999999996E-2</v>
      </c>
      <c r="AS201" s="6" t="s">
        <v>49</v>
      </c>
      <c r="AT201" s="6" t="s">
        <v>49</v>
      </c>
      <c r="AU201" s="6" t="s">
        <v>49</v>
      </c>
      <c r="AV201" s="32" t="s">
        <v>49</v>
      </c>
    </row>
    <row r="202" spans="1:48" ht="14.4" customHeight="1">
      <c r="A202" s="1">
        <v>70</v>
      </c>
      <c r="B202" s="1" t="s">
        <v>38</v>
      </c>
      <c r="C202" s="1" t="s">
        <v>38</v>
      </c>
      <c r="D202" s="1" t="s">
        <v>110</v>
      </c>
      <c r="E202" s="1" t="s">
        <v>40</v>
      </c>
      <c r="F202" s="1">
        <v>2016</v>
      </c>
      <c r="G202" s="1" t="s">
        <v>111</v>
      </c>
      <c r="H202" s="3" t="s">
        <v>112</v>
      </c>
      <c r="I202" s="3" t="s">
        <v>113</v>
      </c>
      <c r="J202" s="1" t="s">
        <v>114</v>
      </c>
      <c r="K202" s="1" t="s">
        <v>115</v>
      </c>
      <c r="L202" s="1" t="s">
        <v>46</v>
      </c>
      <c r="M202" s="1" t="s">
        <v>116</v>
      </c>
      <c r="N202" s="1" t="s">
        <v>117</v>
      </c>
      <c r="O202" s="1">
        <v>0.65</v>
      </c>
      <c r="P202" s="1">
        <v>1</v>
      </c>
      <c r="Q202" s="1">
        <v>1</v>
      </c>
      <c r="R202" s="1">
        <v>1</v>
      </c>
      <c r="S202" s="1" t="s">
        <v>118</v>
      </c>
      <c r="T202" s="1" t="s">
        <v>119</v>
      </c>
      <c r="U202" s="1" t="s">
        <v>120</v>
      </c>
      <c r="V202" s="1" t="s">
        <v>136</v>
      </c>
      <c r="W202" s="1">
        <v>61.7</v>
      </c>
      <c r="X202" s="1">
        <v>8.3833330000000004</v>
      </c>
      <c r="Y202" s="1" t="s">
        <v>122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126</v>
      </c>
      <c r="AE202" s="1" t="s">
        <v>129</v>
      </c>
      <c r="AF202" s="1" t="s">
        <v>49</v>
      </c>
      <c r="AG202" s="1" t="s">
        <v>49</v>
      </c>
      <c r="AH202" s="1" t="s">
        <v>124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>
        <v>0.56799999999999995</v>
      </c>
      <c r="AS202" s="6" t="s">
        <v>49</v>
      </c>
      <c r="AT202" s="6" t="s">
        <v>49</v>
      </c>
      <c r="AU202" s="6" t="s">
        <v>49</v>
      </c>
      <c r="AV202" s="32" t="s">
        <v>49</v>
      </c>
    </row>
    <row r="203" spans="1:48" ht="14.4" customHeight="1">
      <c r="A203" s="1">
        <v>70</v>
      </c>
      <c r="B203" s="1" t="s">
        <v>38</v>
      </c>
      <c r="C203" s="1" t="s">
        <v>38</v>
      </c>
      <c r="D203" s="1" t="s">
        <v>110</v>
      </c>
      <c r="E203" s="1" t="s">
        <v>40</v>
      </c>
      <c r="F203" s="1">
        <v>2016</v>
      </c>
      <c r="G203" s="1" t="s">
        <v>111</v>
      </c>
      <c r="H203" s="3" t="s">
        <v>112</v>
      </c>
      <c r="I203" s="3" t="s">
        <v>113</v>
      </c>
      <c r="J203" s="1" t="s">
        <v>114</v>
      </c>
      <c r="K203" s="1" t="s">
        <v>115</v>
      </c>
      <c r="L203" s="1" t="s">
        <v>46</v>
      </c>
      <c r="M203" s="1" t="s">
        <v>116</v>
      </c>
      <c r="N203" s="1" t="s">
        <v>117</v>
      </c>
      <c r="O203" s="1">
        <v>0.65</v>
      </c>
      <c r="P203" s="1">
        <v>1</v>
      </c>
      <c r="Q203" s="1">
        <v>1</v>
      </c>
      <c r="R203" s="1">
        <v>1</v>
      </c>
      <c r="S203" s="1" t="s">
        <v>118</v>
      </c>
      <c r="T203" s="1" t="s">
        <v>119</v>
      </c>
      <c r="U203" s="1" t="s">
        <v>120</v>
      </c>
      <c r="V203" s="1" t="s">
        <v>136</v>
      </c>
      <c r="W203" s="1">
        <v>61.7</v>
      </c>
      <c r="X203" s="1">
        <v>8.3833330000000004</v>
      </c>
      <c r="Y203" s="1" t="s">
        <v>122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127</v>
      </c>
      <c r="AE203" s="1" t="s">
        <v>129</v>
      </c>
      <c r="AF203" s="1" t="s">
        <v>49</v>
      </c>
      <c r="AG203" s="1" t="s">
        <v>49</v>
      </c>
      <c r="AH203" s="1" t="s">
        <v>124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>
        <v>0.56799999999999995</v>
      </c>
      <c r="AS203" s="6" t="s">
        <v>49</v>
      </c>
      <c r="AT203" s="6" t="s">
        <v>49</v>
      </c>
      <c r="AU203" s="6" t="s">
        <v>49</v>
      </c>
      <c r="AV203" s="32" t="s">
        <v>49</v>
      </c>
    </row>
    <row r="204" spans="1:48" ht="14.4" customHeight="1">
      <c r="A204" s="1">
        <v>5</v>
      </c>
      <c r="B204" s="1" t="s">
        <v>38</v>
      </c>
      <c r="C204" s="1" t="s">
        <v>38</v>
      </c>
      <c r="D204" s="3" t="s">
        <v>137</v>
      </c>
      <c r="E204" s="3" t="s">
        <v>40</v>
      </c>
      <c r="F204" s="3">
        <v>2003</v>
      </c>
      <c r="G204" s="3" t="s">
        <v>111</v>
      </c>
      <c r="H204" s="3" t="s">
        <v>138</v>
      </c>
      <c r="I204" s="3" t="s">
        <v>139</v>
      </c>
      <c r="J204" s="3" t="s">
        <v>140</v>
      </c>
      <c r="K204" s="3" t="s">
        <v>45</v>
      </c>
      <c r="L204" s="3" t="s">
        <v>46</v>
      </c>
      <c r="M204" s="1" t="s">
        <v>116</v>
      </c>
      <c r="N204" s="1" t="s">
        <v>117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120</v>
      </c>
      <c r="V204" s="1" t="s">
        <v>141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85</v>
      </c>
      <c r="AE204" s="1" t="s">
        <v>85</v>
      </c>
      <c r="AF204" s="1" t="s">
        <v>60</v>
      </c>
      <c r="AG204" s="1" t="s">
        <v>61</v>
      </c>
      <c r="AH204" s="1" t="s">
        <v>124</v>
      </c>
      <c r="AI204" s="1" t="s">
        <v>55</v>
      </c>
      <c r="AJ204" s="1">
        <v>350</v>
      </c>
      <c r="AK204" s="1">
        <v>1133</v>
      </c>
      <c r="AL204" s="2">
        <f t="shared" ref="AL204:AL209" si="16">AR204/AN204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1">
        <v>2.4169999999999998</v>
      </c>
      <c r="AS204" s="4">
        <f t="shared" ref="AS204:AS209" si="17">AR204/(AM204^2)*100</f>
        <v>1.1049440876348209</v>
      </c>
      <c r="AT204" s="5">
        <v>0</v>
      </c>
      <c r="AU204" s="4">
        <f t="shared" ref="AU204:AU209" si="18">AS204*(1-AL204)/AL204</f>
        <v>0.34423785601531659</v>
      </c>
      <c r="AV204" s="31" t="s">
        <v>145</v>
      </c>
    </row>
    <row r="205" spans="1:48" ht="14.4" customHeight="1">
      <c r="A205" s="1">
        <v>5</v>
      </c>
      <c r="B205" s="1" t="s">
        <v>38</v>
      </c>
      <c r="C205" s="1" t="s">
        <v>38</v>
      </c>
      <c r="D205" s="3" t="s">
        <v>137</v>
      </c>
      <c r="E205" s="3" t="s">
        <v>40</v>
      </c>
      <c r="F205" s="3">
        <v>2003</v>
      </c>
      <c r="G205" s="3" t="s">
        <v>111</v>
      </c>
      <c r="H205" s="3" t="s">
        <v>138</v>
      </c>
      <c r="I205" s="3" t="s">
        <v>139</v>
      </c>
      <c r="J205" s="3" t="s">
        <v>140</v>
      </c>
      <c r="K205" s="3" t="s">
        <v>45</v>
      </c>
      <c r="L205" s="3" t="s">
        <v>46</v>
      </c>
      <c r="M205" s="1" t="s">
        <v>116</v>
      </c>
      <c r="N205" s="1" t="s">
        <v>117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120</v>
      </c>
      <c r="V205" s="1" t="s">
        <v>141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87</v>
      </c>
      <c r="AD205" s="1" t="s">
        <v>143</v>
      </c>
      <c r="AE205" s="1" t="s">
        <v>143</v>
      </c>
      <c r="AF205" s="1" t="s">
        <v>60</v>
      </c>
      <c r="AG205" s="1" t="s">
        <v>61</v>
      </c>
      <c r="AH205" s="1" t="s">
        <v>124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1">
        <v>0.65900000000000003</v>
      </c>
      <c r="AS205" s="4">
        <f t="shared" si="17"/>
        <v>0.48058656355811991</v>
      </c>
      <c r="AT205" s="5">
        <v>0</v>
      </c>
      <c r="AU205" s="4">
        <f t="shared" si="18"/>
        <v>0.16846054048850639</v>
      </c>
      <c r="AV205" s="31" t="s">
        <v>145</v>
      </c>
    </row>
    <row r="206" spans="1:48" ht="14.4" customHeight="1">
      <c r="A206" s="1">
        <v>5</v>
      </c>
      <c r="B206" s="1" t="s">
        <v>38</v>
      </c>
      <c r="C206" s="1" t="s">
        <v>38</v>
      </c>
      <c r="D206" s="3" t="s">
        <v>137</v>
      </c>
      <c r="E206" s="3" t="s">
        <v>40</v>
      </c>
      <c r="F206" s="3">
        <v>2003</v>
      </c>
      <c r="G206" s="3" t="s">
        <v>111</v>
      </c>
      <c r="H206" s="3" t="s">
        <v>138</v>
      </c>
      <c r="I206" s="3" t="s">
        <v>139</v>
      </c>
      <c r="J206" s="3" t="s">
        <v>140</v>
      </c>
      <c r="K206" s="3" t="s">
        <v>45</v>
      </c>
      <c r="L206" s="3" t="s">
        <v>46</v>
      </c>
      <c r="M206" s="1" t="s">
        <v>116</v>
      </c>
      <c r="N206" s="1" t="s">
        <v>117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120</v>
      </c>
      <c r="V206" s="1" t="s">
        <v>141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87</v>
      </c>
      <c r="AD206" s="1" t="s">
        <v>144</v>
      </c>
      <c r="AE206" s="1" t="s">
        <v>144</v>
      </c>
      <c r="AF206" s="1" t="s">
        <v>60</v>
      </c>
      <c r="AG206" s="1" t="s">
        <v>61</v>
      </c>
      <c r="AH206" s="1" t="s">
        <v>124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1">
        <v>0.44500000000000001</v>
      </c>
      <c r="AS206" s="4">
        <f t="shared" si="17"/>
        <v>0.4848741070689197</v>
      </c>
      <c r="AT206" s="5">
        <v>0</v>
      </c>
      <c r="AU206" s="4">
        <f t="shared" si="18"/>
        <v>0.28874525477137908</v>
      </c>
      <c r="AV206" s="31" t="s">
        <v>145</v>
      </c>
    </row>
    <row r="207" spans="1:48" ht="14.4" customHeight="1">
      <c r="A207" s="1">
        <v>5</v>
      </c>
      <c r="B207" s="1" t="s">
        <v>38</v>
      </c>
      <c r="C207" s="1" t="s">
        <v>38</v>
      </c>
      <c r="D207" s="3" t="s">
        <v>137</v>
      </c>
      <c r="E207" s="3" t="s">
        <v>40</v>
      </c>
      <c r="F207" s="3">
        <v>2003</v>
      </c>
      <c r="G207" s="3" t="s">
        <v>111</v>
      </c>
      <c r="H207" s="3" t="s">
        <v>138</v>
      </c>
      <c r="I207" s="3" t="s">
        <v>139</v>
      </c>
      <c r="J207" s="3" t="s">
        <v>140</v>
      </c>
      <c r="K207" s="3" t="s">
        <v>45</v>
      </c>
      <c r="L207" s="3" t="s">
        <v>46</v>
      </c>
      <c r="M207" s="1" t="s">
        <v>116</v>
      </c>
      <c r="N207" s="1" t="s">
        <v>117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120</v>
      </c>
      <c r="V207" s="1" t="s">
        <v>141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124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1">
        <v>0.52</v>
      </c>
      <c r="AS207" s="4">
        <f t="shared" si="17"/>
        <v>0.38778073087718989</v>
      </c>
      <c r="AT207" s="5">
        <v>0</v>
      </c>
      <c r="AU207" s="4">
        <f t="shared" si="18"/>
        <v>0.24609161767206278</v>
      </c>
      <c r="AV207" s="31" t="s">
        <v>145</v>
      </c>
    </row>
    <row r="208" spans="1:48" ht="14.4" customHeight="1">
      <c r="A208" s="1">
        <v>5</v>
      </c>
      <c r="B208" s="1" t="s">
        <v>38</v>
      </c>
      <c r="C208" s="1" t="s">
        <v>38</v>
      </c>
      <c r="D208" s="3" t="s">
        <v>137</v>
      </c>
      <c r="E208" s="3" t="s">
        <v>40</v>
      </c>
      <c r="F208" s="3">
        <v>2003</v>
      </c>
      <c r="G208" s="3" t="s">
        <v>111</v>
      </c>
      <c r="H208" s="3" t="s">
        <v>138</v>
      </c>
      <c r="I208" s="3" t="s">
        <v>139</v>
      </c>
      <c r="J208" s="3" t="s">
        <v>140</v>
      </c>
      <c r="K208" s="3" t="s">
        <v>45</v>
      </c>
      <c r="L208" s="3" t="s">
        <v>46</v>
      </c>
      <c r="M208" s="1" t="s">
        <v>116</v>
      </c>
      <c r="N208" s="1" t="s">
        <v>117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120</v>
      </c>
      <c r="V208" s="1" t="s">
        <v>141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125</v>
      </c>
      <c r="AD208" s="1" t="s">
        <v>127</v>
      </c>
      <c r="AE208" s="1" t="s">
        <v>127</v>
      </c>
      <c r="AF208" s="1" t="s">
        <v>60</v>
      </c>
      <c r="AG208" s="1" t="s">
        <v>61</v>
      </c>
      <c r="AH208" s="1" t="s">
        <v>124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1">
        <v>0.91900000000000004</v>
      </c>
      <c r="AS208" s="4">
        <f t="shared" si="17"/>
        <v>0.80419265270690909</v>
      </c>
      <c r="AT208" s="5">
        <v>0</v>
      </c>
      <c r="AU208" s="4">
        <f t="shared" si="18"/>
        <v>0.38590746446544832</v>
      </c>
      <c r="AV208" s="31" t="s">
        <v>145</v>
      </c>
    </row>
    <row r="209" spans="1:48" ht="14.4" customHeight="1">
      <c r="A209" s="1">
        <v>5</v>
      </c>
      <c r="B209" s="1" t="s">
        <v>38</v>
      </c>
      <c r="C209" s="1" t="s">
        <v>38</v>
      </c>
      <c r="D209" s="3" t="s">
        <v>137</v>
      </c>
      <c r="E209" s="3" t="s">
        <v>40</v>
      </c>
      <c r="F209" s="3">
        <v>2003</v>
      </c>
      <c r="G209" s="3" t="s">
        <v>111</v>
      </c>
      <c r="H209" s="3" t="s">
        <v>138</v>
      </c>
      <c r="I209" s="3" t="s">
        <v>139</v>
      </c>
      <c r="J209" s="3" t="s">
        <v>140</v>
      </c>
      <c r="K209" s="3" t="s">
        <v>45</v>
      </c>
      <c r="L209" s="3" t="s">
        <v>46</v>
      </c>
      <c r="M209" s="1" t="s">
        <v>116</v>
      </c>
      <c r="N209" s="1" t="s">
        <v>117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120</v>
      </c>
      <c r="V209" s="1" t="s">
        <v>141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125</v>
      </c>
      <c r="AD209" s="1" t="s">
        <v>126</v>
      </c>
      <c r="AE209" s="1" t="s">
        <v>126</v>
      </c>
      <c r="AF209" s="1" t="s">
        <v>60</v>
      </c>
      <c r="AG209" s="1" t="s">
        <v>61</v>
      </c>
      <c r="AH209" s="1" t="s">
        <v>124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1">
        <v>0.79200000000000004</v>
      </c>
      <c r="AS209" s="4">
        <f t="shared" si="17"/>
        <v>1.0273919292656224</v>
      </c>
      <c r="AT209" s="5">
        <v>0</v>
      </c>
      <c r="AU209" s="4">
        <f t="shared" si="18"/>
        <v>0.81464915603385191</v>
      </c>
      <c r="AV209" s="31" t="s">
        <v>145</v>
      </c>
    </row>
    <row r="210" spans="1:48" ht="14.4" customHeight="1">
      <c r="A210" s="1">
        <v>5</v>
      </c>
      <c r="B210" s="1" t="s">
        <v>38</v>
      </c>
      <c r="C210" s="1" t="s">
        <v>38</v>
      </c>
      <c r="D210" s="3" t="s">
        <v>137</v>
      </c>
      <c r="E210" s="3" t="s">
        <v>40</v>
      </c>
      <c r="F210" s="3">
        <v>2003</v>
      </c>
      <c r="G210" s="3" t="s">
        <v>111</v>
      </c>
      <c r="H210" s="3" t="s">
        <v>138</v>
      </c>
      <c r="I210" s="3" t="s">
        <v>139</v>
      </c>
      <c r="J210" s="3" t="s">
        <v>140</v>
      </c>
      <c r="K210" s="3" t="s">
        <v>45</v>
      </c>
      <c r="L210" s="3" t="s">
        <v>46</v>
      </c>
      <c r="M210" s="1" t="s">
        <v>116</v>
      </c>
      <c r="N210" s="1" t="s">
        <v>117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120</v>
      </c>
      <c r="V210" s="1" t="s">
        <v>141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127</v>
      </c>
      <c r="AE210" s="1" t="s">
        <v>126</v>
      </c>
      <c r="AF210" s="6" t="s">
        <v>49</v>
      </c>
      <c r="AG210" s="6" t="s">
        <v>49</v>
      </c>
      <c r="AH210" s="1" t="s">
        <v>124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>
        <v>0.40500000000000003</v>
      </c>
      <c r="AS210" s="6" t="s">
        <v>49</v>
      </c>
      <c r="AT210" s="6" t="s">
        <v>49</v>
      </c>
      <c r="AU210" s="6" t="s">
        <v>49</v>
      </c>
      <c r="AV210" s="32" t="s">
        <v>49</v>
      </c>
    </row>
    <row r="211" spans="1:48" ht="14.4" customHeight="1">
      <c r="A211" s="1">
        <v>5</v>
      </c>
      <c r="B211" s="1" t="s">
        <v>38</v>
      </c>
      <c r="C211" s="1" t="s">
        <v>38</v>
      </c>
      <c r="D211" s="3" t="s">
        <v>137</v>
      </c>
      <c r="E211" s="3" t="s">
        <v>40</v>
      </c>
      <c r="F211" s="3">
        <v>2003</v>
      </c>
      <c r="G211" s="3" t="s">
        <v>111</v>
      </c>
      <c r="H211" s="3" t="s">
        <v>138</v>
      </c>
      <c r="I211" s="3" t="s">
        <v>139</v>
      </c>
      <c r="J211" s="3" t="s">
        <v>140</v>
      </c>
      <c r="K211" s="3" t="s">
        <v>45</v>
      </c>
      <c r="L211" s="3" t="s">
        <v>46</v>
      </c>
      <c r="M211" s="1" t="s">
        <v>116</v>
      </c>
      <c r="N211" s="1" t="s">
        <v>117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120</v>
      </c>
      <c r="V211" s="1" t="s">
        <v>141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127</v>
      </c>
      <c r="AE211" s="1" t="s">
        <v>62</v>
      </c>
      <c r="AF211" s="6" t="s">
        <v>49</v>
      </c>
      <c r="AG211" s="6" t="s">
        <v>49</v>
      </c>
      <c r="AH211" s="1" t="s">
        <v>124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>
        <v>0.28399999999999997</v>
      </c>
      <c r="AS211" s="6" t="s">
        <v>49</v>
      </c>
      <c r="AT211" s="6" t="s">
        <v>49</v>
      </c>
      <c r="AU211" s="6" t="s">
        <v>49</v>
      </c>
      <c r="AV211" s="32" t="s">
        <v>49</v>
      </c>
    </row>
    <row r="212" spans="1:48" ht="14.4" customHeight="1">
      <c r="A212" s="1">
        <v>5</v>
      </c>
      <c r="B212" s="1" t="s">
        <v>38</v>
      </c>
      <c r="C212" s="1" t="s">
        <v>38</v>
      </c>
      <c r="D212" s="3" t="s">
        <v>137</v>
      </c>
      <c r="E212" s="3" t="s">
        <v>40</v>
      </c>
      <c r="F212" s="3">
        <v>2003</v>
      </c>
      <c r="G212" s="3" t="s">
        <v>111</v>
      </c>
      <c r="H212" s="3" t="s">
        <v>138</v>
      </c>
      <c r="I212" s="3" t="s">
        <v>139</v>
      </c>
      <c r="J212" s="3" t="s">
        <v>140</v>
      </c>
      <c r="K212" s="3" t="s">
        <v>45</v>
      </c>
      <c r="L212" s="3" t="s">
        <v>46</v>
      </c>
      <c r="M212" s="1" t="s">
        <v>116</v>
      </c>
      <c r="N212" s="1" t="s">
        <v>117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120</v>
      </c>
      <c r="V212" s="1" t="s">
        <v>141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127</v>
      </c>
      <c r="AE212" s="1" t="s">
        <v>144</v>
      </c>
      <c r="AF212" s="6" t="s">
        <v>49</v>
      </c>
      <c r="AG212" s="6" t="s">
        <v>49</v>
      </c>
      <c r="AH212" s="1" t="s">
        <v>124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>
        <v>0.27500000000000002</v>
      </c>
      <c r="AS212" s="6" t="s">
        <v>49</v>
      </c>
      <c r="AT212" s="6" t="s">
        <v>49</v>
      </c>
      <c r="AU212" s="6" t="s">
        <v>49</v>
      </c>
      <c r="AV212" s="32" t="s">
        <v>49</v>
      </c>
    </row>
    <row r="213" spans="1:48" ht="14.4" customHeight="1">
      <c r="A213" s="1">
        <v>5</v>
      </c>
      <c r="B213" s="1" t="s">
        <v>38</v>
      </c>
      <c r="C213" s="1" t="s">
        <v>38</v>
      </c>
      <c r="D213" s="3" t="s">
        <v>137</v>
      </c>
      <c r="E213" s="3" t="s">
        <v>40</v>
      </c>
      <c r="F213" s="3">
        <v>2003</v>
      </c>
      <c r="G213" s="3" t="s">
        <v>111</v>
      </c>
      <c r="H213" s="3" t="s">
        <v>138</v>
      </c>
      <c r="I213" s="3" t="s">
        <v>139</v>
      </c>
      <c r="J213" s="3" t="s">
        <v>140</v>
      </c>
      <c r="K213" s="3" t="s">
        <v>45</v>
      </c>
      <c r="L213" s="3" t="s">
        <v>46</v>
      </c>
      <c r="M213" s="1" t="s">
        <v>116</v>
      </c>
      <c r="N213" s="1" t="s">
        <v>117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120</v>
      </c>
      <c r="V213" s="1" t="s">
        <v>141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127</v>
      </c>
      <c r="AE213" s="1" t="s">
        <v>143</v>
      </c>
      <c r="AF213" s="6" t="s">
        <v>49</v>
      </c>
      <c r="AG213" s="6" t="s">
        <v>49</v>
      </c>
      <c r="AH213" s="1" t="s">
        <v>124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>
        <v>0.30599999999999999</v>
      </c>
      <c r="AS213" s="6" t="s">
        <v>49</v>
      </c>
      <c r="AT213" s="6" t="s">
        <v>49</v>
      </c>
      <c r="AU213" s="6" t="s">
        <v>49</v>
      </c>
      <c r="AV213" s="32" t="s">
        <v>49</v>
      </c>
    </row>
    <row r="214" spans="1:48" ht="14.4" customHeight="1">
      <c r="A214" s="1">
        <v>5</v>
      </c>
      <c r="B214" s="1" t="s">
        <v>38</v>
      </c>
      <c r="C214" s="1" t="s">
        <v>38</v>
      </c>
      <c r="D214" s="3" t="s">
        <v>137</v>
      </c>
      <c r="E214" s="3" t="s">
        <v>40</v>
      </c>
      <c r="F214" s="3">
        <v>2003</v>
      </c>
      <c r="G214" s="3" t="s">
        <v>111</v>
      </c>
      <c r="H214" s="3" t="s">
        <v>138</v>
      </c>
      <c r="I214" s="3" t="s">
        <v>139</v>
      </c>
      <c r="J214" s="3" t="s">
        <v>140</v>
      </c>
      <c r="K214" s="3" t="s">
        <v>45</v>
      </c>
      <c r="L214" s="3" t="s">
        <v>46</v>
      </c>
      <c r="M214" s="1" t="s">
        <v>116</v>
      </c>
      <c r="N214" s="1" t="s">
        <v>117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120</v>
      </c>
      <c r="V214" s="1" t="s">
        <v>141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127</v>
      </c>
      <c r="AE214" s="1" t="s">
        <v>85</v>
      </c>
      <c r="AF214" s="6" t="s">
        <v>49</v>
      </c>
      <c r="AG214" s="6" t="s">
        <v>49</v>
      </c>
      <c r="AH214" s="1" t="s">
        <v>124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>
        <v>0.51700000000000002</v>
      </c>
      <c r="AS214" s="6" t="s">
        <v>49</v>
      </c>
      <c r="AT214" s="6" t="s">
        <v>49</v>
      </c>
      <c r="AU214" s="6" t="s">
        <v>49</v>
      </c>
      <c r="AV214" s="32" t="s">
        <v>49</v>
      </c>
    </row>
    <row r="215" spans="1:48" ht="14.4" customHeight="1">
      <c r="A215" s="1">
        <v>5</v>
      </c>
      <c r="B215" s="1" t="s">
        <v>38</v>
      </c>
      <c r="C215" s="1" t="s">
        <v>38</v>
      </c>
      <c r="D215" s="3" t="s">
        <v>137</v>
      </c>
      <c r="E215" s="3" t="s">
        <v>40</v>
      </c>
      <c r="F215" s="3">
        <v>2003</v>
      </c>
      <c r="G215" s="3" t="s">
        <v>111</v>
      </c>
      <c r="H215" s="3" t="s">
        <v>138</v>
      </c>
      <c r="I215" s="3" t="s">
        <v>139</v>
      </c>
      <c r="J215" s="3" t="s">
        <v>140</v>
      </c>
      <c r="K215" s="3" t="s">
        <v>45</v>
      </c>
      <c r="L215" s="3" t="s">
        <v>46</v>
      </c>
      <c r="M215" s="1" t="s">
        <v>116</v>
      </c>
      <c r="N215" s="1" t="s">
        <v>117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120</v>
      </c>
      <c r="V215" s="1" t="s">
        <v>141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126</v>
      </c>
      <c r="AE215" s="1" t="s">
        <v>62</v>
      </c>
      <c r="AF215" s="6" t="s">
        <v>49</v>
      </c>
      <c r="AG215" s="6" t="s">
        <v>49</v>
      </c>
      <c r="AH215" s="1" t="s">
        <v>124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>
        <v>0.193</v>
      </c>
      <c r="AS215" s="6" t="s">
        <v>49</v>
      </c>
      <c r="AT215" s="6" t="s">
        <v>49</v>
      </c>
      <c r="AU215" s="6" t="s">
        <v>49</v>
      </c>
      <c r="AV215" s="32" t="s">
        <v>49</v>
      </c>
    </row>
    <row r="216" spans="1:48" ht="14.4" customHeight="1">
      <c r="A216" s="1">
        <v>5</v>
      </c>
      <c r="B216" s="1" t="s">
        <v>38</v>
      </c>
      <c r="C216" s="1" t="s">
        <v>38</v>
      </c>
      <c r="D216" s="3" t="s">
        <v>137</v>
      </c>
      <c r="E216" s="3" t="s">
        <v>40</v>
      </c>
      <c r="F216" s="3">
        <v>2003</v>
      </c>
      <c r="G216" s="3" t="s">
        <v>111</v>
      </c>
      <c r="H216" s="3" t="s">
        <v>138</v>
      </c>
      <c r="I216" s="3" t="s">
        <v>139</v>
      </c>
      <c r="J216" s="3" t="s">
        <v>140</v>
      </c>
      <c r="K216" s="3" t="s">
        <v>45</v>
      </c>
      <c r="L216" s="3" t="s">
        <v>46</v>
      </c>
      <c r="M216" s="1" t="s">
        <v>116</v>
      </c>
      <c r="N216" s="1" t="s">
        <v>117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120</v>
      </c>
      <c r="V216" s="1" t="s">
        <v>141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126</v>
      </c>
      <c r="AE216" s="1" t="s">
        <v>144</v>
      </c>
      <c r="AF216" s="6" t="s">
        <v>49</v>
      </c>
      <c r="AG216" s="6" t="s">
        <v>49</v>
      </c>
      <c r="AH216" s="1" t="s">
        <v>124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>
        <v>0.158</v>
      </c>
      <c r="AS216" s="6" t="s">
        <v>49</v>
      </c>
      <c r="AT216" s="6" t="s">
        <v>49</v>
      </c>
      <c r="AU216" s="6" t="s">
        <v>49</v>
      </c>
      <c r="AV216" s="32" t="s">
        <v>49</v>
      </c>
    </row>
    <row r="217" spans="1:48" ht="14.4" customHeight="1">
      <c r="A217" s="1">
        <v>5</v>
      </c>
      <c r="B217" s="1" t="s">
        <v>38</v>
      </c>
      <c r="C217" s="1" t="s">
        <v>38</v>
      </c>
      <c r="D217" s="3" t="s">
        <v>137</v>
      </c>
      <c r="E217" s="3" t="s">
        <v>40</v>
      </c>
      <c r="F217" s="3">
        <v>2003</v>
      </c>
      <c r="G217" s="3" t="s">
        <v>111</v>
      </c>
      <c r="H217" s="3" t="s">
        <v>138</v>
      </c>
      <c r="I217" s="3" t="s">
        <v>139</v>
      </c>
      <c r="J217" s="3" t="s">
        <v>140</v>
      </c>
      <c r="K217" s="3" t="s">
        <v>45</v>
      </c>
      <c r="L217" s="3" t="s">
        <v>46</v>
      </c>
      <c r="M217" s="1" t="s">
        <v>116</v>
      </c>
      <c r="N217" s="1" t="s">
        <v>117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120</v>
      </c>
      <c r="V217" s="1" t="s">
        <v>141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126</v>
      </c>
      <c r="AE217" s="1" t="s">
        <v>143</v>
      </c>
      <c r="AF217" s="6" t="s">
        <v>49</v>
      </c>
      <c r="AG217" s="6" t="s">
        <v>49</v>
      </c>
      <c r="AH217" s="1" t="s">
        <v>124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>
        <v>0.14699999999999999</v>
      </c>
      <c r="AS217" s="6" t="s">
        <v>49</v>
      </c>
      <c r="AT217" s="6" t="s">
        <v>49</v>
      </c>
      <c r="AU217" s="6" t="s">
        <v>49</v>
      </c>
      <c r="AV217" s="32" t="s">
        <v>49</v>
      </c>
    </row>
    <row r="218" spans="1:48" ht="14.4" customHeight="1">
      <c r="A218" s="1">
        <v>5</v>
      </c>
      <c r="B218" s="1" t="s">
        <v>38</v>
      </c>
      <c r="C218" s="1" t="s">
        <v>38</v>
      </c>
      <c r="D218" s="3" t="s">
        <v>137</v>
      </c>
      <c r="E218" s="3" t="s">
        <v>40</v>
      </c>
      <c r="F218" s="3">
        <v>2003</v>
      </c>
      <c r="G218" s="3" t="s">
        <v>111</v>
      </c>
      <c r="H218" s="3" t="s">
        <v>138</v>
      </c>
      <c r="I218" s="3" t="s">
        <v>139</v>
      </c>
      <c r="J218" s="3" t="s">
        <v>140</v>
      </c>
      <c r="K218" s="3" t="s">
        <v>45</v>
      </c>
      <c r="L218" s="3" t="s">
        <v>46</v>
      </c>
      <c r="M218" s="1" t="s">
        <v>116</v>
      </c>
      <c r="N218" s="1" t="s">
        <v>117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120</v>
      </c>
      <c r="V218" s="1" t="s">
        <v>141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126</v>
      </c>
      <c r="AE218" s="1" t="s">
        <v>85</v>
      </c>
      <c r="AF218" s="6" t="s">
        <v>49</v>
      </c>
      <c r="AG218" s="6" t="s">
        <v>49</v>
      </c>
      <c r="AH218" s="1" t="s">
        <v>124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>
        <v>0.29099999999999998</v>
      </c>
      <c r="AS218" s="6" t="s">
        <v>49</v>
      </c>
      <c r="AT218" s="6" t="s">
        <v>49</v>
      </c>
      <c r="AU218" s="6" t="s">
        <v>49</v>
      </c>
      <c r="AV218" s="32" t="s">
        <v>49</v>
      </c>
    </row>
    <row r="219" spans="1:48" ht="14.4" customHeight="1">
      <c r="A219" s="1">
        <v>5</v>
      </c>
      <c r="B219" s="1" t="s">
        <v>38</v>
      </c>
      <c r="C219" s="1" t="s">
        <v>38</v>
      </c>
      <c r="D219" s="3" t="s">
        <v>137</v>
      </c>
      <c r="E219" s="3" t="s">
        <v>40</v>
      </c>
      <c r="F219" s="3">
        <v>2003</v>
      </c>
      <c r="G219" s="3" t="s">
        <v>111</v>
      </c>
      <c r="H219" s="3" t="s">
        <v>138</v>
      </c>
      <c r="I219" s="3" t="s">
        <v>139</v>
      </c>
      <c r="J219" s="3" t="s">
        <v>140</v>
      </c>
      <c r="K219" s="3" t="s">
        <v>45</v>
      </c>
      <c r="L219" s="3" t="s">
        <v>46</v>
      </c>
      <c r="M219" s="1" t="s">
        <v>116</v>
      </c>
      <c r="N219" s="1" t="s">
        <v>117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120</v>
      </c>
      <c r="V219" s="1" t="s">
        <v>141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144</v>
      </c>
      <c r="AF219" s="6" t="s">
        <v>49</v>
      </c>
      <c r="AG219" s="6" t="s">
        <v>49</v>
      </c>
      <c r="AH219" s="1" t="s">
        <v>124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>
        <v>0.36499999999999999</v>
      </c>
      <c r="AS219" s="6" t="s">
        <v>49</v>
      </c>
      <c r="AT219" s="6" t="s">
        <v>49</v>
      </c>
      <c r="AU219" s="6" t="s">
        <v>49</v>
      </c>
      <c r="AV219" s="32" t="s">
        <v>49</v>
      </c>
    </row>
    <row r="220" spans="1:48" ht="14.4" customHeight="1">
      <c r="A220" s="1">
        <v>5</v>
      </c>
      <c r="B220" s="1" t="s">
        <v>38</v>
      </c>
      <c r="C220" s="1" t="s">
        <v>38</v>
      </c>
      <c r="D220" s="3" t="s">
        <v>137</v>
      </c>
      <c r="E220" s="3" t="s">
        <v>40</v>
      </c>
      <c r="F220" s="3">
        <v>2003</v>
      </c>
      <c r="G220" s="3" t="s">
        <v>111</v>
      </c>
      <c r="H220" s="3" t="s">
        <v>138</v>
      </c>
      <c r="I220" s="3" t="s">
        <v>139</v>
      </c>
      <c r="J220" s="3" t="s">
        <v>140</v>
      </c>
      <c r="K220" s="3" t="s">
        <v>45</v>
      </c>
      <c r="L220" s="3" t="s">
        <v>46</v>
      </c>
      <c r="M220" s="1" t="s">
        <v>116</v>
      </c>
      <c r="N220" s="1" t="s">
        <v>117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120</v>
      </c>
      <c r="V220" s="1" t="s">
        <v>141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143</v>
      </c>
      <c r="AF220" s="6" t="s">
        <v>49</v>
      </c>
      <c r="AG220" s="6" t="s">
        <v>49</v>
      </c>
      <c r="AH220" s="1" t="s">
        <v>124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>
        <v>0.48</v>
      </c>
      <c r="AS220" s="6" t="s">
        <v>49</v>
      </c>
      <c r="AT220" s="6" t="s">
        <v>49</v>
      </c>
      <c r="AU220" s="6" t="s">
        <v>49</v>
      </c>
      <c r="AV220" s="32" t="s">
        <v>49</v>
      </c>
    </row>
    <row r="221" spans="1:48" ht="14.4" customHeight="1">
      <c r="A221" s="1">
        <v>5</v>
      </c>
      <c r="B221" s="1" t="s">
        <v>38</v>
      </c>
      <c r="C221" s="1" t="s">
        <v>38</v>
      </c>
      <c r="D221" s="3" t="s">
        <v>137</v>
      </c>
      <c r="E221" s="3" t="s">
        <v>40</v>
      </c>
      <c r="F221" s="3">
        <v>2003</v>
      </c>
      <c r="G221" s="3" t="s">
        <v>111</v>
      </c>
      <c r="H221" s="3" t="s">
        <v>138</v>
      </c>
      <c r="I221" s="3" t="s">
        <v>139</v>
      </c>
      <c r="J221" s="3" t="s">
        <v>140</v>
      </c>
      <c r="K221" s="3" t="s">
        <v>45</v>
      </c>
      <c r="L221" s="3" t="s">
        <v>46</v>
      </c>
      <c r="M221" s="1" t="s">
        <v>116</v>
      </c>
      <c r="N221" s="1" t="s">
        <v>117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120</v>
      </c>
      <c r="V221" s="1" t="s">
        <v>141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85</v>
      </c>
      <c r="AF221" s="6" t="s">
        <v>49</v>
      </c>
      <c r="AG221" s="6" t="s">
        <v>49</v>
      </c>
      <c r="AH221" s="1" t="s">
        <v>124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>
        <v>0.42599999999999999</v>
      </c>
      <c r="AS221" s="6" t="s">
        <v>49</v>
      </c>
      <c r="AT221" s="6" t="s">
        <v>49</v>
      </c>
      <c r="AU221" s="6" t="s">
        <v>49</v>
      </c>
      <c r="AV221" s="32" t="s">
        <v>49</v>
      </c>
    </row>
    <row r="222" spans="1:48" ht="14.4" customHeight="1">
      <c r="A222" s="1">
        <v>5</v>
      </c>
      <c r="B222" s="1" t="s">
        <v>38</v>
      </c>
      <c r="C222" s="1" t="s">
        <v>38</v>
      </c>
      <c r="D222" s="3" t="s">
        <v>137</v>
      </c>
      <c r="E222" s="3" t="s">
        <v>40</v>
      </c>
      <c r="F222" s="3">
        <v>2003</v>
      </c>
      <c r="G222" s="3" t="s">
        <v>111</v>
      </c>
      <c r="H222" s="3" t="s">
        <v>138</v>
      </c>
      <c r="I222" s="3" t="s">
        <v>139</v>
      </c>
      <c r="J222" s="3" t="s">
        <v>140</v>
      </c>
      <c r="K222" s="3" t="s">
        <v>45</v>
      </c>
      <c r="L222" s="3" t="s">
        <v>46</v>
      </c>
      <c r="M222" s="1" t="s">
        <v>116</v>
      </c>
      <c r="N222" s="1" t="s">
        <v>117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120</v>
      </c>
      <c r="V222" s="1" t="s">
        <v>141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144</v>
      </c>
      <c r="AE222" s="1" t="s">
        <v>143</v>
      </c>
      <c r="AF222" s="6" t="s">
        <v>49</v>
      </c>
      <c r="AG222" s="6" t="s">
        <v>49</v>
      </c>
      <c r="AH222" s="1" t="s">
        <v>124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>
        <v>0.49</v>
      </c>
      <c r="AS222" s="6" t="s">
        <v>49</v>
      </c>
      <c r="AT222" s="6" t="s">
        <v>49</v>
      </c>
      <c r="AU222" s="6" t="s">
        <v>49</v>
      </c>
      <c r="AV222" s="32" t="s">
        <v>49</v>
      </c>
    </row>
    <row r="223" spans="1:48" ht="14.4" customHeight="1">
      <c r="A223" s="1">
        <v>5</v>
      </c>
      <c r="B223" s="1" t="s">
        <v>38</v>
      </c>
      <c r="C223" s="1" t="s">
        <v>38</v>
      </c>
      <c r="D223" s="3" t="s">
        <v>137</v>
      </c>
      <c r="E223" s="3" t="s">
        <v>40</v>
      </c>
      <c r="F223" s="3">
        <v>2003</v>
      </c>
      <c r="G223" s="3" t="s">
        <v>111</v>
      </c>
      <c r="H223" s="3" t="s">
        <v>138</v>
      </c>
      <c r="I223" s="3" t="s">
        <v>139</v>
      </c>
      <c r="J223" s="3" t="s">
        <v>140</v>
      </c>
      <c r="K223" s="3" t="s">
        <v>45</v>
      </c>
      <c r="L223" s="3" t="s">
        <v>46</v>
      </c>
      <c r="M223" s="1" t="s">
        <v>116</v>
      </c>
      <c r="N223" s="1" t="s">
        <v>117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120</v>
      </c>
      <c r="V223" s="1" t="s">
        <v>141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144</v>
      </c>
      <c r="AE223" s="1" t="s">
        <v>85</v>
      </c>
      <c r="AF223" s="6" t="s">
        <v>49</v>
      </c>
      <c r="AG223" s="6" t="s">
        <v>49</v>
      </c>
      <c r="AH223" s="1" t="s">
        <v>124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>
        <v>0.33900000000000002</v>
      </c>
      <c r="AS223" s="6" t="s">
        <v>49</v>
      </c>
      <c r="AT223" s="6" t="s">
        <v>49</v>
      </c>
      <c r="AU223" s="6" t="s">
        <v>49</v>
      </c>
      <c r="AV223" s="32" t="s">
        <v>49</v>
      </c>
    </row>
    <row r="224" spans="1:48" ht="14.4" customHeight="1">
      <c r="A224" s="1">
        <v>5</v>
      </c>
      <c r="B224" s="1" t="s">
        <v>38</v>
      </c>
      <c r="C224" s="1" t="s">
        <v>38</v>
      </c>
      <c r="D224" s="3" t="s">
        <v>137</v>
      </c>
      <c r="E224" s="3" t="s">
        <v>40</v>
      </c>
      <c r="F224" s="3">
        <v>2003</v>
      </c>
      <c r="G224" s="3" t="s">
        <v>111</v>
      </c>
      <c r="H224" s="3" t="s">
        <v>138</v>
      </c>
      <c r="I224" s="3" t="s">
        <v>139</v>
      </c>
      <c r="J224" s="3" t="s">
        <v>140</v>
      </c>
      <c r="K224" s="3" t="s">
        <v>45</v>
      </c>
      <c r="L224" s="3" t="s">
        <v>46</v>
      </c>
      <c r="M224" s="1" t="s">
        <v>116</v>
      </c>
      <c r="N224" s="1" t="s">
        <v>117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120</v>
      </c>
      <c r="V224" s="1" t="s">
        <v>141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143</v>
      </c>
      <c r="AE224" s="1" t="s">
        <v>85</v>
      </c>
      <c r="AF224" s="6" t="s">
        <v>49</v>
      </c>
      <c r="AG224" s="6" t="s">
        <v>49</v>
      </c>
      <c r="AH224" s="1" t="s">
        <v>124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>
        <v>0.46100000000000002</v>
      </c>
      <c r="AS224" s="6" t="s">
        <v>49</v>
      </c>
      <c r="AT224" s="6" t="s">
        <v>49</v>
      </c>
      <c r="AU224" s="6" t="s">
        <v>49</v>
      </c>
      <c r="AV224" s="32" t="s">
        <v>49</v>
      </c>
    </row>
    <row r="225" spans="1:48" ht="14.4" customHeight="1">
      <c r="A225" s="1">
        <v>5</v>
      </c>
      <c r="B225" s="1" t="s">
        <v>38</v>
      </c>
      <c r="C225" s="1" t="s">
        <v>38</v>
      </c>
      <c r="D225" s="3" t="s">
        <v>137</v>
      </c>
      <c r="E225" s="3" t="s">
        <v>40</v>
      </c>
      <c r="F225" s="3">
        <v>2003</v>
      </c>
      <c r="G225" s="3" t="s">
        <v>111</v>
      </c>
      <c r="H225" s="3" t="s">
        <v>138</v>
      </c>
      <c r="I225" s="3" t="s">
        <v>139</v>
      </c>
      <c r="J225" s="3" t="s">
        <v>140</v>
      </c>
      <c r="K225" s="3" t="s">
        <v>45</v>
      </c>
      <c r="L225" s="3" t="s">
        <v>46</v>
      </c>
      <c r="M225" s="1" t="s">
        <v>116</v>
      </c>
      <c r="N225" s="1" t="s">
        <v>117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120</v>
      </c>
      <c r="V225" s="1" t="s">
        <v>141</v>
      </c>
      <c r="W225" s="1">
        <v>42.11</v>
      </c>
      <c r="X225" s="1">
        <v>-75.91</v>
      </c>
      <c r="Y225" s="3" t="s">
        <v>142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85</v>
      </c>
      <c r="AE225" s="1" t="s">
        <v>85</v>
      </c>
      <c r="AF225" s="1" t="s">
        <v>60</v>
      </c>
      <c r="AG225" s="1" t="s">
        <v>61</v>
      </c>
      <c r="AH225" s="1" t="s">
        <v>124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1">
        <v>1.0820000000000001</v>
      </c>
      <c r="AS225" s="4">
        <v>0.8488664651458725</v>
      </c>
      <c r="AT225" s="5">
        <v>0</v>
      </c>
      <c r="AU225" s="4">
        <v>1.5204281048546218</v>
      </c>
      <c r="AV225" s="31" t="s">
        <v>145</v>
      </c>
    </row>
    <row r="226" spans="1:48" ht="14.4" customHeight="1">
      <c r="A226" s="1">
        <v>5</v>
      </c>
      <c r="B226" s="1" t="s">
        <v>38</v>
      </c>
      <c r="C226" s="1" t="s">
        <v>38</v>
      </c>
      <c r="D226" s="3" t="s">
        <v>137</v>
      </c>
      <c r="E226" s="3" t="s">
        <v>40</v>
      </c>
      <c r="F226" s="3">
        <v>2003</v>
      </c>
      <c r="G226" s="3" t="s">
        <v>111</v>
      </c>
      <c r="H226" s="3" t="s">
        <v>138</v>
      </c>
      <c r="I226" s="3" t="s">
        <v>139</v>
      </c>
      <c r="J226" s="3" t="s">
        <v>140</v>
      </c>
      <c r="K226" s="3" t="s">
        <v>45</v>
      </c>
      <c r="L226" s="3" t="s">
        <v>46</v>
      </c>
      <c r="M226" s="1" t="s">
        <v>116</v>
      </c>
      <c r="N226" s="1" t="s">
        <v>117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120</v>
      </c>
      <c r="V226" s="1" t="s">
        <v>141</v>
      </c>
      <c r="W226" s="1">
        <v>42.11</v>
      </c>
      <c r="X226" s="1">
        <v>-75.91</v>
      </c>
      <c r="Y226" s="3" t="s">
        <v>142</v>
      </c>
      <c r="Z226" s="1" t="s">
        <v>49</v>
      </c>
      <c r="AA226" s="1" t="s">
        <v>50</v>
      </c>
      <c r="AB226" s="1" t="s">
        <v>57</v>
      </c>
      <c r="AC226" s="1" t="s">
        <v>87</v>
      </c>
      <c r="AD226" s="1" t="s">
        <v>143</v>
      </c>
      <c r="AE226" s="1" t="s">
        <v>143</v>
      </c>
      <c r="AF226" s="1" t="s">
        <v>60</v>
      </c>
      <c r="AG226" s="1" t="s">
        <v>61</v>
      </c>
      <c r="AH226" s="1" t="s">
        <v>124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1">
        <v>0.151</v>
      </c>
      <c r="AS226" s="4">
        <v>0.19235766806455068</v>
      </c>
      <c r="AT226" s="5">
        <v>0</v>
      </c>
      <c r="AU226" s="4">
        <v>3.04332760931266</v>
      </c>
      <c r="AV226" s="31" t="s">
        <v>145</v>
      </c>
    </row>
    <row r="227" spans="1:48" ht="14.4" customHeight="1">
      <c r="A227" s="1">
        <v>5</v>
      </c>
      <c r="B227" s="1" t="s">
        <v>38</v>
      </c>
      <c r="C227" s="1" t="s">
        <v>38</v>
      </c>
      <c r="D227" s="3" t="s">
        <v>137</v>
      </c>
      <c r="E227" s="3" t="s">
        <v>40</v>
      </c>
      <c r="F227" s="3">
        <v>2003</v>
      </c>
      <c r="G227" s="3" t="s">
        <v>111</v>
      </c>
      <c r="H227" s="3" t="s">
        <v>138</v>
      </c>
      <c r="I227" s="3" t="s">
        <v>139</v>
      </c>
      <c r="J227" s="3" t="s">
        <v>140</v>
      </c>
      <c r="K227" s="3" t="s">
        <v>45</v>
      </c>
      <c r="L227" s="3" t="s">
        <v>46</v>
      </c>
      <c r="M227" s="1" t="s">
        <v>116</v>
      </c>
      <c r="N227" s="1" t="s">
        <v>117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120</v>
      </c>
      <c r="V227" s="1" t="s">
        <v>141</v>
      </c>
      <c r="W227" s="1">
        <v>42.11</v>
      </c>
      <c r="X227" s="1">
        <v>-75.91</v>
      </c>
      <c r="Y227" s="3" t="s">
        <v>142</v>
      </c>
      <c r="Z227" s="1" t="s">
        <v>49</v>
      </c>
      <c r="AA227" s="1" t="s">
        <v>50</v>
      </c>
      <c r="AB227" s="1" t="s">
        <v>57</v>
      </c>
      <c r="AC227" s="1" t="s">
        <v>87</v>
      </c>
      <c r="AD227" s="1" t="s">
        <v>144</v>
      </c>
      <c r="AE227" s="1" t="s">
        <v>144</v>
      </c>
      <c r="AF227" s="1" t="s">
        <v>60</v>
      </c>
      <c r="AG227" s="1" t="s">
        <v>61</v>
      </c>
      <c r="AH227" s="1" t="s">
        <v>124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1">
        <v>9.0999999999999998E-2</v>
      </c>
      <c r="AS227" s="4">
        <v>0.20332423960085885</v>
      </c>
      <c r="AT227" s="5">
        <v>0</v>
      </c>
      <c r="AU227" s="4">
        <v>5.31547654956531</v>
      </c>
      <c r="AV227" s="31" t="s">
        <v>145</v>
      </c>
    </row>
    <row r="228" spans="1:48" ht="14.4" customHeight="1">
      <c r="A228" s="1">
        <v>5</v>
      </c>
      <c r="B228" s="1" t="s">
        <v>38</v>
      </c>
      <c r="C228" s="1" t="s">
        <v>38</v>
      </c>
      <c r="D228" s="3" t="s">
        <v>137</v>
      </c>
      <c r="E228" s="3" t="s">
        <v>40</v>
      </c>
      <c r="F228" s="3">
        <v>2003</v>
      </c>
      <c r="G228" s="3" t="s">
        <v>111</v>
      </c>
      <c r="H228" s="3" t="s">
        <v>138</v>
      </c>
      <c r="I228" s="3" t="s">
        <v>139</v>
      </c>
      <c r="J228" s="3" t="s">
        <v>140</v>
      </c>
      <c r="K228" s="3" t="s">
        <v>45</v>
      </c>
      <c r="L228" s="3" t="s">
        <v>46</v>
      </c>
      <c r="M228" s="1" t="s">
        <v>116</v>
      </c>
      <c r="N228" s="1" t="s">
        <v>117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120</v>
      </c>
      <c r="V228" s="1" t="s">
        <v>141</v>
      </c>
      <c r="W228" s="1">
        <v>42.11</v>
      </c>
      <c r="X228" s="1">
        <v>-75.91</v>
      </c>
      <c r="Y228" s="3" t="s">
        <v>142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124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1">
        <v>0.13200000000000001</v>
      </c>
      <c r="AS228" s="4">
        <v>0.15595463137996224</v>
      </c>
      <c r="AT228" s="5">
        <v>0</v>
      </c>
      <c r="AU228" s="4">
        <v>1.7816635160680536</v>
      </c>
      <c r="AV228" s="31" t="s">
        <v>145</v>
      </c>
    </row>
    <row r="229" spans="1:48" ht="14.4" customHeight="1">
      <c r="A229" s="1">
        <v>5</v>
      </c>
      <c r="B229" s="1" t="s">
        <v>38</v>
      </c>
      <c r="C229" s="1" t="s">
        <v>38</v>
      </c>
      <c r="D229" s="3" t="s">
        <v>137</v>
      </c>
      <c r="E229" s="3" t="s">
        <v>40</v>
      </c>
      <c r="F229" s="3">
        <v>2003</v>
      </c>
      <c r="G229" s="3" t="s">
        <v>111</v>
      </c>
      <c r="H229" s="3" t="s">
        <v>138</v>
      </c>
      <c r="I229" s="3" t="s">
        <v>139</v>
      </c>
      <c r="J229" s="3" t="s">
        <v>140</v>
      </c>
      <c r="K229" s="3" t="s">
        <v>45</v>
      </c>
      <c r="L229" s="3" t="s">
        <v>46</v>
      </c>
      <c r="M229" s="1" t="s">
        <v>116</v>
      </c>
      <c r="N229" s="1" t="s">
        <v>117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120</v>
      </c>
      <c r="V229" s="1" t="s">
        <v>141</v>
      </c>
      <c r="W229" s="1">
        <v>42.11</v>
      </c>
      <c r="X229" s="1">
        <v>-75.91</v>
      </c>
      <c r="Y229" s="3" t="s">
        <v>142</v>
      </c>
      <c r="Z229" s="1" t="s">
        <v>49</v>
      </c>
      <c r="AA229" s="1" t="s">
        <v>50</v>
      </c>
      <c r="AB229" s="1" t="s">
        <v>66</v>
      </c>
      <c r="AC229" s="1" t="s">
        <v>125</v>
      </c>
      <c r="AD229" s="1" t="s">
        <v>127</v>
      </c>
      <c r="AE229" s="1" t="s">
        <v>127</v>
      </c>
      <c r="AF229" s="1" t="s">
        <v>60</v>
      </c>
      <c r="AG229" s="1" t="s">
        <v>61</v>
      </c>
      <c r="AH229" s="1" t="s">
        <v>124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1">
        <v>0.19800000000000001</v>
      </c>
      <c r="AS229" s="4">
        <v>0.33308604218080518</v>
      </c>
      <c r="AT229" s="5">
        <v>0</v>
      </c>
      <c r="AU229" s="4">
        <v>2.2575831747810127</v>
      </c>
      <c r="AV229" s="31" t="s">
        <v>145</v>
      </c>
    </row>
    <row r="230" spans="1:48" ht="14.4" customHeight="1">
      <c r="A230" s="1">
        <v>5</v>
      </c>
      <c r="B230" s="1" t="s">
        <v>38</v>
      </c>
      <c r="C230" s="1" t="s">
        <v>38</v>
      </c>
      <c r="D230" s="3" t="s">
        <v>137</v>
      </c>
      <c r="E230" s="3" t="s">
        <v>40</v>
      </c>
      <c r="F230" s="3">
        <v>2003</v>
      </c>
      <c r="G230" s="3" t="s">
        <v>111</v>
      </c>
      <c r="H230" s="3" t="s">
        <v>138</v>
      </c>
      <c r="I230" s="3" t="s">
        <v>139</v>
      </c>
      <c r="J230" s="3" t="s">
        <v>140</v>
      </c>
      <c r="K230" s="3" t="s">
        <v>45</v>
      </c>
      <c r="L230" s="3" t="s">
        <v>46</v>
      </c>
      <c r="M230" s="1" t="s">
        <v>116</v>
      </c>
      <c r="N230" s="1" t="s">
        <v>117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120</v>
      </c>
      <c r="V230" s="1" t="s">
        <v>141</v>
      </c>
      <c r="W230" s="1">
        <v>42.11</v>
      </c>
      <c r="X230" s="1">
        <v>-75.91</v>
      </c>
      <c r="Y230" s="3" t="s">
        <v>142</v>
      </c>
      <c r="Z230" s="1" t="s">
        <v>49</v>
      </c>
      <c r="AA230" s="1" t="s">
        <v>50</v>
      </c>
      <c r="AB230" s="1" t="s">
        <v>66</v>
      </c>
      <c r="AC230" s="1" t="s">
        <v>125</v>
      </c>
      <c r="AD230" s="1" t="s">
        <v>126</v>
      </c>
      <c r="AE230" s="1" t="s">
        <v>126</v>
      </c>
      <c r="AF230" s="1" t="s">
        <v>60</v>
      </c>
      <c r="AG230" s="1" t="s">
        <v>61</v>
      </c>
      <c r="AH230" s="1" t="s">
        <v>124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1">
        <v>0.47499999999999998</v>
      </c>
      <c r="AS230" s="4">
        <v>1.000587713625477</v>
      </c>
      <c r="AT230" s="5">
        <v>0</v>
      </c>
      <c r="AU230" s="4">
        <v>1.6957328620389662</v>
      </c>
      <c r="AV230" s="31" t="s">
        <v>145</v>
      </c>
    </row>
    <row r="231" spans="1:48" ht="14.4" customHeight="1">
      <c r="A231" s="1">
        <v>5</v>
      </c>
      <c r="B231" s="1" t="s">
        <v>38</v>
      </c>
      <c r="C231" s="1" t="s">
        <v>38</v>
      </c>
      <c r="D231" s="3" t="s">
        <v>137</v>
      </c>
      <c r="E231" s="3" t="s">
        <v>40</v>
      </c>
      <c r="F231" s="3">
        <v>2003</v>
      </c>
      <c r="G231" s="3" t="s">
        <v>111</v>
      </c>
      <c r="H231" s="3" t="s">
        <v>138</v>
      </c>
      <c r="I231" s="3" t="s">
        <v>139</v>
      </c>
      <c r="J231" s="3" t="s">
        <v>140</v>
      </c>
      <c r="K231" s="3" t="s">
        <v>45</v>
      </c>
      <c r="L231" s="3" t="s">
        <v>46</v>
      </c>
      <c r="M231" s="1" t="s">
        <v>116</v>
      </c>
      <c r="N231" s="1" t="s">
        <v>117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120</v>
      </c>
      <c r="V231" s="1" t="s">
        <v>141</v>
      </c>
      <c r="W231" s="1">
        <v>42.11</v>
      </c>
      <c r="X231" s="1">
        <v>-75.91</v>
      </c>
      <c r="Y231" s="3" t="s">
        <v>142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127</v>
      </c>
      <c r="AE231" s="1" t="s">
        <v>126</v>
      </c>
      <c r="AF231" s="6" t="s">
        <v>49</v>
      </c>
      <c r="AG231" s="6" t="s">
        <v>49</v>
      </c>
      <c r="AH231" s="1" t="s">
        <v>124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1">
        <v>0.16500000000000001</v>
      </c>
      <c r="AS231" s="6" t="s">
        <v>49</v>
      </c>
      <c r="AT231" s="6" t="s">
        <v>49</v>
      </c>
      <c r="AU231" s="6" t="s">
        <v>49</v>
      </c>
      <c r="AV231" s="32" t="s">
        <v>49</v>
      </c>
    </row>
    <row r="232" spans="1:48" ht="14.4" customHeight="1">
      <c r="A232" s="1">
        <v>5</v>
      </c>
      <c r="B232" s="1" t="s">
        <v>38</v>
      </c>
      <c r="C232" s="1" t="s">
        <v>38</v>
      </c>
      <c r="D232" s="3" t="s">
        <v>137</v>
      </c>
      <c r="E232" s="3" t="s">
        <v>40</v>
      </c>
      <c r="F232" s="3">
        <v>2003</v>
      </c>
      <c r="G232" s="3" t="s">
        <v>111</v>
      </c>
      <c r="H232" s="3" t="s">
        <v>138</v>
      </c>
      <c r="I232" s="3" t="s">
        <v>139</v>
      </c>
      <c r="J232" s="3" t="s">
        <v>140</v>
      </c>
      <c r="K232" s="3" t="s">
        <v>45</v>
      </c>
      <c r="L232" s="3" t="s">
        <v>46</v>
      </c>
      <c r="M232" s="1" t="s">
        <v>116</v>
      </c>
      <c r="N232" s="1" t="s">
        <v>117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120</v>
      </c>
      <c r="V232" s="1" t="s">
        <v>141</v>
      </c>
      <c r="W232" s="1">
        <v>42.11</v>
      </c>
      <c r="X232" s="1">
        <v>-75.91</v>
      </c>
      <c r="Y232" s="3" t="s">
        <v>142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127</v>
      </c>
      <c r="AE232" s="1" t="s">
        <v>62</v>
      </c>
      <c r="AF232" s="6" t="s">
        <v>49</v>
      </c>
      <c r="AG232" s="6" t="s">
        <v>49</v>
      </c>
      <c r="AH232" s="1" t="s">
        <v>124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1">
        <v>0.03</v>
      </c>
      <c r="AS232" s="6" t="s">
        <v>49</v>
      </c>
      <c r="AT232" s="6" t="s">
        <v>49</v>
      </c>
      <c r="AU232" s="6" t="s">
        <v>49</v>
      </c>
      <c r="AV232" s="32" t="s">
        <v>49</v>
      </c>
    </row>
    <row r="233" spans="1:48" ht="14.4" customHeight="1">
      <c r="A233" s="1">
        <v>5</v>
      </c>
      <c r="B233" s="1" t="s">
        <v>38</v>
      </c>
      <c r="C233" s="1" t="s">
        <v>38</v>
      </c>
      <c r="D233" s="3" t="s">
        <v>137</v>
      </c>
      <c r="E233" s="3" t="s">
        <v>40</v>
      </c>
      <c r="F233" s="3">
        <v>2003</v>
      </c>
      <c r="G233" s="3" t="s">
        <v>111</v>
      </c>
      <c r="H233" s="3" t="s">
        <v>138</v>
      </c>
      <c r="I233" s="3" t="s">
        <v>139</v>
      </c>
      <c r="J233" s="3" t="s">
        <v>140</v>
      </c>
      <c r="K233" s="3" t="s">
        <v>45</v>
      </c>
      <c r="L233" s="3" t="s">
        <v>46</v>
      </c>
      <c r="M233" s="1" t="s">
        <v>116</v>
      </c>
      <c r="N233" s="1" t="s">
        <v>117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120</v>
      </c>
      <c r="V233" s="1" t="s">
        <v>141</v>
      </c>
      <c r="W233" s="1">
        <v>42.11</v>
      </c>
      <c r="X233" s="1">
        <v>-75.91</v>
      </c>
      <c r="Y233" s="3" t="s">
        <v>142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127</v>
      </c>
      <c r="AE233" s="1" t="s">
        <v>144</v>
      </c>
      <c r="AF233" s="6" t="s">
        <v>49</v>
      </c>
      <c r="AG233" s="6" t="s">
        <v>49</v>
      </c>
      <c r="AH233" s="1" t="s">
        <v>124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1">
        <v>-3.7999999999999999E-2</v>
      </c>
      <c r="AS233" s="6" t="s">
        <v>49</v>
      </c>
      <c r="AT233" s="6" t="s">
        <v>49</v>
      </c>
      <c r="AU233" s="6" t="s">
        <v>49</v>
      </c>
      <c r="AV233" s="32" t="s">
        <v>49</v>
      </c>
    </row>
    <row r="234" spans="1:48" ht="14.4" customHeight="1">
      <c r="A234" s="1">
        <v>5</v>
      </c>
      <c r="B234" s="1" t="s">
        <v>38</v>
      </c>
      <c r="C234" s="1" t="s">
        <v>38</v>
      </c>
      <c r="D234" s="3" t="s">
        <v>137</v>
      </c>
      <c r="E234" s="3" t="s">
        <v>40</v>
      </c>
      <c r="F234" s="3">
        <v>2003</v>
      </c>
      <c r="G234" s="3" t="s">
        <v>111</v>
      </c>
      <c r="H234" s="3" t="s">
        <v>138</v>
      </c>
      <c r="I234" s="3" t="s">
        <v>139</v>
      </c>
      <c r="J234" s="3" t="s">
        <v>140</v>
      </c>
      <c r="K234" s="3" t="s">
        <v>45</v>
      </c>
      <c r="L234" s="3" t="s">
        <v>46</v>
      </c>
      <c r="M234" s="1" t="s">
        <v>116</v>
      </c>
      <c r="N234" s="1" t="s">
        <v>117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120</v>
      </c>
      <c r="V234" s="1" t="s">
        <v>141</v>
      </c>
      <c r="W234" s="1">
        <v>42.11</v>
      </c>
      <c r="X234" s="1">
        <v>-75.91</v>
      </c>
      <c r="Y234" s="3" t="s">
        <v>142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127</v>
      </c>
      <c r="AE234" s="1" t="s">
        <v>143</v>
      </c>
      <c r="AF234" s="6" t="s">
        <v>49</v>
      </c>
      <c r="AG234" s="6" t="s">
        <v>49</v>
      </c>
      <c r="AH234" s="1" t="s">
        <v>124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1">
        <v>-5.6000000000000001E-2</v>
      </c>
      <c r="AS234" s="6" t="s">
        <v>49</v>
      </c>
      <c r="AT234" s="6" t="s">
        <v>49</v>
      </c>
      <c r="AU234" s="6" t="s">
        <v>49</v>
      </c>
      <c r="AV234" s="32" t="s">
        <v>49</v>
      </c>
    </row>
    <row r="235" spans="1:48" ht="14.4" customHeight="1">
      <c r="A235" s="1">
        <v>5</v>
      </c>
      <c r="B235" s="1" t="s">
        <v>38</v>
      </c>
      <c r="C235" s="1" t="s">
        <v>38</v>
      </c>
      <c r="D235" s="3" t="s">
        <v>137</v>
      </c>
      <c r="E235" s="3" t="s">
        <v>40</v>
      </c>
      <c r="F235" s="3">
        <v>2003</v>
      </c>
      <c r="G235" s="3" t="s">
        <v>111</v>
      </c>
      <c r="H235" s="3" t="s">
        <v>138</v>
      </c>
      <c r="I235" s="3" t="s">
        <v>139</v>
      </c>
      <c r="J235" s="3" t="s">
        <v>140</v>
      </c>
      <c r="K235" s="3" t="s">
        <v>45</v>
      </c>
      <c r="L235" s="3" t="s">
        <v>46</v>
      </c>
      <c r="M235" s="1" t="s">
        <v>116</v>
      </c>
      <c r="N235" s="1" t="s">
        <v>117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120</v>
      </c>
      <c r="V235" s="1" t="s">
        <v>141</v>
      </c>
      <c r="W235" s="1">
        <v>42.11</v>
      </c>
      <c r="X235" s="1">
        <v>-75.91</v>
      </c>
      <c r="Y235" s="3" t="s">
        <v>142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127</v>
      </c>
      <c r="AE235" s="1" t="s">
        <v>85</v>
      </c>
      <c r="AF235" s="6" t="s">
        <v>49</v>
      </c>
      <c r="AG235" s="6" t="s">
        <v>49</v>
      </c>
      <c r="AH235" s="1" t="s">
        <v>124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1">
        <v>0.251</v>
      </c>
      <c r="AS235" s="6" t="s">
        <v>49</v>
      </c>
      <c r="AT235" s="6" t="s">
        <v>49</v>
      </c>
      <c r="AU235" s="6" t="s">
        <v>49</v>
      </c>
      <c r="AV235" s="32" t="s">
        <v>49</v>
      </c>
    </row>
    <row r="236" spans="1:48" ht="14.4" customHeight="1">
      <c r="A236" s="1">
        <v>5</v>
      </c>
      <c r="B236" s="1" t="s">
        <v>38</v>
      </c>
      <c r="C236" s="1" t="s">
        <v>38</v>
      </c>
      <c r="D236" s="3" t="s">
        <v>137</v>
      </c>
      <c r="E236" s="3" t="s">
        <v>40</v>
      </c>
      <c r="F236" s="3">
        <v>2003</v>
      </c>
      <c r="G236" s="3" t="s">
        <v>111</v>
      </c>
      <c r="H236" s="3" t="s">
        <v>138</v>
      </c>
      <c r="I236" s="3" t="s">
        <v>139</v>
      </c>
      <c r="J236" s="3" t="s">
        <v>140</v>
      </c>
      <c r="K236" s="3" t="s">
        <v>45</v>
      </c>
      <c r="L236" s="3" t="s">
        <v>46</v>
      </c>
      <c r="M236" s="1" t="s">
        <v>116</v>
      </c>
      <c r="N236" s="1" t="s">
        <v>117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120</v>
      </c>
      <c r="V236" s="1" t="s">
        <v>141</v>
      </c>
      <c r="W236" s="1">
        <v>42.11</v>
      </c>
      <c r="X236" s="1">
        <v>-75.91</v>
      </c>
      <c r="Y236" s="3" t="s">
        <v>142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126</v>
      </c>
      <c r="AE236" s="1" t="s">
        <v>62</v>
      </c>
      <c r="AF236" s="6" t="s">
        <v>49</v>
      </c>
      <c r="AG236" s="6" t="s">
        <v>49</v>
      </c>
      <c r="AH236" s="1" t="s">
        <v>124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1">
        <v>8.2000000000000003E-2</v>
      </c>
      <c r="AS236" s="6" t="s">
        <v>49</v>
      </c>
      <c r="AT236" s="6" t="s">
        <v>49</v>
      </c>
      <c r="AU236" s="6" t="s">
        <v>49</v>
      </c>
      <c r="AV236" s="32" t="s">
        <v>49</v>
      </c>
    </row>
    <row r="237" spans="1:48" ht="14.4" customHeight="1">
      <c r="A237" s="1">
        <v>5</v>
      </c>
      <c r="B237" s="1" t="s">
        <v>38</v>
      </c>
      <c r="C237" s="1" t="s">
        <v>38</v>
      </c>
      <c r="D237" s="3" t="s">
        <v>137</v>
      </c>
      <c r="E237" s="3" t="s">
        <v>40</v>
      </c>
      <c r="F237" s="3">
        <v>2003</v>
      </c>
      <c r="G237" s="3" t="s">
        <v>111</v>
      </c>
      <c r="H237" s="3" t="s">
        <v>138</v>
      </c>
      <c r="I237" s="3" t="s">
        <v>139</v>
      </c>
      <c r="J237" s="3" t="s">
        <v>140</v>
      </c>
      <c r="K237" s="3" t="s">
        <v>45</v>
      </c>
      <c r="L237" s="3" t="s">
        <v>46</v>
      </c>
      <c r="M237" s="1" t="s">
        <v>116</v>
      </c>
      <c r="N237" s="1" t="s">
        <v>117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120</v>
      </c>
      <c r="V237" s="1" t="s">
        <v>141</v>
      </c>
      <c r="W237" s="1">
        <v>42.11</v>
      </c>
      <c r="X237" s="1">
        <v>-75.91</v>
      </c>
      <c r="Y237" s="3" t="s">
        <v>142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126</v>
      </c>
      <c r="AE237" s="1" t="s">
        <v>144</v>
      </c>
      <c r="AF237" s="6" t="s">
        <v>49</v>
      </c>
      <c r="AG237" s="6" t="s">
        <v>49</v>
      </c>
      <c r="AH237" s="1" t="s">
        <v>124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1">
        <v>5.3999999999999999E-2</v>
      </c>
      <c r="AS237" s="6" t="s">
        <v>49</v>
      </c>
      <c r="AT237" s="6" t="s">
        <v>49</v>
      </c>
      <c r="AU237" s="6" t="s">
        <v>49</v>
      </c>
      <c r="AV237" s="32" t="s">
        <v>49</v>
      </c>
    </row>
    <row r="238" spans="1:48" ht="14.4" customHeight="1">
      <c r="A238" s="1">
        <v>5</v>
      </c>
      <c r="B238" s="1" t="s">
        <v>38</v>
      </c>
      <c r="C238" s="1" t="s">
        <v>38</v>
      </c>
      <c r="D238" s="3" t="s">
        <v>137</v>
      </c>
      <c r="E238" s="3" t="s">
        <v>40</v>
      </c>
      <c r="F238" s="3">
        <v>2003</v>
      </c>
      <c r="G238" s="3" t="s">
        <v>111</v>
      </c>
      <c r="H238" s="3" t="s">
        <v>138</v>
      </c>
      <c r="I238" s="3" t="s">
        <v>139</v>
      </c>
      <c r="J238" s="3" t="s">
        <v>140</v>
      </c>
      <c r="K238" s="3" t="s">
        <v>45</v>
      </c>
      <c r="L238" s="3" t="s">
        <v>46</v>
      </c>
      <c r="M238" s="1" t="s">
        <v>116</v>
      </c>
      <c r="N238" s="1" t="s">
        <v>117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120</v>
      </c>
      <c r="V238" s="1" t="s">
        <v>141</v>
      </c>
      <c r="W238" s="1">
        <v>42.11</v>
      </c>
      <c r="X238" s="1">
        <v>-75.91</v>
      </c>
      <c r="Y238" s="3" t="s">
        <v>142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126</v>
      </c>
      <c r="AE238" s="1" t="s">
        <v>143</v>
      </c>
      <c r="AF238" s="6" t="s">
        <v>49</v>
      </c>
      <c r="AG238" s="6" t="s">
        <v>49</v>
      </c>
      <c r="AH238" s="1" t="s">
        <v>124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1">
        <v>-1E-3</v>
      </c>
      <c r="AS238" s="6" t="s">
        <v>49</v>
      </c>
      <c r="AT238" s="6" t="s">
        <v>49</v>
      </c>
      <c r="AU238" s="6" t="s">
        <v>49</v>
      </c>
      <c r="AV238" s="32" t="s">
        <v>49</v>
      </c>
    </row>
    <row r="239" spans="1:48" ht="14.4" customHeight="1">
      <c r="A239" s="1">
        <v>5</v>
      </c>
      <c r="B239" s="1" t="s">
        <v>38</v>
      </c>
      <c r="C239" s="1" t="s">
        <v>38</v>
      </c>
      <c r="D239" s="3" t="s">
        <v>137</v>
      </c>
      <c r="E239" s="3" t="s">
        <v>40</v>
      </c>
      <c r="F239" s="3">
        <v>2003</v>
      </c>
      <c r="G239" s="3" t="s">
        <v>111</v>
      </c>
      <c r="H239" s="3" t="s">
        <v>138</v>
      </c>
      <c r="I239" s="3" t="s">
        <v>139</v>
      </c>
      <c r="J239" s="3" t="s">
        <v>140</v>
      </c>
      <c r="K239" s="3" t="s">
        <v>45</v>
      </c>
      <c r="L239" s="3" t="s">
        <v>46</v>
      </c>
      <c r="M239" s="1" t="s">
        <v>116</v>
      </c>
      <c r="N239" s="1" t="s">
        <v>117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120</v>
      </c>
      <c r="V239" s="1" t="s">
        <v>141</v>
      </c>
      <c r="W239" s="1">
        <v>42.11</v>
      </c>
      <c r="X239" s="1">
        <v>-75.91</v>
      </c>
      <c r="Y239" s="3" t="s">
        <v>142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126</v>
      </c>
      <c r="AE239" s="1" t="s">
        <v>85</v>
      </c>
      <c r="AF239" s="6" t="s">
        <v>49</v>
      </c>
      <c r="AG239" s="6" t="s">
        <v>49</v>
      </c>
      <c r="AH239" s="1" t="s">
        <v>124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1">
        <v>0.27</v>
      </c>
      <c r="AS239" s="6" t="s">
        <v>49</v>
      </c>
      <c r="AT239" s="6" t="s">
        <v>49</v>
      </c>
      <c r="AU239" s="6" t="s">
        <v>49</v>
      </c>
      <c r="AV239" s="32" t="s">
        <v>49</v>
      </c>
    </row>
    <row r="240" spans="1:48" ht="14.4" customHeight="1">
      <c r="A240" s="1">
        <v>5</v>
      </c>
      <c r="B240" s="1" t="s">
        <v>38</v>
      </c>
      <c r="C240" s="1" t="s">
        <v>38</v>
      </c>
      <c r="D240" s="3" t="s">
        <v>137</v>
      </c>
      <c r="E240" s="3" t="s">
        <v>40</v>
      </c>
      <c r="F240" s="3">
        <v>2003</v>
      </c>
      <c r="G240" s="3" t="s">
        <v>111</v>
      </c>
      <c r="H240" s="3" t="s">
        <v>138</v>
      </c>
      <c r="I240" s="3" t="s">
        <v>139</v>
      </c>
      <c r="J240" s="3" t="s">
        <v>140</v>
      </c>
      <c r="K240" s="3" t="s">
        <v>45</v>
      </c>
      <c r="L240" s="3" t="s">
        <v>46</v>
      </c>
      <c r="M240" s="1" t="s">
        <v>116</v>
      </c>
      <c r="N240" s="1" t="s">
        <v>117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120</v>
      </c>
      <c r="V240" s="1" t="s">
        <v>141</v>
      </c>
      <c r="W240" s="1">
        <v>42.11</v>
      </c>
      <c r="X240" s="1">
        <v>-75.91</v>
      </c>
      <c r="Y240" s="3" t="s">
        <v>142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144</v>
      </c>
      <c r="AF240" s="6" t="s">
        <v>49</v>
      </c>
      <c r="AG240" s="6" t="s">
        <v>49</v>
      </c>
      <c r="AH240" s="1" t="s">
        <v>124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1">
        <v>8.8999999999999996E-2</v>
      </c>
      <c r="AS240" s="6" t="s">
        <v>49</v>
      </c>
      <c r="AT240" s="6" t="s">
        <v>49</v>
      </c>
      <c r="AU240" s="6" t="s">
        <v>49</v>
      </c>
      <c r="AV240" s="32" t="s">
        <v>49</v>
      </c>
    </row>
    <row r="241" spans="1:48" ht="14.4" customHeight="1">
      <c r="A241" s="1">
        <v>5</v>
      </c>
      <c r="B241" s="1" t="s">
        <v>38</v>
      </c>
      <c r="C241" s="1" t="s">
        <v>38</v>
      </c>
      <c r="D241" s="3" t="s">
        <v>137</v>
      </c>
      <c r="E241" s="3" t="s">
        <v>40</v>
      </c>
      <c r="F241" s="3">
        <v>2003</v>
      </c>
      <c r="G241" s="3" t="s">
        <v>111</v>
      </c>
      <c r="H241" s="3" t="s">
        <v>138</v>
      </c>
      <c r="I241" s="3" t="s">
        <v>139</v>
      </c>
      <c r="J241" s="3" t="s">
        <v>140</v>
      </c>
      <c r="K241" s="3" t="s">
        <v>45</v>
      </c>
      <c r="L241" s="3" t="s">
        <v>46</v>
      </c>
      <c r="M241" s="1" t="s">
        <v>116</v>
      </c>
      <c r="N241" s="1" t="s">
        <v>117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120</v>
      </c>
      <c r="V241" s="1" t="s">
        <v>141</v>
      </c>
      <c r="W241" s="1">
        <v>42.11</v>
      </c>
      <c r="X241" s="1">
        <v>-75.91</v>
      </c>
      <c r="Y241" s="3" t="s">
        <v>142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143</v>
      </c>
      <c r="AF241" s="6" t="s">
        <v>49</v>
      </c>
      <c r="AG241" s="6" t="s">
        <v>49</v>
      </c>
      <c r="AH241" s="1" t="s">
        <v>124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1">
        <v>8.5000000000000006E-2</v>
      </c>
      <c r="AS241" s="6" t="s">
        <v>49</v>
      </c>
      <c r="AT241" s="6" t="s">
        <v>49</v>
      </c>
      <c r="AU241" s="6" t="s">
        <v>49</v>
      </c>
      <c r="AV241" s="32" t="s">
        <v>49</v>
      </c>
    </row>
    <row r="242" spans="1:48" ht="14.4" customHeight="1">
      <c r="A242" s="1">
        <v>5</v>
      </c>
      <c r="B242" s="1" t="s">
        <v>38</v>
      </c>
      <c r="C242" s="1" t="s">
        <v>38</v>
      </c>
      <c r="D242" s="3" t="s">
        <v>137</v>
      </c>
      <c r="E242" s="3" t="s">
        <v>40</v>
      </c>
      <c r="F242" s="3">
        <v>2003</v>
      </c>
      <c r="G242" s="3" t="s">
        <v>111</v>
      </c>
      <c r="H242" s="3" t="s">
        <v>138</v>
      </c>
      <c r="I242" s="3" t="s">
        <v>139</v>
      </c>
      <c r="J242" s="3" t="s">
        <v>140</v>
      </c>
      <c r="K242" s="3" t="s">
        <v>45</v>
      </c>
      <c r="L242" s="3" t="s">
        <v>46</v>
      </c>
      <c r="M242" s="1" t="s">
        <v>116</v>
      </c>
      <c r="N242" s="1" t="s">
        <v>117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120</v>
      </c>
      <c r="V242" s="1" t="s">
        <v>141</v>
      </c>
      <c r="W242" s="1">
        <v>42.11</v>
      </c>
      <c r="X242" s="1">
        <v>-75.91</v>
      </c>
      <c r="Y242" s="3" t="s">
        <v>142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85</v>
      </c>
      <c r="AF242" s="6" t="s">
        <v>49</v>
      </c>
      <c r="AG242" s="6" t="s">
        <v>49</v>
      </c>
      <c r="AH242" s="1" t="s">
        <v>124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1">
        <v>0.27400000000000002</v>
      </c>
      <c r="AS242" s="6" t="s">
        <v>49</v>
      </c>
      <c r="AT242" s="6" t="s">
        <v>49</v>
      </c>
      <c r="AU242" s="6" t="s">
        <v>49</v>
      </c>
      <c r="AV242" s="32" t="s">
        <v>49</v>
      </c>
    </row>
    <row r="243" spans="1:48" ht="14.4" customHeight="1">
      <c r="A243" s="1">
        <v>5</v>
      </c>
      <c r="B243" s="1" t="s">
        <v>38</v>
      </c>
      <c r="C243" s="1" t="s">
        <v>38</v>
      </c>
      <c r="D243" s="3" t="s">
        <v>137</v>
      </c>
      <c r="E243" s="3" t="s">
        <v>40</v>
      </c>
      <c r="F243" s="3">
        <v>2003</v>
      </c>
      <c r="G243" s="3" t="s">
        <v>111</v>
      </c>
      <c r="H243" s="3" t="s">
        <v>138</v>
      </c>
      <c r="I243" s="3" t="s">
        <v>139</v>
      </c>
      <c r="J243" s="3" t="s">
        <v>140</v>
      </c>
      <c r="K243" s="3" t="s">
        <v>45</v>
      </c>
      <c r="L243" s="3" t="s">
        <v>46</v>
      </c>
      <c r="M243" s="1" t="s">
        <v>116</v>
      </c>
      <c r="N243" s="1" t="s">
        <v>117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120</v>
      </c>
      <c r="V243" s="1" t="s">
        <v>141</v>
      </c>
      <c r="W243" s="1">
        <v>42.11</v>
      </c>
      <c r="X243" s="1">
        <v>-75.91</v>
      </c>
      <c r="Y243" s="3" t="s">
        <v>142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144</v>
      </c>
      <c r="AE243" s="1" t="s">
        <v>143</v>
      </c>
      <c r="AF243" s="6" t="s">
        <v>49</v>
      </c>
      <c r="AG243" s="6" t="s">
        <v>49</v>
      </c>
      <c r="AH243" s="1" t="s">
        <v>124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1">
        <v>0.10299999999999999</v>
      </c>
      <c r="AS243" s="6" t="s">
        <v>49</v>
      </c>
      <c r="AT243" s="6" t="s">
        <v>49</v>
      </c>
      <c r="AU243" s="6" t="s">
        <v>49</v>
      </c>
      <c r="AV243" s="32" t="s">
        <v>49</v>
      </c>
    </row>
    <row r="244" spans="1:48" ht="14.4" customHeight="1">
      <c r="A244" s="1">
        <v>5</v>
      </c>
      <c r="B244" s="1" t="s">
        <v>38</v>
      </c>
      <c r="C244" s="1" t="s">
        <v>38</v>
      </c>
      <c r="D244" s="3" t="s">
        <v>137</v>
      </c>
      <c r="E244" s="3" t="s">
        <v>40</v>
      </c>
      <c r="F244" s="3">
        <v>2003</v>
      </c>
      <c r="G244" s="3" t="s">
        <v>111</v>
      </c>
      <c r="H244" s="3" t="s">
        <v>138</v>
      </c>
      <c r="I244" s="3" t="s">
        <v>139</v>
      </c>
      <c r="J244" s="3" t="s">
        <v>140</v>
      </c>
      <c r="K244" s="3" t="s">
        <v>45</v>
      </c>
      <c r="L244" s="3" t="s">
        <v>46</v>
      </c>
      <c r="M244" s="1" t="s">
        <v>116</v>
      </c>
      <c r="N244" s="1" t="s">
        <v>117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120</v>
      </c>
      <c r="V244" s="1" t="s">
        <v>141</v>
      </c>
      <c r="W244" s="1">
        <v>42.11</v>
      </c>
      <c r="X244" s="1">
        <v>-75.91</v>
      </c>
      <c r="Y244" s="3" t="s">
        <v>142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144</v>
      </c>
      <c r="AE244" s="1" t="s">
        <v>85</v>
      </c>
      <c r="AF244" s="6" t="s">
        <v>49</v>
      </c>
      <c r="AG244" s="6" t="s">
        <v>49</v>
      </c>
      <c r="AH244" s="1" t="s">
        <v>124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1">
        <v>0.17100000000000001</v>
      </c>
      <c r="AS244" s="6" t="s">
        <v>49</v>
      </c>
      <c r="AT244" s="6" t="s">
        <v>49</v>
      </c>
      <c r="AU244" s="6" t="s">
        <v>49</v>
      </c>
      <c r="AV244" s="32" t="s">
        <v>49</v>
      </c>
    </row>
    <row r="245" spans="1:48" ht="14.4" customHeight="1">
      <c r="A245" s="1">
        <v>5</v>
      </c>
      <c r="B245" s="1" t="s">
        <v>38</v>
      </c>
      <c r="C245" s="1" t="s">
        <v>38</v>
      </c>
      <c r="D245" s="3" t="s">
        <v>137</v>
      </c>
      <c r="E245" s="3" t="s">
        <v>40</v>
      </c>
      <c r="F245" s="3">
        <v>2003</v>
      </c>
      <c r="G245" s="3" t="s">
        <v>111</v>
      </c>
      <c r="H245" s="3" t="s">
        <v>138</v>
      </c>
      <c r="I245" s="3" t="s">
        <v>139</v>
      </c>
      <c r="J245" s="3" t="s">
        <v>140</v>
      </c>
      <c r="K245" s="3" t="s">
        <v>45</v>
      </c>
      <c r="L245" s="3" t="s">
        <v>46</v>
      </c>
      <c r="M245" s="1" t="s">
        <v>116</v>
      </c>
      <c r="N245" s="1" t="s">
        <v>117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120</v>
      </c>
      <c r="V245" s="1" t="s">
        <v>141</v>
      </c>
      <c r="W245" s="1">
        <v>42.11</v>
      </c>
      <c r="X245" s="1">
        <v>-75.91</v>
      </c>
      <c r="Y245" s="3" t="s">
        <v>142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143</v>
      </c>
      <c r="AE245" s="1" t="s">
        <v>85</v>
      </c>
      <c r="AF245" s="6" t="s">
        <v>49</v>
      </c>
      <c r="AG245" s="6" t="s">
        <v>49</v>
      </c>
      <c r="AH245" s="1" t="s">
        <v>124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1">
        <v>0.248</v>
      </c>
      <c r="AS245" s="6" t="s">
        <v>49</v>
      </c>
      <c r="AT245" s="6" t="s">
        <v>49</v>
      </c>
      <c r="AU245" s="6" t="s">
        <v>49</v>
      </c>
      <c r="AV245" s="32" t="s">
        <v>49</v>
      </c>
    </row>
    <row r="246" spans="1:48" ht="14.4" customHeight="1">
      <c r="A246" s="1">
        <v>8</v>
      </c>
      <c r="B246" s="1" t="s">
        <v>38</v>
      </c>
      <c r="C246" s="1" t="s">
        <v>38</v>
      </c>
      <c r="D246" s="3" t="s">
        <v>146</v>
      </c>
      <c r="E246" s="3" t="s">
        <v>72</v>
      </c>
      <c r="F246" s="3">
        <v>1998</v>
      </c>
      <c r="G246" s="3" t="s">
        <v>147</v>
      </c>
      <c r="H246" s="3" t="s">
        <v>148</v>
      </c>
      <c r="I246" s="3" t="s">
        <v>149</v>
      </c>
      <c r="J246" s="3" t="s">
        <v>150</v>
      </c>
      <c r="K246" s="3" t="s">
        <v>45</v>
      </c>
      <c r="L246" s="3" t="s">
        <v>46</v>
      </c>
      <c r="M246" s="1" t="s">
        <v>116</v>
      </c>
      <c r="N246" s="1" t="s">
        <v>117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120</v>
      </c>
      <c r="V246" s="3" t="s">
        <v>151</v>
      </c>
      <c r="W246" s="3">
        <v>40.57</v>
      </c>
      <c r="X246" s="3">
        <v>-74.150000000000006</v>
      </c>
      <c r="Y246" s="3" t="s">
        <v>48</v>
      </c>
      <c r="Z246" s="3" t="s">
        <v>152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153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1">
        <f>AL246*AN246</f>
        <v>39.016291000000002</v>
      </c>
      <c r="AS246" s="4">
        <f>AR246/(AM246^2)*100</f>
        <v>3.0105162808641976</v>
      </c>
      <c r="AT246" s="5">
        <v>0</v>
      </c>
      <c r="AU246" s="4">
        <f>AS246*(1-AL246)/AL246</f>
        <v>12.834306250000001</v>
      </c>
      <c r="AV246" s="31" t="s">
        <v>157</v>
      </c>
    </row>
    <row r="247" spans="1:48" ht="14.4" customHeight="1">
      <c r="A247" s="1">
        <v>8</v>
      </c>
      <c r="B247" s="1" t="s">
        <v>38</v>
      </c>
      <c r="C247" s="1" t="s">
        <v>38</v>
      </c>
      <c r="D247" s="3" t="s">
        <v>146</v>
      </c>
      <c r="E247" s="3" t="s">
        <v>72</v>
      </c>
      <c r="F247" s="3">
        <v>1998</v>
      </c>
      <c r="G247" s="3" t="s">
        <v>147</v>
      </c>
      <c r="H247" s="3" t="s">
        <v>148</v>
      </c>
      <c r="I247" s="3" t="s">
        <v>149</v>
      </c>
      <c r="J247" s="3" t="s">
        <v>150</v>
      </c>
      <c r="K247" s="3" t="s">
        <v>45</v>
      </c>
      <c r="L247" s="3" t="s">
        <v>46</v>
      </c>
      <c r="M247" s="1" t="s">
        <v>116</v>
      </c>
      <c r="N247" s="1" t="s">
        <v>117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120</v>
      </c>
      <c r="V247" s="3" t="s">
        <v>151</v>
      </c>
      <c r="W247" s="3">
        <v>40.57</v>
      </c>
      <c r="X247" s="3">
        <v>-74.150000000000006</v>
      </c>
      <c r="Y247" s="3" t="s">
        <v>48</v>
      </c>
      <c r="Z247" s="3" t="s">
        <v>152</v>
      </c>
      <c r="AA247" s="1" t="s">
        <v>50</v>
      </c>
      <c r="AB247" s="1" t="s">
        <v>57</v>
      </c>
      <c r="AC247" s="1" t="s">
        <v>58</v>
      </c>
      <c r="AD247" s="1" t="s">
        <v>85</v>
      </c>
      <c r="AE247" s="1" t="s">
        <v>85</v>
      </c>
      <c r="AF247" s="1" t="s">
        <v>60</v>
      </c>
      <c r="AG247" s="1" t="s">
        <v>61</v>
      </c>
      <c r="AH247" s="1" t="s">
        <v>153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1">
        <f>AL247*AN247</f>
        <v>0.65054699999999999</v>
      </c>
      <c r="AS247" s="4">
        <f>AR247/(AM247^2)*100</f>
        <v>0.51584492942434901</v>
      </c>
      <c r="AT247" s="5">
        <v>0</v>
      </c>
      <c r="AU247" s="4">
        <f>AS247*(1-AL247)/AL247</f>
        <v>0.68379444132995115</v>
      </c>
      <c r="AV247" s="31" t="s">
        <v>157</v>
      </c>
    </row>
    <row r="248" spans="1:48" ht="14.4" customHeight="1">
      <c r="A248" s="1">
        <v>8</v>
      </c>
      <c r="B248" s="1" t="s">
        <v>38</v>
      </c>
      <c r="C248" s="1" t="s">
        <v>38</v>
      </c>
      <c r="D248" s="3" t="s">
        <v>146</v>
      </c>
      <c r="E248" s="3" t="s">
        <v>72</v>
      </c>
      <c r="F248" s="3">
        <v>1998</v>
      </c>
      <c r="G248" s="3" t="s">
        <v>147</v>
      </c>
      <c r="H248" s="3" t="s">
        <v>148</v>
      </c>
      <c r="I248" s="3" t="s">
        <v>149</v>
      </c>
      <c r="J248" s="3" t="s">
        <v>150</v>
      </c>
      <c r="K248" s="3" t="s">
        <v>45</v>
      </c>
      <c r="L248" s="3" t="s">
        <v>46</v>
      </c>
      <c r="M248" s="1" t="s">
        <v>116</v>
      </c>
      <c r="N248" s="1" t="s">
        <v>117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120</v>
      </c>
      <c r="V248" s="3" t="s">
        <v>151</v>
      </c>
      <c r="W248" s="3">
        <v>40.57</v>
      </c>
      <c r="X248" s="3">
        <v>-74.150000000000006</v>
      </c>
      <c r="Y248" s="3" t="s">
        <v>48</v>
      </c>
      <c r="Z248" s="3" t="s">
        <v>152</v>
      </c>
      <c r="AA248" s="1" t="s">
        <v>50</v>
      </c>
      <c r="AB248" s="1" t="s">
        <v>57</v>
      </c>
      <c r="AC248" s="1" t="s">
        <v>87</v>
      </c>
      <c r="AD248" s="1" t="s">
        <v>154</v>
      </c>
      <c r="AE248" s="1" t="s">
        <v>154</v>
      </c>
      <c r="AF248" s="1" t="s">
        <v>60</v>
      </c>
      <c r="AG248" s="1" t="s">
        <v>61</v>
      </c>
      <c r="AH248" s="1" t="s">
        <v>153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1">
        <f>AL248*AN248</f>
        <v>0.13122</v>
      </c>
      <c r="AS248" s="4">
        <f>AR248/(AM248^2)*100</f>
        <v>0.23452915439389171</v>
      </c>
      <c r="AT248" s="5">
        <v>0</v>
      </c>
      <c r="AU248" s="4">
        <f>AS248*(1-AL248)/AL248</f>
        <v>0.286646744259201</v>
      </c>
      <c r="AV248" s="31" t="s">
        <v>157</v>
      </c>
    </row>
    <row r="249" spans="1:48" ht="14.4" customHeight="1">
      <c r="A249" s="1">
        <v>8</v>
      </c>
      <c r="B249" s="1" t="s">
        <v>38</v>
      </c>
      <c r="C249" s="1" t="s">
        <v>38</v>
      </c>
      <c r="D249" s="3" t="s">
        <v>146</v>
      </c>
      <c r="E249" s="3" t="s">
        <v>72</v>
      </c>
      <c r="F249" s="3">
        <v>1998</v>
      </c>
      <c r="G249" s="3" t="s">
        <v>147</v>
      </c>
      <c r="H249" s="3" t="s">
        <v>148</v>
      </c>
      <c r="I249" s="3" t="s">
        <v>149</v>
      </c>
      <c r="J249" s="3" t="s">
        <v>150</v>
      </c>
      <c r="K249" s="3" t="s">
        <v>45</v>
      </c>
      <c r="L249" s="3" t="s">
        <v>46</v>
      </c>
      <c r="M249" s="1" t="s">
        <v>116</v>
      </c>
      <c r="N249" s="1" t="s">
        <v>117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120</v>
      </c>
      <c r="V249" s="3" t="s">
        <v>151</v>
      </c>
      <c r="W249" s="3">
        <v>40.57</v>
      </c>
      <c r="X249" s="3">
        <v>-74.150000000000006</v>
      </c>
      <c r="Y249" s="3" t="s">
        <v>48</v>
      </c>
      <c r="Z249" s="3" t="s">
        <v>152</v>
      </c>
      <c r="AA249" s="1" t="s">
        <v>50</v>
      </c>
      <c r="AB249" s="1" t="s">
        <v>66</v>
      </c>
      <c r="AC249" s="1" t="s">
        <v>67</v>
      </c>
      <c r="AD249" s="1" t="s">
        <v>90</v>
      </c>
      <c r="AE249" s="1" t="s">
        <v>90</v>
      </c>
      <c r="AF249" s="1" t="s">
        <v>60</v>
      </c>
      <c r="AG249" s="1" t="s">
        <v>61</v>
      </c>
      <c r="AH249" s="1" t="s">
        <v>153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1">
        <f>AL249*AN249</f>
        <v>3.1981319999999998</v>
      </c>
      <c r="AS249" s="4">
        <f>AR249/(AM249^2)*100</f>
        <v>0.36650120168010603</v>
      </c>
      <c r="AT249" s="5">
        <v>0</v>
      </c>
      <c r="AU249" s="4">
        <f>AS249*(1-AL249)/AL249</f>
        <v>0.62404258664450485</v>
      </c>
      <c r="AV249" s="31" t="s">
        <v>157</v>
      </c>
    </row>
    <row r="250" spans="1:48" ht="14.4" customHeight="1">
      <c r="A250" s="1">
        <v>8</v>
      </c>
      <c r="B250" s="1" t="s">
        <v>38</v>
      </c>
      <c r="C250" s="1" t="s">
        <v>38</v>
      </c>
      <c r="D250" s="3" t="s">
        <v>146</v>
      </c>
      <c r="E250" s="3" t="s">
        <v>72</v>
      </c>
      <c r="F250" s="3">
        <v>1998</v>
      </c>
      <c r="G250" s="3" t="s">
        <v>147</v>
      </c>
      <c r="H250" s="3" t="s">
        <v>148</v>
      </c>
      <c r="I250" s="3" t="s">
        <v>149</v>
      </c>
      <c r="J250" s="3" t="s">
        <v>150</v>
      </c>
      <c r="K250" s="3" t="s">
        <v>45</v>
      </c>
      <c r="L250" s="3" t="s">
        <v>46</v>
      </c>
      <c r="M250" s="1" t="s">
        <v>116</v>
      </c>
      <c r="N250" s="1" t="s">
        <v>117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120</v>
      </c>
      <c r="V250" s="3" t="s">
        <v>151</v>
      </c>
      <c r="W250" s="3">
        <v>40.57</v>
      </c>
      <c r="X250" s="3">
        <v>-74.150000000000006</v>
      </c>
      <c r="Y250" s="3" t="s">
        <v>48</v>
      </c>
      <c r="Z250" s="3" t="s">
        <v>152</v>
      </c>
      <c r="AA250" s="1" t="s">
        <v>50</v>
      </c>
      <c r="AB250" s="1" t="s">
        <v>87</v>
      </c>
      <c r="AC250" s="1" t="s">
        <v>155</v>
      </c>
      <c r="AD250" s="1" t="s">
        <v>156</v>
      </c>
      <c r="AE250" s="1" t="s">
        <v>156</v>
      </c>
      <c r="AF250" s="1" t="s">
        <v>60</v>
      </c>
      <c r="AG250" s="1" t="s">
        <v>61</v>
      </c>
      <c r="AH250" s="1" t="s">
        <v>153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1">
        <f>AL250*AN250</f>
        <v>0.21516799999999997</v>
      </c>
      <c r="AS250" s="4">
        <f>AR250/(AM250^2)*100</f>
        <v>4.326811317339982</v>
      </c>
      <c r="AT250" s="5">
        <v>0</v>
      </c>
      <c r="AU250" s="4">
        <f>AS250*(1-AL250)/AL250</f>
        <v>9.1944740493474608</v>
      </c>
      <c r="AV250" s="31" t="s">
        <v>157</v>
      </c>
    </row>
    <row r="251" spans="1:48" ht="14.4" customHeight="1">
      <c r="A251" s="1">
        <v>8</v>
      </c>
      <c r="B251" s="1" t="s">
        <v>38</v>
      </c>
      <c r="C251" s="1" t="s">
        <v>38</v>
      </c>
      <c r="D251" s="3" t="s">
        <v>146</v>
      </c>
      <c r="E251" s="3" t="s">
        <v>72</v>
      </c>
      <c r="F251" s="3">
        <v>1998</v>
      </c>
      <c r="G251" s="3" t="s">
        <v>147</v>
      </c>
      <c r="H251" s="3" t="s">
        <v>148</v>
      </c>
      <c r="I251" s="3" t="s">
        <v>149</v>
      </c>
      <c r="J251" s="3" t="s">
        <v>150</v>
      </c>
      <c r="K251" s="3" t="s">
        <v>45</v>
      </c>
      <c r="L251" s="3" t="s">
        <v>46</v>
      </c>
      <c r="M251" s="1" t="s">
        <v>116</v>
      </c>
      <c r="N251" s="1" t="s">
        <v>117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120</v>
      </c>
      <c r="V251" s="3" t="s">
        <v>151</v>
      </c>
      <c r="W251" s="3">
        <v>40.57</v>
      </c>
      <c r="X251" s="3">
        <v>-74.150000000000006</v>
      </c>
      <c r="Y251" s="3" t="s">
        <v>48</v>
      </c>
      <c r="Z251" s="3" t="s">
        <v>152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90</v>
      </c>
      <c r="AF251" s="1" t="s">
        <v>49</v>
      </c>
      <c r="AG251" s="1" t="s">
        <v>49</v>
      </c>
      <c r="AH251" s="1" t="s">
        <v>153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31" t="s">
        <v>49</v>
      </c>
    </row>
    <row r="252" spans="1:48" ht="14.4" customHeight="1">
      <c r="A252" s="1">
        <v>8</v>
      </c>
      <c r="B252" s="1" t="s">
        <v>38</v>
      </c>
      <c r="C252" s="1" t="s">
        <v>38</v>
      </c>
      <c r="D252" s="3" t="s">
        <v>146</v>
      </c>
      <c r="E252" s="3" t="s">
        <v>72</v>
      </c>
      <c r="F252" s="3">
        <v>1998</v>
      </c>
      <c r="G252" s="3" t="s">
        <v>147</v>
      </c>
      <c r="H252" s="3" t="s">
        <v>148</v>
      </c>
      <c r="I252" s="3" t="s">
        <v>149</v>
      </c>
      <c r="J252" s="3" t="s">
        <v>150</v>
      </c>
      <c r="K252" s="3" t="s">
        <v>45</v>
      </c>
      <c r="L252" s="3" t="s">
        <v>46</v>
      </c>
      <c r="M252" s="1" t="s">
        <v>116</v>
      </c>
      <c r="N252" s="1" t="s">
        <v>117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120</v>
      </c>
      <c r="V252" s="3" t="s">
        <v>151</v>
      </c>
      <c r="W252" s="3">
        <v>40.57</v>
      </c>
      <c r="X252" s="3">
        <v>-74.150000000000006</v>
      </c>
      <c r="Y252" s="3" t="s">
        <v>48</v>
      </c>
      <c r="Z252" s="3" t="s">
        <v>152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85</v>
      </c>
      <c r="AF252" s="1" t="s">
        <v>49</v>
      </c>
      <c r="AG252" s="1" t="s">
        <v>49</v>
      </c>
      <c r="AH252" s="1" t="s">
        <v>153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31" t="s">
        <v>49</v>
      </c>
    </row>
    <row r="253" spans="1:48" ht="14.4" customHeight="1">
      <c r="A253" s="1">
        <v>8</v>
      </c>
      <c r="B253" s="1" t="s">
        <v>38</v>
      </c>
      <c r="C253" s="1" t="s">
        <v>38</v>
      </c>
      <c r="D253" s="3" t="s">
        <v>146</v>
      </c>
      <c r="E253" s="3" t="s">
        <v>72</v>
      </c>
      <c r="F253" s="3">
        <v>1998</v>
      </c>
      <c r="G253" s="3" t="s">
        <v>147</v>
      </c>
      <c r="H253" s="3" t="s">
        <v>148</v>
      </c>
      <c r="I253" s="3" t="s">
        <v>149</v>
      </c>
      <c r="J253" s="3" t="s">
        <v>150</v>
      </c>
      <c r="K253" s="3" t="s">
        <v>45</v>
      </c>
      <c r="L253" s="3" t="s">
        <v>46</v>
      </c>
      <c r="M253" s="1" t="s">
        <v>116</v>
      </c>
      <c r="N253" s="1" t="s">
        <v>117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120</v>
      </c>
      <c r="V253" s="3" t="s">
        <v>151</v>
      </c>
      <c r="W253" s="3">
        <v>40.57</v>
      </c>
      <c r="X253" s="3">
        <v>-74.150000000000006</v>
      </c>
      <c r="Y253" s="3" t="s">
        <v>48</v>
      </c>
      <c r="Z253" s="3" t="s">
        <v>152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154</v>
      </c>
      <c r="AF253" s="1" t="s">
        <v>49</v>
      </c>
      <c r="AG253" s="1" t="s">
        <v>49</v>
      </c>
      <c r="AH253" s="1" t="s">
        <v>153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31" t="s">
        <v>49</v>
      </c>
    </row>
    <row r="254" spans="1:48" ht="14.4" customHeight="1">
      <c r="A254" s="1">
        <v>8</v>
      </c>
      <c r="B254" s="1" t="s">
        <v>38</v>
      </c>
      <c r="C254" s="1" t="s">
        <v>38</v>
      </c>
      <c r="D254" s="3" t="s">
        <v>146</v>
      </c>
      <c r="E254" s="3" t="s">
        <v>72</v>
      </c>
      <c r="F254" s="3">
        <v>1998</v>
      </c>
      <c r="G254" s="3" t="s">
        <v>147</v>
      </c>
      <c r="H254" s="3" t="s">
        <v>148</v>
      </c>
      <c r="I254" s="3" t="s">
        <v>149</v>
      </c>
      <c r="J254" s="3" t="s">
        <v>150</v>
      </c>
      <c r="K254" s="3" t="s">
        <v>45</v>
      </c>
      <c r="L254" s="3" t="s">
        <v>46</v>
      </c>
      <c r="M254" s="1" t="s">
        <v>116</v>
      </c>
      <c r="N254" s="1" t="s">
        <v>117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120</v>
      </c>
      <c r="V254" s="3" t="s">
        <v>151</v>
      </c>
      <c r="W254" s="3">
        <v>40.57</v>
      </c>
      <c r="X254" s="3">
        <v>-74.150000000000006</v>
      </c>
      <c r="Y254" s="3" t="s">
        <v>48</v>
      </c>
      <c r="Z254" s="3" t="s">
        <v>152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156</v>
      </c>
      <c r="AF254" s="1" t="s">
        <v>49</v>
      </c>
      <c r="AG254" s="1" t="s">
        <v>49</v>
      </c>
      <c r="AH254" s="1" t="s">
        <v>153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31" t="s">
        <v>49</v>
      </c>
    </row>
    <row r="255" spans="1:48" ht="14.4" customHeight="1">
      <c r="A255" s="1">
        <v>8</v>
      </c>
      <c r="B255" s="1" t="s">
        <v>38</v>
      </c>
      <c r="C255" s="1" t="s">
        <v>38</v>
      </c>
      <c r="D255" s="3" t="s">
        <v>146</v>
      </c>
      <c r="E255" s="3" t="s">
        <v>72</v>
      </c>
      <c r="F255" s="3">
        <v>1998</v>
      </c>
      <c r="G255" s="3" t="s">
        <v>147</v>
      </c>
      <c r="H255" s="3" t="s">
        <v>148</v>
      </c>
      <c r="I255" s="3" t="s">
        <v>149</v>
      </c>
      <c r="J255" s="3" t="s">
        <v>150</v>
      </c>
      <c r="K255" s="3" t="s">
        <v>45</v>
      </c>
      <c r="L255" s="3" t="s">
        <v>46</v>
      </c>
      <c r="M255" s="1" t="s">
        <v>116</v>
      </c>
      <c r="N255" s="1" t="s">
        <v>117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120</v>
      </c>
      <c r="V255" s="3" t="s">
        <v>151</v>
      </c>
      <c r="W255" s="3">
        <v>40.57</v>
      </c>
      <c r="X255" s="3">
        <v>-74.150000000000006</v>
      </c>
      <c r="Y255" s="3" t="s">
        <v>48</v>
      </c>
      <c r="Z255" s="3" t="s">
        <v>152</v>
      </c>
      <c r="AA255" s="6" t="s">
        <v>49</v>
      </c>
      <c r="AB255" s="6" t="s">
        <v>49</v>
      </c>
      <c r="AC255" s="6" t="s">
        <v>49</v>
      </c>
      <c r="AD255" s="1" t="s">
        <v>90</v>
      </c>
      <c r="AE255" s="1" t="s">
        <v>85</v>
      </c>
      <c r="AF255" s="1" t="s">
        <v>49</v>
      </c>
      <c r="AG255" s="1" t="s">
        <v>49</v>
      </c>
      <c r="AH255" s="1" t="s">
        <v>153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31" t="s">
        <v>49</v>
      </c>
    </row>
    <row r="256" spans="1:48" ht="14.4" customHeight="1">
      <c r="A256" s="1">
        <v>8</v>
      </c>
      <c r="B256" s="1" t="s">
        <v>38</v>
      </c>
      <c r="C256" s="1" t="s">
        <v>38</v>
      </c>
      <c r="D256" s="3" t="s">
        <v>146</v>
      </c>
      <c r="E256" s="3" t="s">
        <v>72</v>
      </c>
      <c r="F256" s="3">
        <v>1998</v>
      </c>
      <c r="G256" s="3" t="s">
        <v>147</v>
      </c>
      <c r="H256" s="3" t="s">
        <v>148</v>
      </c>
      <c r="I256" s="3" t="s">
        <v>149</v>
      </c>
      <c r="J256" s="3" t="s">
        <v>150</v>
      </c>
      <c r="K256" s="3" t="s">
        <v>45</v>
      </c>
      <c r="L256" s="3" t="s">
        <v>46</v>
      </c>
      <c r="M256" s="1" t="s">
        <v>116</v>
      </c>
      <c r="N256" s="1" t="s">
        <v>117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120</v>
      </c>
      <c r="V256" s="3" t="s">
        <v>151</v>
      </c>
      <c r="W256" s="3">
        <v>40.57</v>
      </c>
      <c r="X256" s="3">
        <v>-74.150000000000006</v>
      </c>
      <c r="Y256" s="3" t="s">
        <v>48</v>
      </c>
      <c r="Z256" s="3" t="s">
        <v>152</v>
      </c>
      <c r="AA256" s="6" t="s">
        <v>49</v>
      </c>
      <c r="AB256" s="6" t="s">
        <v>49</v>
      </c>
      <c r="AC256" s="6" t="s">
        <v>49</v>
      </c>
      <c r="AD256" s="1" t="s">
        <v>90</v>
      </c>
      <c r="AE256" s="1" t="s">
        <v>154</v>
      </c>
      <c r="AF256" s="1" t="s">
        <v>49</v>
      </c>
      <c r="AG256" s="1" t="s">
        <v>49</v>
      </c>
      <c r="AH256" s="1" t="s">
        <v>153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31" t="s">
        <v>49</v>
      </c>
    </row>
    <row r="257" spans="1:48" ht="14.4" customHeight="1">
      <c r="A257" s="1">
        <v>8</v>
      </c>
      <c r="B257" s="1" t="s">
        <v>38</v>
      </c>
      <c r="C257" s="1" t="s">
        <v>38</v>
      </c>
      <c r="D257" s="3" t="s">
        <v>146</v>
      </c>
      <c r="E257" s="3" t="s">
        <v>72</v>
      </c>
      <c r="F257" s="3">
        <v>1998</v>
      </c>
      <c r="G257" s="3" t="s">
        <v>147</v>
      </c>
      <c r="H257" s="3" t="s">
        <v>148</v>
      </c>
      <c r="I257" s="3" t="s">
        <v>149</v>
      </c>
      <c r="J257" s="3" t="s">
        <v>150</v>
      </c>
      <c r="K257" s="3" t="s">
        <v>45</v>
      </c>
      <c r="L257" s="3" t="s">
        <v>46</v>
      </c>
      <c r="M257" s="1" t="s">
        <v>116</v>
      </c>
      <c r="N257" s="1" t="s">
        <v>117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120</v>
      </c>
      <c r="V257" s="3" t="s">
        <v>151</v>
      </c>
      <c r="W257" s="3">
        <v>40.57</v>
      </c>
      <c r="X257" s="3">
        <v>-74.150000000000006</v>
      </c>
      <c r="Y257" s="3" t="s">
        <v>48</v>
      </c>
      <c r="Z257" s="3" t="s">
        <v>152</v>
      </c>
      <c r="AA257" s="6" t="s">
        <v>49</v>
      </c>
      <c r="AB257" s="6" t="s">
        <v>49</v>
      </c>
      <c r="AC257" s="6" t="s">
        <v>49</v>
      </c>
      <c r="AD257" s="1" t="s">
        <v>90</v>
      </c>
      <c r="AE257" s="1" t="s">
        <v>156</v>
      </c>
      <c r="AF257" s="1" t="s">
        <v>49</v>
      </c>
      <c r="AG257" s="1" t="s">
        <v>49</v>
      </c>
      <c r="AH257" s="1" t="s">
        <v>153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31" t="s">
        <v>49</v>
      </c>
    </row>
    <row r="258" spans="1:48" ht="14.4" customHeight="1">
      <c r="A258" s="1">
        <v>8</v>
      </c>
      <c r="B258" s="1" t="s">
        <v>38</v>
      </c>
      <c r="C258" s="1" t="s">
        <v>38</v>
      </c>
      <c r="D258" s="3" t="s">
        <v>146</v>
      </c>
      <c r="E258" s="3" t="s">
        <v>72</v>
      </c>
      <c r="F258" s="3">
        <v>1998</v>
      </c>
      <c r="G258" s="3" t="s">
        <v>147</v>
      </c>
      <c r="H258" s="3" t="s">
        <v>148</v>
      </c>
      <c r="I258" s="3" t="s">
        <v>149</v>
      </c>
      <c r="J258" s="3" t="s">
        <v>150</v>
      </c>
      <c r="K258" s="3" t="s">
        <v>45</v>
      </c>
      <c r="L258" s="3" t="s">
        <v>46</v>
      </c>
      <c r="M258" s="1" t="s">
        <v>116</v>
      </c>
      <c r="N258" s="1" t="s">
        <v>117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120</v>
      </c>
      <c r="V258" s="3" t="s">
        <v>151</v>
      </c>
      <c r="W258" s="3">
        <v>40.57</v>
      </c>
      <c r="X258" s="3">
        <v>-74.150000000000006</v>
      </c>
      <c r="Y258" s="3" t="s">
        <v>48</v>
      </c>
      <c r="Z258" s="3" t="s">
        <v>152</v>
      </c>
      <c r="AA258" s="6" t="s">
        <v>49</v>
      </c>
      <c r="AB258" s="6" t="s">
        <v>49</v>
      </c>
      <c r="AC258" s="6" t="s">
        <v>49</v>
      </c>
      <c r="AD258" s="1" t="s">
        <v>85</v>
      </c>
      <c r="AE258" s="1" t="s">
        <v>154</v>
      </c>
      <c r="AF258" s="1" t="s">
        <v>49</v>
      </c>
      <c r="AG258" s="1" t="s">
        <v>49</v>
      </c>
      <c r="AH258" s="1" t="s">
        <v>153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31" t="s">
        <v>49</v>
      </c>
    </row>
    <row r="259" spans="1:48" ht="14.4" customHeight="1">
      <c r="A259" s="1">
        <v>8</v>
      </c>
      <c r="B259" s="1" t="s">
        <v>38</v>
      </c>
      <c r="C259" s="1" t="s">
        <v>38</v>
      </c>
      <c r="D259" s="3" t="s">
        <v>146</v>
      </c>
      <c r="E259" s="3" t="s">
        <v>72</v>
      </c>
      <c r="F259" s="3">
        <v>1998</v>
      </c>
      <c r="G259" s="3" t="s">
        <v>147</v>
      </c>
      <c r="H259" s="3" t="s">
        <v>148</v>
      </c>
      <c r="I259" s="3" t="s">
        <v>149</v>
      </c>
      <c r="J259" s="3" t="s">
        <v>150</v>
      </c>
      <c r="K259" s="3" t="s">
        <v>45</v>
      </c>
      <c r="L259" s="3" t="s">
        <v>46</v>
      </c>
      <c r="M259" s="1" t="s">
        <v>116</v>
      </c>
      <c r="N259" s="1" t="s">
        <v>117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120</v>
      </c>
      <c r="V259" s="3" t="s">
        <v>151</v>
      </c>
      <c r="W259" s="3">
        <v>40.57</v>
      </c>
      <c r="X259" s="3">
        <v>-74.150000000000006</v>
      </c>
      <c r="Y259" s="3" t="s">
        <v>48</v>
      </c>
      <c r="Z259" s="3" t="s">
        <v>152</v>
      </c>
      <c r="AA259" s="6" t="s">
        <v>49</v>
      </c>
      <c r="AB259" s="6" t="s">
        <v>49</v>
      </c>
      <c r="AC259" s="6" t="s">
        <v>49</v>
      </c>
      <c r="AD259" s="1" t="s">
        <v>85</v>
      </c>
      <c r="AE259" s="1" t="s">
        <v>156</v>
      </c>
      <c r="AF259" s="1" t="s">
        <v>49</v>
      </c>
      <c r="AG259" s="1" t="s">
        <v>49</v>
      </c>
      <c r="AH259" s="1" t="s">
        <v>153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31" t="s">
        <v>49</v>
      </c>
    </row>
    <row r="260" spans="1:48" ht="14.4" customHeight="1">
      <c r="A260" s="1">
        <v>8</v>
      </c>
      <c r="B260" s="1" t="s">
        <v>38</v>
      </c>
      <c r="C260" s="1" t="s">
        <v>38</v>
      </c>
      <c r="D260" s="3" t="s">
        <v>146</v>
      </c>
      <c r="E260" s="3" t="s">
        <v>72</v>
      </c>
      <c r="F260" s="3">
        <v>1998</v>
      </c>
      <c r="G260" s="3" t="s">
        <v>147</v>
      </c>
      <c r="H260" s="3" t="s">
        <v>148</v>
      </c>
      <c r="I260" s="3" t="s">
        <v>149</v>
      </c>
      <c r="J260" s="3" t="s">
        <v>150</v>
      </c>
      <c r="K260" s="3" t="s">
        <v>45</v>
      </c>
      <c r="L260" s="3" t="s">
        <v>46</v>
      </c>
      <c r="M260" s="1" t="s">
        <v>116</v>
      </c>
      <c r="N260" s="1" t="s">
        <v>117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120</v>
      </c>
      <c r="V260" s="3" t="s">
        <v>151</v>
      </c>
      <c r="W260" s="3">
        <v>40.57</v>
      </c>
      <c r="X260" s="3">
        <v>-74.150000000000006</v>
      </c>
      <c r="Y260" s="3" t="s">
        <v>48</v>
      </c>
      <c r="Z260" s="3" t="s">
        <v>152</v>
      </c>
      <c r="AA260" s="6" t="s">
        <v>49</v>
      </c>
      <c r="AB260" s="6" t="s">
        <v>49</v>
      </c>
      <c r="AC260" s="6" t="s">
        <v>49</v>
      </c>
      <c r="AD260" s="1" t="s">
        <v>154</v>
      </c>
      <c r="AE260" s="1" t="s">
        <v>156</v>
      </c>
      <c r="AF260" s="1" t="s">
        <v>49</v>
      </c>
      <c r="AG260" s="1" t="s">
        <v>49</v>
      </c>
      <c r="AH260" s="1" t="s">
        <v>153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31" t="s">
        <v>49</v>
      </c>
    </row>
    <row r="261" spans="1:48" ht="14.4" customHeight="1">
      <c r="A261" s="1">
        <v>8</v>
      </c>
      <c r="B261" s="1" t="s">
        <v>38</v>
      </c>
      <c r="C261" s="1" t="s">
        <v>38</v>
      </c>
      <c r="D261" s="3" t="s">
        <v>146</v>
      </c>
      <c r="E261" s="3" t="s">
        <v>72</v>
      </c>
      <c r="F261" s="3">
        <v>1998</v>
      </c>
      <c r="G261" s="3" t="s">
        <v>147</v>
      </c>
      <c r="H261" s="3" t="s">
        <v>148</v>
      </c>
      <c r="I261" s="3" t="s">
        <v>149</v>
      </c>
      <c r="J261" s="3" t="s">
        <v>150</v>
      </c>
      <c r="K261" s="3" t="s">
        <v>45</v>
      </c>
      <c r="L261" s="3" t="s">
        <v>46</v>
      </c>
      <c r="M261" s="1" t="s">
        <v>116</v>
      </c>
      <c r="N261" s="1" t="s">
        <v>117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120</v>
      </c>
      <c r="V261" s="3" t="s">
        <v>158</v>
      </c>
      <c r="W261" s="3">
        <v>40.5</v>
      </c>
      <c r="X261" s="3">
        <v>-74.569999999999993</v>
      </c>
      <c r="Y261" s="3" t="s">
        <v>48</v>
      </c>
      <c r="Z261" s="3" t="s">
        <v>152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153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1">
        <f>AL261*AN261</f>
        <v>43.771456000000001</v>
      </c>
      <c r="AS261" s="4">
        <f>AR261/(AM261^2)*100</f>
        <v>12.652172505491963</v>
      </c>
      <c r="AT261" s="5">
        <v>0</v>
      </c>
      <c r="AU261" s="4">
        <f>AS261*(1-AL261)/AL261</f>
        <v>66.423905653832804</v>
      </c>
      <c r="AV261" s="31" t="s">
        <v>157</v>
      </c>
    </row>
    <row r="262" spans="1:48" ht="14.4" customHeight="1">
      <c r="A262" s="1">
        <v>8</v>
      </c>
      <c r="B262" s="1" t="s">
        <v>38</v>
      </c>
      <c r="C262" s="1" t="s">
        <v>38</v>
      </c>
      <c r="D262" s="3" t="s">
        <v>146</v>
      </c>
      <c r="E262" s="3" t="s">
        <v>72</v>
      </c>
      <c r="F262" s="3">
        <v>1998</v>
      </c>
      <c r="G262" s="3" t="s">
        <v>147</v>
      </c>
      <c r="H262" s="3" t="s">
        <v>148</v>
      </c>
      <c r="I262" s="3" t="s">
        <v>149</v>
      </c>
      <c r="J262" s="3" t="s">
        <v>150</v>
      </c>
      <c r="K262" s="3" t="s">
        <v>45</v>
      </c>
      <c r="L262" s="3" t="s">
        <v>46</v>
      </c>
      <c r="M262" s="1" t="s">
        <v>116</v>
      </c>
      <c r="N262" s="1" t="s">
        <v>117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120</v>
      </c>
      <c r="V262" s="3" t="s">
        <v>158</v>
      </c>
      <c r="W262" s="3">
        <v>40.5</v>
      </c>
      <c r="X262" s="3">
        <v>-74.569999999999993</v>
      </c>
      <c r="Y262" s="3" t="s">
        <v>48</v>
      </c>
      <c r="Z262" s="3" t="s">
        <v>152</v>
      </c>
      <c r="AA262" s="1" t="s">
        <v>50</v>
      </c>
      <c r="AB262" s="1" t="s">
        <v>57</v>
      </c>
      <c r="AC262" s="1" t="s">
        <v>58</v>
      </c>
      <c r="AD262" s="1" t="s">
        <v>85</v>
      </c>
      <c r="AE262" s="1" t="s">
        <v>85</v>
      </c>
      <c r="AF262" s="1" t="s">
        <v>60</v>
      </c>
      <c r="AG262" s="1" t="s">
        <v>61</v>
      </c>
      <c r="AH262" s="1" t="s">
        <v>153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1">
        <f>AL262*AN262</f>
        <v>0.56183599999999989</v>
      </c>
      <c r="AS262" s="4">
        <f>AR262/(AM262^2)*100</f>
        <v>0.42854712915466903</v>
      </c>
      <c r="AT262" s="5">
        <v>0</v>
      </c>
      <c r="AU262" s="4">
        <f>AS262*(1-AL262)/AL262</f>
        <v>0.54542361892412428</v>
      </c>
      <c r="AV262" s="31" t="s">
        <v>157</v>
      </c>
    </row>
    <row r="263" spans="1:48" ht="14.4" customHeight="1">
      <c r="A263" s="1">
        <v>8</v>
      </c>
      <c r="B263" s="1" t="s">
        <v>38</v>
      </c>
      <c r="C263" s="1" t="s">
        <v>38</v>
      </c>
      <c r="D263" s="3" t="s">
        <v>146</v>
      </c>
      <c r="E263" s="3" t="s">
        <v>72</v>
      </c>
      <c r="F263" s="3">
        <v>1998</v>
      </c>
      <c r="G263" s="3" t="s">
        <v>147</v>
      </c>
      <c r="H263" s="3" t="s">
        <v>148</v>
      </c>
      <c r="I263" s="3" t="s">
        <v>149</v>
      </c>
      <c r="J263" s="3" t="s">
        <v>150</v>
      </c>
      <c r="K263" s="3" t="s">
        <v>45</v>
      </c>
      <c r="L263" s="3" t="s">
        <v>46</v>
      </c>
      <c r="M263" s="1" t="s">
        <v>116</v>
      </c>
      <c r="N263" s="1" t="s">
        <v>117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120</v>
      </c>
      <c r="V263" s="3" t="s">
        <v>158</v>
      </c>
      <c r="W263" s="3">
        <v>40.5</v>
      </c>
      <c r="X263" s="3">
        <v>-74.569999999999993</v>
      </c>
      <c r="Y263" s="3" t="s">
        <v>48</v>
      </c>
      <c r="Z263" s="3" t="s">
        <v>152</v>
      </c>
      <c r="AA263" s="1" t="s">
        <v>50</v>
      </c>
      <c r="AB263" s="1" t="s">
        <v>57</v>
      </c>
      <c r="AC263" s="1" t="s">
        <v>87</v>
      </c>
      <c r="AD263" s="1" t="s">
        <v>154</v>
      </c>
      <c r="AE263" s="1" t="s">
        <v>154</v>
      </c>
      <c r="AF263" s="1" t="s">
        <v>60</v>
      </c>
      <c r="AG263" s="1" t="s">
        <v>61</v>
      </c>
      <c r="AH263" s="1" t="s">
        <v>153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1">
        <f>AL263*AN263</f>
        <v>0.32457599999999998</v>
      </c>
      <c r="AS263" s="4">
        <f>AR263/(AM263^2)*100</f>
        <v>0.41723356009070289</v>
      </c>
      <c r="AT263" s="5">
        <v>0</v>
      </c>
      <c r="AU263" s="4">
        <f>AS263*(1-AL263)/AL263</f>
        <v>0.48979591836734687</v>
      </c>
      <c r="AV263" s="31" t="s">
        <v>157</v>
      </c>
    </row>
    <row r="264" spans="1:48" ht="14.4" customHeight="1">
      <c r="A264" s="1">
        <v>8</v>
      </c>
      <c r="B264" s="1" t="s">
        <v>38</v>
      </c>
      <c r="C264" s="1" t="s">
        <v>38</v>
      </c>
      <c r="D264" s="3" t="s">
        <v>146</v>
      </c>
      <c r="E264" s="3" t="s">
        <v>72</v>
      </c>
      <c r="F264" s="3">
        <v>1998</v>
      </c>
      <c r="G264" s="3" t="s">
        <v>147</v>
      </c>
      <c r="H264" s="3" t="s">
        <v>148</v>
      </c>
      <c r="I264" s="3" t="s">
        <v>149</v>
      </c>
      <c r="J264" s="3" t="s">
        <v>150</v>
      </c>
      <c r="K264" s="3" t="s">
        <v>45</v>
      </c>
      <c r="L264" s="3" t="s">
        <v>46</v>
      </c>
      <c r="M264" s="1" t="s">
        <v>116</v>
      </c>
      <c r="N264" s="1" t="s">
        <v>117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120</v>
      </c>
      <c r="V264" s="3" t="s">
        <v>158</v>
      </c>
      <c r="W264" s="3">
        <v>40.5</v>
      </c>
      <c r="X264" s="3">
        <v>-74.569999999999993</v>
      </c>
      <c r="Y264" s="3" t="s">
        <v>48</v>
      </c>
      <c r="Z264" s="3" t="s">
        <v>152</v>
      </c>
      <c r="AA264" s="1" t="s">
        <v>50</v>
      </c>
      <c r="AB264" s="1" t="s">
        <v>66</v>
      </c>
      <c r="AC264" s="1" t="s">
        <v>67</v>
      </c>
      <c r="AD264" s="1" t="s">
        <v>90</v>
      </c>
      <c r="AE264" s="1" t="s">
        <v>90</v>
      </c>
      <c r="AF264" s="1" t="s">
        <v>60</v>
      </c>
      <c r="AG264" s="1" t="s">
        <v>61</v>
      </c>
      <c r="AH264" s="1" t="s">
        <v>153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1">
        <f>AL264*AN264</f>
        <v>4.6080000000000014</v>
      </c>
      <c r="AS264" s="4">
        <f>AR264/(AM264^2)*100</f>
        <v>0.44305029745808555</v>
      </c>
      <c r="AT264" s="5">
        <v>0</v>
      </c>
      <c r="AU264" s="4">
        <f>AS264*(1-AL264)/AL264</f>
        <v>0.54150591911543788</v>
      </c>
      <c r="AV264" s="31" t="s">
        <v>157</v>
      </c>
    </row>
    <row r="265" spans="1:48" ht="14.4" customHeight="1">
      <c r="A265" s="1">
        <v>8</v>
      </c>
      <c r="B265" s="1" t="s">
        <v>38</v>
      </c>
      <c r="C265" s="1" t="s">
        <v>38</v>
      </c>
      <c r="D265" s="3" t="s">
        <v>146</v>
      </c>
      <c r="E265" s="3" t="s">
        <v>72</v>
      </c>
      <c r="F265" s="3">
        <v>1998</v>
      </c>
      <c r="G265" s="3" t="s">
        <v>147</v>
      </c>
      <c r="H265" s="3" t="s">
        <v>148</v>
      </c>
      <c r="I265" s="3" t="s">
        <v>149</v>
      </c>
      <c r="J265" s="3" t="s">
        <v>150</v>
      </c>
      <c r="K265" s="3" t="s">
        <v>45</v>
      </c>
      <c r="L265" s="3" t="s">
        <v>46</v>
      </c>
      <c r="M265" s="1" t="s">
        <v>116</v>
      </c>
      <c r="N265" s="1" t="s">
        <v>117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120</v>
      </c>
      <c r="V265" s="3" t="s">
        <v>158</v>
      </c>
      <c r="W265" s="3">
        <v>40.5</v>
      </c>
      <c r="X265" s="3">
        <v>-74.569999999999993</v>
      </c>
      <c r="Y265" s="3" t="s">
        <v>48</v>
      </c>
      <c r="Z265" s="3" t="s">
        <v>152</v>
      </c>
      <c r="AA265" s="1" t="s">
        <v>50</v>
      </c>
      <c r="AB265" s="1" t="s">
        <v>87</v>
      </c>
      <c r="AC265" s="1" t="s">
        <v>155</v>
      </c>
      <c r="AD265" s="1" t="s">
        <v>156</v>
      </c>
      <c r="AE265" s="1" t="s">
        <v>156</v>
      </c>
      <c r="AF265" s="1" t="s">
        <v>60</v>
      </c>
      <c r="AG265" s="1" t="s">
        <v>61</v>
      </c>
      <c r="AH265" s="1" t="s">
        <v>153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1">
        <f>AL265*AN265</f>
        <v>5.7023999999999998E-2</v>
      </c>
      <c r="AS265" s="4">
        <f>AR265/(AM265^2)*100</f>
        <v>1.4114502116284253</v>
      </c>
      <c r="AT265" s="5">
        <v>0</v>
      </c>
      <c r="AU265" s="4">
        <f>AS265*(1-AL265)/AL265</f>
        <v>1.7963911784361779</v>
      </c>
      <c r="AV265" s="31" t="s">
        <v>157</v>
      </c>
    </row>
    <row r="266" spans="1:48" ht="14.4" customHeight="1">
      <c r="A266" s="1">
        <v>8</v>
      </c>
      <c r="B266" s="1" t="s">
        <v>38</v>
      </c>
      <c r="C266" s="1" t="s">
        <v>38</v>
      </c>
      <c r="D266" s="3" t="s">
        <v>146</v>
      </c>
      <c r="E266" s="3" t="s">
        <v>72</v>
      </c>
      <c r="F266" s="3">
        <v>1998</v>
      </c>
      <c r="G266" s="3" t="s">
        <v>147</v>
      </c>
      <c r="H266" s="3" t="s">
        <v>148</v>
      </c>
      <c r="I266" s="3" t="s">
        <v>149</v>
      </c>
      <c r="J266" s="3" t="s">
        <v>150</v>
      </c>
      <c r="K266" s="3" t="s">
        <v>45</v>
      </c>
      <c r="L266" s="3" t="s">
        <v>46</v>
      </c>
      <c r="M266" s="1" t="s">
        <v>116</v>
      </c>
      <c r="N266" s="1" t="s">
        <v>117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120</v>
      </c>
      <c r="V266" s="3" t="s">
        <v>158</v>
      </c>
      <c r="W266" s="3">
        <v>40.5</v>
      </c>
      <c r="X266" s="3">
        <v>-74.569999999999993</v>
      </c>
      <c r="Y266" s="3" t="s">
        <v>48</v>
      </c>
      <c r="Z266" s="3" t="s">
        <v>152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90</v>
      </c>
      <c r="AF266" s="1" t="s">
        <v>49</v>
      </c>
      <c r="AG266" s="1" t="s">
        <v>49</v>
      </c>
      <c r="AH266" s="1" t="s">
        <v>153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31" t="s">
        <v>49</v>
      </c>
    </row>
    <row r="267" spans="1:48" ht="14.4" customHeight="1">
      <c r="A267" s="1">
        <v>8</v>
      </c>
      <c r="B267" s="1" t="s">
        <v>38</v>
      </c>
      <c r="C267" s="1" t="s">
        <v>38</v>
      </c>
      <c r="D267" s="3" t="s">
        <v>146</v>
      </c>
      <c r="E267" s="3" t="s">
        <v>72</v>
      </c>
      <c r="F267" s="3">
        <v>1998</v>
      </c>
      <c r="G267" s="3" t="s">
        <v>147</v>
      </c>
      <c r="H267" s="3" t="s">
        <v>148</v>
      </c>
      <c r="I267" s="3" t="s">
        <v>149</v>
      </c>
      <c r="J267" s="3" t="s">
        <v>150</v>
      </c>
      <c r="K267" s="3" t="s">
        <v>45</v>
      </c>
      <c r="L267" s="3" t="s">
        <v>46</v>
      </c>
      <c r="M267" s="1" t="s">
        <v>116</v>
      </c>
      <c r="N267" s="1" t="s">
        <v>117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120</v>
      </c>
      <c r="V267" s="3" t="s">
        <v>158</v>
      </c>
      <c r="W267" s="3">
        <v>40.5</v>
      </c>
      <c r="X267" s="3">
        <v>-74.569999999999993</v>
      </c>
      <c r="Y267" s="3" t="s">
        <v>48</v>
      </c>
      <c r="Z267" s="3" t="s">
        <v>152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85</v>
      </c>
      <c r="AF267" s="1" t="s">
        <v>49</v>
      </c>
      <c r="AG267" s="1" t="s">
        <v>49</v>
      </c>
      <c r="AH267" s="1" t="s">
        <v>153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31" t="s">
        <v>49</v>
      </c>
    </row>
    <row r="268" spans="1:48" ht="14.4" customHeight="1">
      <c r="A268" s="1">
        <v>8</v>
      </c>
      <c r="B268" s="1" t="s">
        <v>38</v>
      </c>
      <c r="C268" s="1" t="s">
        <v>38</v>
      </c>
      <c r="D268" s="3" t="s">
        <v>146</v>
      </c>
      <c r="E268" s="3" t="s">
        <v>72</v>
      </c>
      <c r="F268" s="3">
        <v>1998</v>
      </c>
      <c r="G268" s="3" t="s">
        <v>147</v>
      </c>
      <c r="H268" s="3" t="s">
        <v>148</v>
      </c>
      <c r="I268" s="3" t="s">
        <v>149</v>
      </c>
      <c r="J268" s="3" t="s">
        <v>150</v>
      </c>
      <c r="K268" s="3" t="s">
        <v>45</v>
      </c>
      <c r="L268" s="3" t="s">
        <v>46</v>
      </c>
      <c r="M268" s="1" t="s">
        <v>116</v>
      </c>
      <c r="N268" s="1" t="s">
        <v>117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120</v>
      </c>
      <c r="V268" s="3" t="s">
        <v>158</v>
      </c>
      <c r="W268" s="3">
        <v>40.5</v>
      </c>
      <c r="X268" s="3">
        <v>-74.569999999999993</v>
      </c>
      <c r="Y268" s="3" t="s">
        <v>48</v>
      </c>
      <c r="Z268" s="3" t="s">
        <v>152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154</v>
      </c>
      <c r="AF268" s="1" t="s">
        <v>49</v>
      </c>
      <c r="AG268" s="1" t="s">
        <v>49</v>
      </c>
      <c r="AH268" s="1" t="s">
        <v>153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31" t="s">
        <v>49</v>
      </c>
    </row>
    <row r="269" spans="1:48" ht="14.4" customHeight="1">
      <c r="A269" s="1">
        <v>8</v>
      </c>
      <c r="B269" s="1" t="s">
        <v>38</v>
      </c>
      <c r="C269" s="1" t="s">
        <v>38</v>
      </c>
      <c r="D269" s="3" t="s">
        <v>146</v>
      </c>
      <c r="E269" s="3" t="s">
        <v>72</v>
      </c>
      <c r="F269" s="3">
        <v>1998</v>
      </c>
      <c r="G269" s="3" t="s">
        <v>147</v>
      </c>
      <c r="H269" s="3" t="s">
        <v>148</v>
      </c>
      <c r="I269" s="3" t="s">
        <v>149</v>
      </c>
      <c r="J269" s="3" t="s">
        <v>150</v>
      </c>
      <c r="K269" s="3" t="s">
        <v>45</v>
      </c>
      <c r="L269" s="3" t="s">
        <v>46</v>
      </c>
      <c r="M269" s="1" t="s">
        <v>116</v>
      </c>
      <c r="N269" s="1" t="s">
        <v>117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120</v>
      </c>
      <c r="V269" s="3" t="s">
        <v>158</v>
      </c>
      <c r="W269" s="3">
        <v>40.5</v>
      </c>
      <c r="X269" s="3">
        <v>-74.569999999999993</v>
      </c>
      <c r="Y269" s="3" t="s">
        <v>48</v>
      </c>
      <c r="Z269" s="3" t="s">
        <v>152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156</v>
      </c>
      <c r="AF269" s="1" t="s">
        <v>49</v>
      </c>
      <c r="AG269" s="1" t="s">
        <v>49</v>
      </c>
      <c r="AH269" s="1" t="s">
        <v>153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31" t="s">
        <v>49</v>
      </c>
    </row>
    <row r="270" spans="1:48" ht="14.4" customHeight="1">
      <c r="A270" s="1">
        <v>8</v>
      </c>
      <c r="B270" s="1" t="s">
        <v>38</v>
      </c>
      <c r="C270" s="1" t="s">
        <v>38</v>
      </c>
      <c r="D270" s="3" t="s">
        <v>146</v>
      </c>
      <c r="E270" s="3" t="s">
        <v>72</v>
      </c>
      <c r="F270" s="3">
        <v>1998</v>
      </c>
      <c r="G270" s="3" t="s">
        <v>147</v>
      </c>
      <c r="H270" s="3" t="s">
        <v>148</v>
      </c>
      <c r="I270" s="3" t="s">
        <v>149</v>
      </c>
      <c r="J270" s="3" t="s">
        <v>150</v>
      </c>
      <c r="K270" s="3" t="s">
        <v>45</v>
      </c>
      <c r="L270" s="3" t="s">
        <v>46</v>
      </c>
      <c r="M270" s="1" t="s">
        <v>116</v>
      </c>
      <c r="N270" s="1" t="s">
        <v>117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120</v>
      </c>
      <c r="V270" s="3" t="s">
        <v>158</v>
      </c>
      <c r="W270" s="3">
        <v>40.5</v>
      </c>
      <c r="X270" s="3">
        <v>-74.569999999999993</v>
      </c>
      <c r="Y270" s="3" t="s">
        <v>48</v>
      </c>
      <c r="Z270" s="3" t="s">
        <v>152</v>
      </c>
      <c r="AA270" s="6" t="s">
        <v>49</v>
      </c>
      <c r="AB270" s="6" t="s">
        <v>49</v>
      </c>
      <c r="AC270" s="6" t="s">
        <v>49</v>
      </c>
      <c r="AD270" s="1" t="s">
        <v>90</v>
      </c>
      <c r="AE270" s="1" t="s">
        <v>85</v>
      </c>
      <c r="AF270" s="1" t="s">
        <v>49</v>
      </c>
      <c r="AG270" s="1" t="s">
        <v>49</v>
      </c>
      <c r="AH270" s="1" t="s">
        <v>153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31" t="s">
        <v>49</v>
      </c>
    </row>
    <row r="271" spans="1:48" ht="14.4" customHeight="1">
      <c r="A271" s="1">
        <v>8</v>
      </c>
      <c r="B271" s="1" t="s">
        <v>38</v>
      </c>
      <c r="C271" s="1" t="s">
        <v>38</v>
      </c>
      <c r="D271" s="3" t="s">
        <v>146</v>
      </c>
      <c r="E271" s="3" t="s">
        <v>72</v>
      </c>
      <c r="F271" s="3">
        <v>1998</v>
      </c>
      <c r="G271" s="3" t="s">
        <v>147</v>
      </c>
      <c r="H271" s="3" t="s">
        <v>148</v>
      </c>
      <c r="I271" s="3" t="s">
        <v>149</v>
      </c>
      <c r="J271" s="3" t="s">
        <v>150</v>
      </c>
      <c r="K271" s="3" t="s">
        <v>45</v>
      </c>
      <c r="L271" s="3" t="s">
        <v>46</v>
      </c>
      <c r="M271" s="1" t="s">
        <v>116</v>
      </c>
      <c r="N271" s="1" t="s">
        <v>117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120</v>
      </c>
      <c r="V271" s="3" t="s">
        <v>158</v>
      </c>
      <c r="W271" s="3">
        <v>40.5</v>
      </c>
      <c r="X271" s="3">
        <v>-74.569999999999993</v>
      </c>
      <c r="Y271" s="3" t="s">
        <v>48</v>
      </c>
      <c r="Z271" s="3" t="s">
        <v>152</v>
      </c>
      <c r="AA271" s="6" t="s">
        <v>49</v>
      </c>
      <c r="AB271" s="6" t="s">
        <v>49</v>
      </c>
      <c r="AC271" s="6" t="s">
        <v>49</v>
      </c>
      <c r="AD271" s="1" t="s">
        <v>90</v>
      </c>
      <c r="AE271" s="1" t="s">
        <v>154</v>
      </c>
      <c r="AF271" s="1" t="s">
        <v>49</v>
      </c>
      <c r="AG271" s="1" t="s">
        <v>49</v>
      </c>
      <c r="AH271" s="1" t="s">
        <v>153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31" t="s">
        <v>49</v>
      </c>
    </row>
    <row r="272" spans="1:48" ht="14.4" customHeight="1">
      <c r="A272" s="1">
        <v>8</v>
      </c>
      <c r="B272" s="1" t="s">
        <v>38</v>
      </c>
      <c r="C272" s="1" t="s">
        <v>38</v>
      </c>
      <c r="D272" s="3" t="s">
        <v>146</v>
      </c>
      <c r="E272" s="3" t="s">
        <v>72</v>
      </c>
      <c r="F272" s="3">
        <v>1998</v>
      </c>
      <c r="G272" s="3" t="s">
        <v>147</v>
      </c>
      <c r="H272" s="3" t="s">
        <v>148</v>
      </c>
      <c r="I272" s="3" t="s">
        <v>149</v>
      </c>
      <c r="J272" s="3" t="s">
        <v>150</v>
      </c>
      <c r="K272" s="3" t="s">
        <v>45</v>
      </c>
      <c r="L272" s="3" t="s">
        <v>46</v>
      </c>
      <c r="M272" s="1" t="s">
        <v>116</v>
      </c>
      <c r="N272" s="1" t="s">
        <v>117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120</v>
      </c>
      <c r="V272" s="3" t="s">
        <v>158</v>
      </c>
      <c r="W272" s="3">
        <v>40.5</v>
      </c>
      <c r="X272" s="3">
        <v>-74.569999999999993</v>
      </c>
      <c r="Y272" s="3" t="s">
        <v>48</v>
      </c>
      <c r="Z272" s="3" t="s">
        <v>152</v>
      </c>
      <c r="AA272" s="6" t="s">
        <v>49</v>
      </c>
      <c r="AB272" s="6" t="s">
        <v>49</v>
      </c>
      <c r="AC272" s="6" t="s">
        <v>49</v>
      </c>
      <c r="AD272" s="1" t="s">
        <v>90</v>
      </c>
      <c r="AE272" s="1" t="s">
        <v>156</v>
      </c>
      <c r="AF272" s="1" t="s">
        <v>49</v>
      </c>
      <c r="AG272" s="1" t="s">
        <v>49</v>
      </c>
      <c r="AH272" s="1" t="s">
        <v>153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31" t="s">
        <v>49</v>
      </c>
    </row>
    <row r="273" spans="1:48" ht="14.4" customHeight="1">
      <c r="A273" s="1">
        <v>8</v>
      </c>
      <c r="B273" s="1" t="s">
        <v>38</v>
      </c>
      <c r="C273" s="1" t="s">
        <v>38</v>
      </c>
      <c r="D273" s="3" t="s">
        <v>146</v>
      </c>
      <c r="E273" s="3" t="s">
        <v>72</v>
      </c>
      <c r="F273" s="3">
        <v>1998</v>
      </c>
      <c r="G273" s="3" t="s">
        <v>147</v>
      </c>
      <c r="H273" s="3" t="s">
        <v>148</v>
      </c>
      <c r="I273" s="3" t="s">
        <v>149</v>
      </c>
      <c r="J273" s="3" t="s">
        <v>150</v>
      </c>
      <c r="K273" s="3" t="s">
        <v>45</v>
      </c>
      <c r="L273" s="3" t="s">
        <v>46</v>
      </c>
      <c r="M273" s="1" t="s">
        <v>116</v>
      </c>
      <c r="N273" s="1" t="s">
        <v>117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120</v>
      </c>
      <c r="V273" s="3" t="s">
        <v>158</v>
      </c>
      <c r="W273" s="3">
        <v>40.5</v>
      </c>
      <c r="X273" s="3">
        <v>-74.569999999999993</v>
      </c>
      <c r="Y273" s="3" t="s">
        <v>48</v>
      </c>
      <c r="Z273" s="3" t="s">
        <v>152</v>
      </c>
      <c r="AA273" s="6" t="s">
        <v>49</v>
      </c>
      <c r="AB273" s="6" t="s">
        <v>49</v>
      </c>
      <c r="AC273" s="6" t="s">
        <v>49</v>
      </c>
      <c r="AD273" s="1" t="s">
        <v>85</v>
      </c>
      <c r="AE273" s="1" t="s">
        <v>154</v>
      </c>
      <c r="AF273" s="1" t="s">
        <v>49</v>
      </c>
      <c r="AG273" s="1" t="s">
        <v>49</v>
      </c>
      <c r="AH273" s="1" t="s">
        <v>153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31" t="s">
        <v>49</v>
      </c>
    </row>
    <row r="274" spans="1:48" ht="14.4" customHeight="1">
      <c r="A274" s="1">
        <v>8</v>
      </c>
      <c r="B274" s="1" t="s">
        <v>38</v>
      </c>
      <c r="C274" s="1" t="s">
        <v>38</v>
      </c>
      <c r="D274" s="3" t="s">
        <v>146</v>
      </c>
      <c r="E274" s="3" t="s">
        <v>72</v>
      </c>
      <c r="F274" s="3">
        <v>1998</v>
      </c>
      <c r="G274" s="3" t="s">
        <v>147</v>
      </c>
      <c r="H274" s="3" t="s">
        <v>148</v>
      </c>
      <c r="I274" s="3" t="s">
        <v>149</v>
      </c>
      <c r="J274" s="3" t="s">
        <v>150</v>
      </c>
      <c r="K274" s="3" t="s">
        <v>45</v>
      </c>
      <c r="L274" s="3" t="s">
        <v>46</v>
      </c>
      <c r="M274" s="1" t="s">
        <v>116</v>
      </c>
      <c r="N274" s="1" t="s">
        <v>117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120</v>
      </c>
      <c r="V274" s="3" t="s">
        <v>158</v>
      </c>
      <c r="W274" s="3">
        <v>40.5</v>
      </c>
      <c r="X274" s="3">
        <v>-74.569999999999993</v>
      </c>
      <c r="Y274" s="3" t="s">
        <v>48</v>
      </c>
      <c r="Z274" s="3" t="s">
        <v>152</v>
      </c>
      <c r="AA274" s="6" t="s">
        <v>49</v>
      </c>
      <c r="AB274" s="6" t="s">
        <v>49</v>
      </c>
      <c r="AC274" s="6" t="s">
        <v>49</v>
      </c>
      <c r="AD274" s="1" t="s">
        <v>85</v>
      </c>
      <c r="AE274" s="1" t="s">
        <v>156</v>
      </c>
      <c r="AF274" s="1" t="s">
        <v>49</v>
      </c>
      <c r="AG274" s="1" t="s">
        <v>49</v>
      </c>
      <c r="AH274" s="1" t="s">
        <v>153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31" t="s">
        <v>49</v>
      </c>
    </row>
    <row r="275" spans="1:48" ht="14.4" customHeight="1">
      <c r="A275" s="1">
        <v>8</v>
      </c>
      <c r="B275" s="1" t="s">
        <v>38</v>
      </c>
      <c r="C275" s="1" t="s">
        <v>38</v>
      </c>
      <c r="D275" s="3" t="s">
        <v>146</v>
      </c>
      <c r="E275" s="3" t="s">
        <v>72</v>
      </c>
      <c r="F275" s="3">
        <v>1998</v>
      </c>
      <c r="G275" s="3" t="s">
        <v>147</v>
      </c>
      <c r="H275" s="3" t="s">
        <v>148</v>
      </c>
      <c r="I275" s="3" t="s">
        <v>149</v>
      </c>
      <c r="J275" s="3" t="s">
        <v>150</v>
      </c>
      <c r="K275" s="3" t="s">
        <v>45</v>
      </c>
      <c r="L275" s="3" t="s">
        <v>46</v>
      </c>
      <c r="M275" s="1" t="s">
        <v>116</v>
      </c>
      <c r="N275" s="1" t="s">
        <v>117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120</v>
      </c>
      <c r="V275" s="3" t="s">
        <v>158</v>
      </c>
      <c r="W275" s="3">
        <v>40.5</v>
      </c>
      <c r="X275" s="3">
        <v>-74.569999999999993</v>
      </c>
      <c r="Y275" s="3" t="s">
        <v>48</v>
      </c>
      <c r="Z275" s="3" t="s">
        <v>152</v>
      </c>
      <c r="AA275" s="6" t="s">
        <v>49</v>
      </c>
      <c r="AB275" s="6" t="s">
        <v>49</v>
      </c>
      <c r="AC275" s="6" t="s">
        <v>49</v>
      </c>
      <c r="AD275" s="1" t="s">
        <v>154</v>
      </c>
      <c r="AE275" s="1" t="s">
        <v>156</v>
      </c>
      <c r="AF275" s="1" t="s">
        <v>49</v>
      </c>
      <c r="AG275" s="1" t="s">
        <v>49</v>
      </c>
      <c r="AH275" s="1" t="s">
        <v>153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31" t="s">
        <v>49</v>
      </c>
    </row>
    <row r="276" spans="1:48" ht="14.4" customHeight="1">
      <c r="A276" s="1">
        <v>8</v>
      </c>
      <c r="B276" s="1" t="s">
        <v>38</v>
      </c>
      <c r="C276" s="1" t="s">
        <v>38</v>
      </c>
      <c r="D276" s="3" t="s">
        <v>146</v>
      </c>
      <c r="E276" s="3" t="s">
        <v>72</v>
      </c>
      <c r="F276" s="3">
        <v>1998</v>
      </c>
      <c r="G276" s="3" t="s">
        <v>147</v>
      </c>
      <c r="H276" s="3" t="s">
        <v>148</v>
      </c>
      <c r="I276" s="3" t="s">
        <v>149</v>
      </c>
      <c r="J276" s="3" t="s">
        <v>150</v>
      </c>
      <c r="K276" s="3" t="s">
        <v>45</v>
      </c>
      <c r="L276" s="3" t="s">
        <v>46</v>
      </c>
      <c r="M276" s="1" t="s">
        <v>116</v>
      </c>
      <c r="N276" s="1" t="s">
        <v>117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120</v>
      </c>
      <c r="V276" s="3" t="s">
        <v>159</v>
      </c>
      <c r="W276" s="3">
        <v>40.479999999999997</v>
      </c>
      <c r="X276" s="3">
        <v>-74.42</v>
      </c>
      <c r="Y276" s="3" t="s">
        <v>48</v>
      </c>
      <c r="Z276" s="3" t="s">
        <v>152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153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1">
        <f>AL276*AN276</f>
        <v>12.104411000000001</v>
      </c>
      <c r="AS276" s="4">
        <f>AR276/(AM276^2)*100</f>
        <v>8.0662463973344458</v>
      </c>
      <c r="AT276" s="5">
        <v>0</v>
      </c>
      <c r="AU276" s="4">
        <f>AS276*(1-AL276)/AL276</f>
        <v>65.263266305705969</v>
      </c>
      <c r="AV276" s="31" t="s">
        <v>157</v>
      </c>
    </row>
    <row r="277" spans="1:48" ht="14.4" customHeight="1">
      <c r="A277" s="1">
        <v>8</v>
      </c>
      <c r="B277" s="1" t="s">
        <v>38</v>
      </c>
      <c r="C277" s="1" t="s">
        <v>38</v>
      </c>
      <c r="D277" s="3" t="s">
        <v>146</v>
      </c>
      <c r="E277" s="3" t="s">
        <v>72</v>
      </c>
      <c r="F277" s="3">
        <v>1998</v>
      </c>
      <c r="G277" s="3" t="s">
        <v>147</v>
      </c>
      <c r="H277" s="3" t="s">
        <v>148</v>
      </c>
      <c r="I277" s="3" t="s">
        <v>149</v>
      </c>
      <c r="J277" s="3" t="s">
        <v>150</v>
      </c>
      <c r="K277" s="3" t="s">
        <v>45</v>
      </c>
      <c r="L277" s="3" t="s">
        <v>46</v>
      </c>
      <c r="M277" s="1" t="s">
        <v>116</v>
      </c>
      <c r="N277" s="1" t="s">
        <v>117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120</v>
      </c>
      <c r="V277" s="3" t="s">
        <v>159</v>
      </c>
      <c r="W277" s="3">
        <v>40.479999999999997</v>
      </c>
      <c r="X277" s="3">
        <v>-74.42</v>
      </c>
      <c r="Y277" s="3" t="s">
        <v>48</v>
      </c>
      <c r="Z277" s="3" t="s">
        <v>152</v>
      </c>
      <c r="AA277" s="1" t="s">
        <v>50</v>
      </c>
      <c r="AB277" s="1" t="s">
        <v>57</v>
      </c>
      <c r="AC277" s="1" t="s">
        <v>58</v>
      </c>
      <c r="AD277" s="1" t="s">
        <v>85</v>
      </c>
      <c r="AE277" s="1" t="s">
        <v>85</v>
      </c>
      <c r="AF277" s="1" t="s">
        <v>60</v>
      </c>
      <c r="AG277" s="1" t="s">
        <v>61</v>
      </c>
      <c r="AH277" s="1" t="s">
        <v>153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1">
        <f>AL277*AN277</f>
        <v>1.3067999999999997</v>
      </c>
      <c r="AS277" s="4">
        <f>AR277/(AM277^2)*100</f>
        <v>0.90901439272788476</v>
      </c>
      <c r="AT277" s="5">
        <v>0</v>
      </c>
      <c r="AU277" s="4">
        <f>AS277*(1-AL277)/AL277</f>
        <v>0.9847655921218752</v>
      </c>
      <c r="AV277" s="31" t="s">
        <v>157</v>
      </c>
    </row>
    <row r="278" spans="1:48" ht="14.4" customHeight="1">
      <c r="A278" s="1">
        <v>8</v>
      </c>
      <c r="B278" s="1" t="s">
        <v>38</v>
      </c>
      <c r="C278" s="1" t="s">
        <v>38</v>
      </c>
      <c r="D278" s="3" t="s">
        <v>146</v>
      </c>
      <c r="E278" s="3" t="s">
        <v>72</v>
      </c>
      <c r="F278" s="3">
        <v>1998</v>
      </c>
      <c r="G278" s="3" t="s">
        <v>147</v>
      </c>
      <c r="H278" s="3" t="s">
        <v>148</v>
      </c>
      <c r="I278" s="3" t="s">
        <v>149</v>
      </c>
      <c r="J278" s="3" t="s">
        <v>150</v>
      </c>
      <c r="K278" s="3" t="s">
        <v>45</v>
      </c>
      <c r="L278" s="3" t="s">
        <v>46</v>
      </c>
      <c r="M278" s="1" t="s">
        <v>116</v>
      </c>
      <c r="N278" s="1" t="s">
        <v>117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120</v>
      </c>
      <c r="V278" s="3" t="s">
        <v>159</v>
      </c>
      <c r="W278" s="3">
        <v>40.479999999999997</v>
      </c>
      <c r="X278" s="3">
        <v>-74.42</v>
      </c>
      <c r="Y278" s="3" t="s">
        <v>48</v>
      </c>
      <c r="Z278" s="3" t="s">
        <v>152</v>
      </c>
      <c r="AA278" s="1" t="s">
        <v>50</v>
      </c>
      <c r="AB278" s="1" t="s">
        <v>57</v>
      </c>
      <c r="AC278" s="1" t="s">
        <v>87</v>
      </c>
      <c r="AD278" s="1" t="s">
        <v>154</v>
      </c>
      <c r="AE278" s="1" t="s">
        <v>154</v>
      </c>
      <c r="AF278" s="1" t="s">
        <v>60</v>
      </c>
      <c r="AG278" s="1" t="s">
        <v>61</v>
      </c>
      <c r="AH278" s="1" t="s">
        <v>153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1">
        <f>AL278*AN278</f>
        <v>0.27151799999999998</v>
      </c>
      <c r="AS278" s="4">
        <f>AR278/(AM278^2)*100</f>
        <v>0.45676189899418107</v>
      </c>
      <c r="AT278" s="5">
        <v>0</v>
      </c>
      <c r="AU278" s="4">
        <f>AS278*(1-AL278)/AL278</f>
        <v>0.12883027920348694</v>
      </c>
      <c r="AV278" s="31" t="s">
        <v>160</v>
      </c>
    </row>
    <row r="279" spans="1:48" ht="14.4" customHeight="1">
      <c r="A279" s="1">
        <v>8</v>
      </c>
      <c r="B279" s="1" t="s">
        <v>38</v>
      </c>
      <c r="C279" s="1" t="s">
        <v>38</v>
      </c>
      <c r="D279" s="3" t="s">
        <v>146</v>
      </c>
      <c r="E279" s="3" t="s">
        <v>72</v>
      </c>
      <c r="F279" s="3">
        <v>1998</v>
      </c>
      <c r="G279" s="3" t="s">
        <v>147</v>
      </c>
      <c r="H279" s="3" t="s">
        <v>148</v>
      </c>
      <c r="I279" s="3" t="s">
        <v>149</v>
      </c>
      <c r="J279" s="3" t="s">
        <v>150</v>
      </c>
      <c r="K279" s="3" t="s">
        <v>45</v>
      </c>
      <c r="L279" s="3" t="s">
        <v>46</v>
      </c>
      <c r="M279" s="1" t="s">
        <v>116</v>
      </c>
      <c r="N279" s="1" t="s">
        <v>117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120</v>
      </c>
      <c r="V279" s="3" t="s">
        <v>159</v>
      </c>
      <c r="W279" s="3">
        <v>40.479999999999997</v>
      </c>
      <c r="X279" s="3">
        <v>-74.42</v>
      </c>
      <c r="Y279" s="3" t="s">
        <v>48</v>
      </c>
      <c r="Z279" s="3" t="s">
        <v>152</v>
      </c>
      <c r="AA279" s="1" t="s">
        <v>50</v>
      </c>
      <c r="AB279" s="1" t="s">
        <v>66</v>
      </c>
      <c r="AC279" s="1" t="s">
        <v>67</v>
      </c>
      <c r="AD279" s="1" t="s">
        <v>90</v>
      </c>
      <c r="AE279" s="1" t="s">
        <v>90</v>
      </c>
      <c r="AF279" s="1" t="s">
        <v>60</v>
      </c>
      <c r="AG279" s="1" t="s">
        <v>61</v>
      </c>
      <c r="AH279" s="1" t="s">
        <v>153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1">
        <f>AL279*AN279</f>
        <v>3.5835999999999997</v>
      </c>
      <c r="AS279" s="4">
        <f>AR279/(AM279^2)*100</f>
        <v>0.37074737419175757</v>
      </c>
      <c r="AT279" s="5">
        <v>0</v>
      </c>
      <c r="AU279" s="4">
        <f>AS279*(1-AL279)/AL279</f>
        <v>0.82521189739455714</v>
      </c>
      <c r="AV279" s="31" t="s">
        <v>157</v>
      </c>
    </row>
    <row r="280" spans="1:48" ht="14.4" customHeight="1">
      <c r="A280" s="1">
        <v>8</v>
      </c>
      <c r="B280" s="1" t="s">
        <v>38</v>
      </c>
      <c r="C280" s="1" t="s">
        <v>38</v>
      </c>
      <c r="D280" s="3" t="s">
        <v>146</v>
      </c>
      <c r="E280" s="3" t="s">
        <v>72</v>
      </c>
      <c r="F280" s="3">
        <v>1998</v>
      </c>
      <c r="G280" s="3" t="s">
        <v>147</v>
      </c>
      <c r="H280" s="3" t="s">
        <v>148</v>
      </c>
      <c r="I280" s="3" t="s">
        <v>149</v>
      </c>
      <c r="J280" s="3" t="s">
        <v>150</v>
      </c>
      <c r="K280" s="3" t="s">
        <v>45</v>
      </c>
      <c r="L280" s="3" t="s">
        <v>46</v>
      </c>
      <c r="M280" s="1" t="s">
        <v>116</v>
      </c>
      <c r="N280" s="1" t="s">
        <v>117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120</v>
      </c>
      <c r="V280" s="3" t="s">
        <v>159</v>
      </c>
      <c r="W280" s="3">
        <v>40.479999999999997</v>
      </c>
      <c r="X280" s="3">
        <v>-74.42</v>
      </c>
      <c r="Y280" s="3" t="s">
        <v>48</v>
      </c>
      <c r="Z280" s="3" t="s">
        <v>152</v>
      </c>
      <c r="AA280" s="1" t="s">
        <v>50</v>
      </c>
      <c r="AB280" s="1" t="s">
        <v>87</v>
      </c>
      <c r="AC280" s="1" t="s">
        <v>155</v>
      </c>
      <c r="AD280" s="1" t="s">
        <v>156</v>
      </c>
      <c r="AE280" s="1" t="s">
        <v>156</v>
      </c>
      <c r="AF280" s="1" t="s">
        <v>60</v>
      </c>
      <c r="AG280" s="1" t="s">
        <v>61</v>
      </c>
      <c r="AH280" s="1" t="s">
        <v>153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1">
        <f>AL280*AN280</f>
        <v>1.4080000000000002E-2</v>
      </c>
      <c r="AS280" s="4">
        <f>AR280/(AM280^2)*100</f>
        <v>0.30459707950243381</v>
      </c>
      <c r="AT280" s="5">
        <v>0</v>
      </c>
      <c r="AU280" s="4">
        <f>AS280*(1-AL280)/AL280</f>
        <v>0.2492157923201731</v>
      </c>
      <c r="AV280" s="31" t="s">
        <v>160</v>
      </c>
    </row>
    <row r="281" spans="1:48" ht="14.4" customHeight="1">
      <c r="A281" s="1">
        <v>8</v>
      </c>
      <c r="B281" s="1" t="s">
        <v>38</v>
      </c>
      <c r="C281" s="1" t="s">
        <v>38</v>
      </c>
      <c r="D281" s="3" t="s">
        <v>146</v>
      </c>
      <c r="E281" s="3" t="s">
        <v>72</v>
      </c>
      <c r="F281" s="3">
        <v>1998</v>
      </c>
      <c r="G281" s="3" t="s">
        <v>147</v>
      </c>
      <c r="H281" s="3" t="s">
        <v>148</v>
      </c>
      <c r="I281" s="3" t="s">
        <v>149</v>
      </c>
      <c r="J281" s="3" t="s">
        <v>150</v>
      </c>
      <c r="K281" s="3" t="s">
        <v>45</v>
      </c>
      <c r="L281" s="3" t="s">
        <v>46</v>
      </c>
      <c r="M281" s="1" t="s">
        <v>116</v>
      </c>
      <c r="N281" s="1" t="s">
        <v>117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120</v>
      </c>
      <c r="V281" s="3" t="s">
        <v>159</v>
      </c>
      <c r="W281" s="3">
        <v>40.479999999999997</v>
      </c>
      <c r="X281" s="3">
        <v>-74.42</v>
      </c>
      <c r="Y281" s="3" t="s">
        <v>48</v>
      </c>
      <c r="Z281" s="3" t="s">
        <v>152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90</v>
      </c>
      <c r="AF281" s="1" t="s">
        <v>49</v>
      </c>
      <c r="AG281" s="1" t="s">
        <v>49</v>
      </c>
      <c r="AH281" s="1" t="s">
        <v>153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48" ht="14.4" customHeight="1">
      <c r="A282" s="1">
        <v>8</v>
      </c>
      <c r="B282" s="1" t="s">
        <v>38</v>
      </c>
      <c r="C282" s="1" t="s">
        <v>38</v>
      </c>
      <c r="D282" s="3" t="s">
        <v>146</v>
      </c>
      <c r="E282" s="3" t="s">
        <v>72</v>
      </c>
      <c r="F282" s="3">
        <v>1998</v>
      </c>
      <c r="G282" s="3" t="s">
        <v>147</v>
      </c>
      <c r="H282" s="3" t="s">
        <v>148</v>
      </c>
      <c r="I282" s="3" t="s">
        <v>149</v>
      </c>
      <c r="J282" s="3" t="s">
        <v>150</v>
      </c>
      <c r="K282" s="3" t="s">
        <v>45</v>
      </c>
      <c r="L282" s="3" t="s">
        <v>46</v>
      </c>
      <c r="M282" s="1" t="s">
        <v>116</v>
      </c>
      <c r="N282" s="1" t="s">
        <v>117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120</v>
      </c>
      <c r="V282" s="3" t="s">
        <v>159</v>
      </c>
      <c r="W282" s="3">
        <v>40.479999999999997</v>
      </c>
      <c r="X282" s="3">
        <v>-74.42</v>
      </c>
      <c r="Y282" s="3" t="s">
        <v>48</v>
      </c>
      <c r="Z282" s="3" t="s">
        <v>152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85</v>
      </c>
      <c r="AF282" s="1" t="s">
        <v>49</v>
      </c>
      <c r="AG282" s="1" t="s">
        <v>49</v>
      </c>
      <c r="AH282" s="1" t="s">
        <v>153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48" ht="14.4" customHeight="1">
      <c r="A283" s="1">
        <v>8</v>
      </c>
      <c r="B283" s="1" t="s">
        <v>38</v>
      </c>
      <c r="C283" s="1" t="s">
        <v>38</v>
      </c>
      <c r="D283" s="3" t="s">
        <v>146</v>
      </c>
      <c r="E283" s="3" t="s">
        <v>72</v>
      </c>
      <c r="F283" s="3">
        <v>1998</v>
      </c>
      <c r="G283" s="3" t="s">
        <v>147</v>
      </c>
      <c r="H283" s="3" t="s">
        <v>148</v>
      </c>
      <c r="I283" s="3" t="s">
        <v>149</v>
      </c>
      <c r="J283" s="3" t="s">
        <v>150</v>
      </c>
      <c r="K283" s="3" t="s">
        <v>45</v>
      </c>
      <c r="L283" s="3" t="s">
        <v>46</v>
      </c>
      <c r="M283" s="1" t="s">
        <v>116</v>
      </c>
      <c r="N283" s="1" t="s">
        <v>117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120</v>
      </c>
      <c r="V283" s="3" t="s">
        <v>159</v>
      </c>
      <c r="W283" s="3">
        <v>40.479999999999997</v>
      </c>
      <c r="X283" s="3">
        <v>-74.42</v>
      </c>
      <c r="Y283" s="3" t="s">
        <v>48</v>
      </c>
      <c r="Z283" s="3" t="s">
        <v>152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154</v>
      </c>
      <c r="AF283" s="1" t="s">
        <v>49</v>
      </c>
      <c r="AG283" s="1" t="s">
        <v>49</v>
      </c>
      <c r="AH283" s="1" t="s">
        <v>153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31" t="s">
        <v>49</v>
      </c>
    </row>
    <row r="284" spans="1:48" ht="14.4" customHeight="1">
      <c r="A284" s="1">
        <v>8</v>
      </c>
      <c r="B284" s="1" t="s">
        <v>38</v>
      </c>
      <c r="C284" s="1" t="s">
        <v>38</v>
      </c>
      <c r="D284" s="3" t="s">
        <v>146</v>
      </c>
      <c r="E284" s="3" t="s">
        <v>72</v>
      </c>
      <c r="F284" s="3">
        <v>1998</v>
      </c>
      <c r="G284" s="3" t="s">
        <v>147</v>
      </c>
      <c r="H284" s="3" t="s">
        <v>148</v>
      </c>
      <c r="I284" s="3" t="s">
        <v>149</v>
      </c>
      <c r="J284" s="3" t="s">
        <v>150</v>
      </c>
      <c r="K284" s="3" t="s">
        <v>45</v>
      </c>
      <c r="L284" s="3" t="s">
        <v>46</v>
      </c>
      <c r="M284" s="1" t="s">
        <v>116</v>
      </c>
      <c r="N284" s="1" t="s">
        <v>117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120</v>
      </c>
      <c r="V284" s="3" t="s">
        <v>159</v>
      </c>
      <c r="W284" s="3">
        <v>40.479999999999997</v>
      </c>
      <c r="X284" s="3">
        <v>-74.42</v>
      </c>
      <c r="Y284" s="3" t="s">
        <v>48</v>
      </c>
      <c r="Z284" s="3" t="s">
        <v>152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156</v>
      </c>
      <c r="AF284" s="1" t="s">
        <v>49</v>
      </c>
      <c r="AG284" s="1" t="s">
        <v>49</v>
      </c>
      <c r="AH284" s="1" t="s">
        <v>153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31" t="s">
        <v>49</v>
      </c>
    </row>
    <row r="285" spans="1:48" ht="14.4" customHeight="1">
      <c r="A285" s="1">
        <v>8</v>
      </c>
      <c r="B285" s="1" t="s">
        <v>38</v>
      </c>
      <c r="C285" s="1" t="s">
        <v>38</v>
      </c>
      <c r="D285" s="3" t="s">
        <v>146</v>
      </c>
      <c r="E285" s="3" t="s">
        <v>72</v>
      </c>
      <c r="F285" s="3">
        <v>1998</v>
      </c>
      <c r="G285" s="3" t="s">
        <v>147</v>
      </c>
      <c r="H285" s="3" t="s">
        <v>148</v>
      </c>
      <c r="I285" s="3" t="s">
        <v>149</v>
      </c>
      <c r="J285" s="3" t="s">
        <v>150</v>
      </c>
      <c r="K285" s="3" t="s">
        <v>45</v>
      </c>
      <c r="L285" s="3" t="s">
        <v>46</v>
      </c>
      <c r="M285" s="1" t="s">
        <v>116</v>
      </c>
      <c r="N285" s="1" t="s">
        <v>117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120</v>
      </c>
      <c r="V285" s="3" t="s">
        <v>159</v>
      </c>
      <c r="W285" s="3">
        <v>40.479999999999997</v>
      </c>
      <c r="X285" s="3">
        <v>-74.42</v>
      </c>
      <c r="Y285" s="3" t="s">
        <v>48</v>
      </c>
      <c r="Z285" s="3" t="s">
        <v>152</v>
      </c>
      <c r="AA285" s="6" t="s">
        <v>49</v>
      </c>
      <c r="AB285" s="6" t="s">
        <v>49</v>
      </c>
      <c r="AC285" s="6" t="s">
        <v>49</v>
      </c>
      <c r="AD285" s="1" t="s">
        <v>90</v>
      </c>
      <c r="AE285" s="1" t="s">
        <v>85</v>
      </c>
      <c r="AF285" s="1" t="s">
        <v>49</v>
      </c>
      <c r="AG285" s="1" t="s">
        <v>49</v>
      </c>
      <c r="AH285" s="1" t="s">
        <v>153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31" t="s">
        <v>49</v>
      </c>
    </row>
    <row r="286" spans="1:48" ht="14.4" customHeight="1">
      <c r="A286" s="1">
        <v>8</v>
      </c>
      <c r="B286" s="1" t="s">
        <v>38</v>
      </c>
      <c r="C286" s="1" t="s">
        <v>38</v>
      </c>
      <c r="D286" s="3" t="s">
        <v>146</v>
      </c>
      <c r="E286" s="3" t="s">
        <v>72</v>
      </c>
      <c r="F286" s="3">
        <v>1998</v>
      </c>
      <c r="G286" s="3" t="s">
        <v>147</v>
      </c>
      <c r="H286" s="3" t="s">
        <v>148</v>
      </c>
      <c r="I286" s="3" t="s">
        <v>149</v>
      </c>
      <c r="J286" s="3" t="s">
        <v>150</v>
      </c>
      <c r="K286" s="3" t="s">
        <v>45</v>
      </c>
      <c r="L286" s="3" t="s">
        <v>46</v>
      </c>
      <c r="M286" s="1" t="s">
        <v>116</v>
      </c>
      <c r="N286" s="1" t="s">
        <v>117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120</v>
      </c>
      <c r="V286" s="3" t="s">
        <v>159</v>
      </c>
      <c r="W286" s="3">
        <v>40.479999999999997</v>
      </c>
      <c r="X286" s="3">
        <v>-74.42</v>
      </c>
      <c r="Y286" s="3" t="s">
        <v>48</v>
      </c>
      <c r="Z286" s="3" t="s">
        <v>152</v>
      </c>
      <c r="AA286" s="6" t="s">
        <v>49</v>
      </c>
      <c r="AB286" s="6" t="s">
        <v>49</v>
      </c>
      <c r="AC286" s="6" t="s">
        <v>49</v>
      </c>
      <c r="AD286" s="1" t="s">
        <v>90</v>
      </c>
      <c r="AE286" s="1" t="s">
        <v>154</v>
      </c>
      <c r="AF286" s="1" t="s">
        <v>49</v>
      </c>
      <c r="AG286" s="1" t="s">
        <v>49</v>
      </c>
      <c r="AH286" s="1" t="s">
        <v>153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31" t="s">
        <v>49</v>
      </c>
    </row>
    <row r="287" spans="1:48" ht="14.4" customHeight="1">
      <c r="A287" s="1">
        <v>8</v>
      </c>
      <c r="B287" s="1" t="s">
        <v>38</v>
      </c>
      <c r="C287" s="1" t="s">
        <v>38</v>
      </c>
      <c r="D287" s="3" t="s">
        <v>146</v>
      </c>
      <c r="E287" s="3" t="s">
        <v>72</v>
      </c>
      <c r="F287" s="3">
        <v>1998</v>
      </c>
      <c r="G287" s="3" t="s">
        <v>147</v>
      </c>
      <c r="H287" s="3" t="s">
        <v>148</v>
      </c>
      <c r="I287" s="3" t="s">
        <v>149</v>
      </c>
      <c r="J287" s="3" t="s">
        <v>150</v>
      </c>
      <c r="K287" s="3" t="s">
        <v>45</v>
      </c>
      <c r="L287" s="3" t="s">
        <v>46</v>
      </c>
      <c r="M287" s="1" t="s">
        <v>116</v>
      </c>
      <c r="N287" s="1" t="s">
        <v>117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120</v>
      </c>
      <c r="V287" s="3" t="s">
        <v>159</v>
      </c>
      <c r="W287" s="3">
        <v>40.479999999999997</v>
      </c>
      <c r="X287" s="3">
        <v>-74.42</v>
      </c>
      <c r="Y287" s="3" t="s">
        <v>48</v>
      </c>
      <c r="Z287" s="3" t="s">
        <v>152</v>
      </c>
      <c r="AA287" s="6" t="s">
        <v>49</v>
      </c>
      <c r="AB287" s="6" t="s">
        <v>49</v>
      </c>
      <c r="AC287" s="6" t="s">
        <v>49</v>
      </c>
      <c r="AD287" s="1" t="s">
        <v>90</v>
      </c>
      <c r="AE287" s="1" t="s">
        <v>156</v>
      </c>
      <c r="AF287" s="1" t="s">
        <v>49</v>
      </c>
      <c r="AG287" s="1" t="s">
        <v>49</v>
      </c>
      <c r="AH287" s="1" t="s">
        <v>153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31" t="s">
        <v>49</v>
      </c>
    </row>
    <row r="288" spans="1:48" ht="14.4" customHeight="1">
      <c r="A288" s="1">
        <v>8</v>
      </c>
      <c r="B288" s="1" t="s">
        <v>38</v>
      </c>
      <c r="C288" s="1" t="s">
        <v>38</v>
      </c>
      <c r="D288" s="3" t="s">
        <v>146</v>
      </c>
      <c r="E288" s="3" t="s">
        <v>72</v>
      </c>
      <c r="F288" s="3">
        <v>1998</v>
      </c>
      <c r="G288" s="3" t="s">
        <v>147</v>
      </c>
      <c r="H288" s="3" t="s">
        <v>148</v>
      </c>
      <c r="I288" s="3" t="s">
        <v>149</v>
      </c>
      <c r="J288" s="3" t="s">
        <v>150</v>
      </c>
      <c r="K288" s="3" t="s">
        <v>45</v>
      </c>
      <c r="L288" s="3" t="s">
        <v>46</v>
      </c>
      <c r="M288" s="1" t="s">
        <v>116</v>
      </c>
      <c r="N288" s="1" t="s">
        <v>117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120</v>
      </c>
      <c r="V288" s="3" t="s">
        <v>159</v>
      </c>
      <c r="W288" s="3">
        <v>40.479999999999997</v>
      </c>
      <c r="X288" s="3">
        <v>-74.42</v>
      </c>
      <c r="Y288" s="3" t="s">
        <v>48</v>
      </c>
      <c r="Z288" s="3" t="s">
        <v>152</v>
      </c>
      <c r="AA288" s="6" t="s">
        <v>49</v>
      </c>
      <c r="AB288" s="6" t="s">
        <v>49</v>
      </c>
      <c r="AC288" s="6" t="s">
        <v>49</v>
      </c>
      <c r="AD288" s="1" t="s">
        <v>85</v>
      </c>
      <c r="AE288" s="1" t="s">
        <v>154</v>
      </c>
      <c r="AF288" s="1" t="s">
        <v>49</v>
      </c>
      <c r="AG288" s="1" t="s">
        <v>49</v>
      </c>
      <c r="AH288" s="1" t="s">
        <v>153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31" t="s">
        <v>49</v>
      </c>
    </row>
    <row r="289" spans="1:48" ht="14.4" customHeight="1">
      <c r="A289" s="1">
        <v>8</v>
      </c>
      <c r="B289" s="1" t="s">
        <v>38</v>
      </c>
      <c r="C289" s="1" t="s">
        <v>38</v>
      </c>
      <c r="D289" s="3" t="s">
        <v>146</v>
      </c>
      <c r="E289" s="3" t="s">
        <v>72</v>
      </c>
      <c r="F289" s="3">
        <v>1998</v>
      </c>
      <c r="G289" s="3" t="s">
        <v>147</v>
      </c>
      <c r="H289" s="3" t="s">
        <v>148</v>
      </c>
      <c r="I289" s="3" t="s">
        <v>149</v>
      </c>
      <c r="J289" s="3" t="s">
        <v>150</v>
      </c>
      <c r="K289" s="3" t="s">
        <v>45</v>
      </c>
      <c r="L289" s="3" t="s">
        <v>46</v>
      </c>
      <c r="M289" s="1" t="s">
        <v>116</v>
      </c>
      <c r="N289" s="1" t="s">
        <v>117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120</v>
      </c>
      <c r="V289" s="3" t="s">
        <v>159</v>
      </c>
      <c r="W289" s="3">
        <v>40.479999999999997</v>
      </c>
      <c r="X289" s="3">
        <v>-74.42</v>
      </c>
      <c r="Y289" s="3" t="s">
        <v>48</v>
      </c>
      <c r="Z289" s="3" t="s">
        <v>152</v>
      </c>
      <c r="AA289" s="6" t="s">
        <v>49</v>
      </c>
      <c r="AB289" s="6" t="s">
        <v>49</v>
      </c>
      <c r="AC289" s="6" t="s">
        <v>49</v>
      </c>
      <c r="AD289" s="1" t="s">
        <v>85</v>
      </c>
      <c r="AE289" s="1" t="s">
        <v>156</v>
      </c>
      <c r="AF289" s="1" t="s">
        <v>49</v>
      </c>
      <c r="AG289" s="1" t="s">
        <v>49</v>
      </c>
      <c r="AH289" s="1" t="s">
        <v>153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31" t="s">
        <v>49</v>
      </c>
    </row>
    <row r="290" spans="1:48" ht="14.4" customHeight="1">
      <c r="A290" s="1">
        <v>8</v>
      </c>
      <c r="B290" s="1" t="s">
        <v>38</v>
      </c>
      <c r="C290" s="1" t="s">
        <v>38</v>
      </c>
      <c r="D290" s="3" t="s">
        <v>146</v>
      </c>
      <c r="E290" s="3" t="s">
        <v>72</v>
      </c>
      <c r="F290" s="3">
        <v>1998</v>
      </c>
      <c r="G290" s="3" t="s">
        <v>147</v>
      </c>
      <c r="H290" s="3" t="s">
        <v>148</v>
      </c>
      <c r="I290" s="3" t="s">
        <v>149</v>
      </c>
      <c r="J290" s="3" t="s">
        <v>150</v>
      </c>
      <c r="K290" s="3" t="s">
        <v>45</v>
      </c>
      <c r="L290" s="3" t="s">
        <v>46</v>
      </c>
      <c r="M290" s="1" t="s">
        <v>116</v>
      </c>
      <c r="N290" s="1" t="s">
        <v>117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120</v>
      </c>
      <c r="V290" s="3" t="s">
        <v>159</v>
      </c>
      <c r="W290" s="3">
        <v>40.479999999999997</v>
      </c>
      <c r="X290" s="3">
        <v>-74.42</v>
      </c>
      <c r="Y290" s="3" t="s">
        <v>48</v>
      </c>
      <c r="Z290" s="3" t="s">
        <v>152</v>
      </c>
      <c r="AA290" s="6" t="s">
        <v>49</v>
      </c>
      <c r="AB290" s="6" t="s">
        <v>49</v>
      </c>
      <c r="AC290" s="6" t="s">
        <v>49</v>
      </c>
      <c r="AD290" s="1" t="s">
        <v>154</v>
      </c>
      <c r="AE290" s="1" t="s">
        <v>156</v>
      </c>
      <c r="AF290" s="1" t="s">
        <v>49</v>
      </c>
      <c r="AG290" s="1" t="s">
        <v>49</v>
      </c>
      <c r="AH290" s="1" t="s">
        <v>153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31" t="s">
        <v>49</v>
      </c>
    </row>
    <row r="291" spans="1:48" ht="14.4" customHeight="1">
      <c r="A291" s="1">
        <v>10</v>
      </c>
      <c r="B291" s="1" t="s">
        <v>38</v>
      </c>
      <c r="C291" s="1" t="s">
        <v>38</v>
      </c>
      <c r="D291" s="3" t="s">
        <v>161</v>
      </c>
      <c r="E291" s="3" t="s">
        <v>162</v>
      </c>
      <c r="F291" s="3">
        <v>2004</v>
      </c>
      <c r="G291" s="1" t="s">
        <v>163</v>
      </c>
      <c r="H291" s="3" t="s">
        <v>164</v>
      </c>
      <c r="I291" s="3" t="s">
        <v>165</v>
      </c>
      <c r="J291" s="3" t="s">
        <v>166</v>
      </c>
      <c r="K291" s="3" t="s">
        <v>45</v>
      </c>
      <c r="L291" s="3" t="s">
        <v>46</v>
      </c>
      <c r="M291" s="1" t="s">
        <v>116</v>
      </c>
      <c r="N291" s="1" t="s">
        <v>117</v>
      </c>
      <c r="O291" s="1">
        <v>1</v>
      </c>
      <c r="P291" s="1">
        <v>1</v>
      </c>
      <c r="Q291" s="1" t="s">
        <v>49</v>
      </c>
      <c r="R291" s="1">
        <v>1</v>
      </c>
      <c r="S291" s="1" t="s">
        <v>167</v>
      </c>
      <c r="T291" s="1" t="s">
        <v>167</v>
      </c>
      <c r="U291" s="1" t="s">
        <v>120</v>
      </c>
      <c r="V291" s="3" t="s">
        <v>168</v>
      </c>
      <c r="W291" s="3">
        <v>37.299999999999997</v>
      </c>
      <c r="X291" s="3">
        <v>-80.709999999999994</v>
      </c>
      <c r="Y291" s="3" t="s">
        <v>48</v>
      </c>
      <c r="Z291" s="3" t="s">
        <v>87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169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1">
        <v>2753.2060000000001</v>
      </c>
      <c r="AS291" s="4">
        <f t="shared" ref="AS291:AS298" si="19">AR291/(AM291^2)*100</f>
        <v>2.5560041457457645</v>
      </c>
      <c r="AT291" s="5">
        <v>0</v>
      </c>
      <c r="AU291" s="4">
        <f t="shared" ref="AU291:AU298" si="20">AS291*(1-AL291)/AL291</f>
        <v>8.95752804229822</v>
      </c>
      <c r="AV291" s="31" t="s">
        <v>176</v>
      </c>
    </row>
    <row r="292" spans="1:48" ht="14.4" customHeight="1">
      <c r="A292" s="1">
        <v>10</v>
      </c>
      <c r="B292" s="1" t="s">
        <v>38</v>
      </c>
      <c r="C292" s="1" t="s">
        <v>38</v>
      </c>
      <c r="D292" s="3" t="s">
        <v>161</v>
      </c>
      <c r="E292" s="3" t="s">
        <v>162</v>
      </c>
      <c r="F292" s="3">
        <v>2004</v>
      </c>
      <c r="G292" s="1" t="s">
        <v>163</v>
      </c>
      <c r="H292" s="3" t="s">
        <v>164</v>
      </c>
      <c r="I292" s="3" t="s">
        <v>165</v>
      </c>
      <c r="J292" s="3" t="s">
        <v>166</v>
      </c>
      <c r="K292" s="3" t="s">
        <v>45</v>
      </c>
      <c r="L292" s="3" t="s">
        <v>46</v>
      </c>
      <c r="M292" s="1" t="s">
        <v>116</v>
      </c>
      <c r="N292" s="1" t="s">
        <v>117</v>
      </c>
      <c r="O292" s="1">
        <v>1</v>
      </c>
      <c r="P292" s="1">
        <v>1</v>
      </c>
      <c r="Q292" s="1" t="s">
        <v>49</v>
      </c>
      <c r="R292" s="1">
        <v>1</v>
      </c>
      <c r="S292" s="1" t="s">
        <v>167</v>
      </c>
      <c r="T292" s="1" t="s">
        <v>167</v>
      </c>
      <c r="U292" s="1" t="s">
        <v>120</v>
      </c>
      <c r="V292" s="3" t="s">
        <v>168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169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1">
        <v>254.01900000000001</v>
      </c>
      <c r="AS292" s="4">
        <f t="shared" si="19"/>
        <v>3.8431303132219519</v>
      </c>
      <c r="AT292" s="5">
        <v>0</v>
      </c>
      <c r="AU292" s="4">
        <f t="shared" si="20"/>
        <v>8.9247444815353649</v>
      </c>
      <c r="AV292" s="31" t="s">
        <v>176</v>
      </c>
    </row>
    <row r="293" spans="1:48" ht="14.4" customHeight="1">
      <c r="A293" s="1">
        <v>10</v>
      </c>
      <c r="B293" s="1" t="s">
        <v>38</v>
      </c>
      <c r="C293" s="1" t="s">
        <v>38</v>
      </c>
      <c r="D293" s="3" t="s">
        <v>161</v>
      </c>
      <c r="E293" s="3" t="s">
        <v>162</v>
      </c>
      <c r="F293" s="3">
        <v>2004</v>
      </c>
      <c r="G293" s="1" t="s">
        <v>163</v>
      </c>
      <c r="H293" s="3" t="s">
        <v>164</v>
      </c>
      <c r="I293" s="3" t="s">
        <v>165</v>
      </c>
      <c r="J293" s="3" t="s">
        <v>166</v>
      </c>
      <c r="K293" s="3" t="s">
        <v>45</v>
      </c>
      <c r="L293" s="3" t="s">
        <v>46</v>
      </c>
      <c r="M293" s="1" t="s">
        <v>116</v>
      </c>
      <c r="N293" s="1" t="s">
        <v>117</v>
      </c>
      <c r="O293" s="1">
        <v>1</v>
      </c>
      <c r="P293" s="1">
        <v>1</v>
      </c>
      <c r="Q293" s="1" t="s">
        <v>49</v>
      </c>
      <c r="R293" s="1">
        <v>1</v>
      </c>
      <c r="S293" s="1" t="s">
        <v>167</v>
      </c>
      <c r="T293" s="1" t="s">
        <v>167</v>
      </c>
      <c r="U293" s="1" t="s">
        <v>120</v>
      </c>
      <c r="V293" s="3" t="s">
        <v>168</v>
      </c>
      <c r="W293" s="3">
        <v>37.299999999999997</v>
      </c>
      <c r="X293" s="3">
        <v>-80.709999999999994</v>
      </c>
      <c r="Y293" s="3" t="s">
        <v>48</v>
      </c>
      <c r="Z293" s="3" t="s">
        <v>87</v>
      </c>
      <c r="AA293" s="1" t="s">
        <v>50</v>
      </c>
      <c r="AB293" s="1" t="s">
        <v>66</v>
      </c>
      <c r="AC293" s="1" t="s">
        <v>170</v>
      </c>
      <c r="AD293" s="1" t="s">
        <v>171</v>
      </c>
      <c r="AE293" s="1" t="s">
        <v>171</v>
      </c>
      <c r="AF293" s="1" t="s">
        <v>60</v>
      </c>
      <c r="AG293" s="1" t="s">
        <v>61</v>
      </c>
      <c r="AH293" s="1" t="s">
        <v>169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1">
        <v>0.377</v>
      </c>
      <c r="AS293" s="4">
        <f t="shared" si="19"/>
        <v>0.67022222222222227</v>
      </c>
      <c r="AT293" s="5">
        <v>0</v>
      </c>
      <c r="AU293" s="4">
        <f t="shared" si="20"/>
        <v>0.82915635098185436</v>
      </c>
      <c r="AV293" s="31" t="s">
        <v>176</v>
      </c>
    </row>
    <row r="294" spans="1:48" ht="14.4" customHeight="1">
      <c r="A294" s="1">
        <v>10</v>
      </c>
      <c r="B294" s="1" t="s">
        <v>38</v>
      </c>
      <c r="C294" s="1" t="s">
        <v>38</v>
      </c>
      <c r="D294" s="3" t="s">
        <v>161</v>
      </c>
      <c r="E294" s="3" t="s">
        <v>162</v>
      </c>
      <c r="F294" s="3">
        <v>2004</v>
      </c>
      <c r="G294" s="1" t="s">
        <v>163</v>
      </c>
      <c r="H294" s="3" t="s">
        <v>164</v>
      </c>
      <c r="I294" s="3" t="s">
        <v>165</v>
      </c>
      <c r="J294" s="3" t="s">
        <v>166</v>
      </c>
      <c r="K294" s="3" t="s">
        <v>45</v>
      </c>
      <c r="L294" s="3" t="s">
        <v>46</v>
      </c>
      <c r="M294" s="1" t="s">
        <v>116</v>
      </c>
      <c r="N294" s="1" t="s">
        <v>117</v>
      </c>
      <c r="O294" s="1">
        <v>1</v>
      </c>
      <c r="P294" s="1">
        <v>1</v>
      </c>
      <c r="Q294" s="1" t="s">
        <v>49</v>
      </c>
      <c r="R294" s="1">
        <v>1</v>
      </c>
      <c r="S294" s="1" t="s">
        <v>167</v>
      </c>
      <c r="T294" s="1" t="s">
        <v>167</v>
      </c>
      <c r="U294" s="1" t="s">
        <v>120</v>
      </c>
      <c r="V294" s="3" t="s">
        <v>168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170</v>
      </c>
      <c r="AD294" s="1" t="s">
        <v>171</v>
      </c>
      <c r="AE294" s="1" t="s">
        <v>171</v>
      </c>
      <c r="AF294" s="1" t="s">
        <v>60</v>
      </c>
      <c r="AG294" s="1" t="s">
        <v>61</v>
      </c>
      <c r="AH294" s="1" t="s">
        <v>169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1">
        <v>1.073</v>
      </c>
      <c r="AS294" s="4">
        <f t="shared" si="19"/>
        <v>0.84031639126008284</v>
      </c>
      <c r="AT294" s="5">
        <v>0</v>
      </c>
      <c r="AU294" s="4">
        <f t="shared" si="20"/>
        <v>0.21139373547343757</v>
      </c>
      <c r="AV294" s="31" t="s">
        <v>176</v>
      </c>
    </row>
    <row r="295" spans="1:48" ht="14.4" customHeight="1">
      <c r="A295" s="1">
        <v>10</v>
      </c>
      <c r="B295" s="1" t="s">
        <v>38</v>
      </c>
      <c r="C295" s="1" t="s">
        <v>38</v>
      </c>
      <c r="D295" s="3" t="s">
        <v>161</v>
      </c>
      <c r="E295" s="3" t="s">
        <v>162</v>
      </c>
      <c r="F295" s="3">
        <v>2004</v>
      </c>
      <c r="G295" s="1" t="s">
        <v>163</v>
      </c>
      <c r="H295" s="3" t="s">
        <v>164</v>
      </c>
      <c r="I295" s="3" t="s">
        <v>165</v>
      </c>
      <c r="J295" s="3" t="s">
        <v>166</v>
      </c>
      <c r="K295" s="3" t="s">
        <v>45</v>
      </c>
      <c r="L295" s="3" t="s">
        <v>46</v>
      </c>
      <c r="M295" s="1" t="s">
        <v>116</v>
      </c>
      <c r="N295" s="1" t="s">
        <v>117</v>
      </c>
      <c r="O295" s="1">
        <v>1</v>
      </c>
      <c r="P295" s="1">
        <v>1</v>
      </c>
      <c r="Q295" s="1" t="s">
        <v>49</v>
      </c>
      <c r="R295" s="1">
        <v>1</v>
      </c>
      <c r="S295" s="1" t="s">
        <v>167</v>
      </c>
      <c r="T295" s="1" t="s">
        <v>167</v>
      </c>
      <c r="U295" s="1" t="s">
        <v>120</v>
      </c>
      <c r="V295" s="3" t="s">
        <v>168</v>
      </c>
      <c r="W295" s="3">
        <v>37.299999999999997</v>
      </c>
      <c r="X295" s="3">
        <v>-80.709999999999994</v>
      </c>
      <c r="Y295" s="3" t="s">
        <v>48</v>
      </c>
      <c r="Z295" s="3" t="s">
        <v>87</v>
      </c>
      <c r="AA295" s="1" t="s">
        <v>50</v>
      </c>
      <c r="AB295" s="3" t="s">
        <v>66</v>
      </c>
      <c r="AC295" s="3" t="s">
        <v>172</v>
      </c>
      <c r="AD295" s="1" t="s">
        <v>173</v>
      </c>
      <c r="AE295" s="1" t="s">
        <v>173</v>
      </c>
      <c r="AF295" s="1" t="s">
        <v>60</v>
      </c>
      <c r="AG295" s="1" t="s">
        <v>174</v>
      </c>
      <c r="AH295" s="1" t="s">
        <v>169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1">
        <v>5.2649999999999997</v>
      </c>
      <c r="AS295" s="4">
        <f t="shared" si="19"/>
        <v>1.9575401546698394</v>
      </c>
      <c r="AT295" s="5">
        <v>0</v>
      </c>
      <c r="AU295" s="4">
        <f t="shared" si="20"/>
        <v>2.0211999970981269</v>
      </c>
      <c r="AV295" s="31" t="s">
        <v>176</v>
      </c>
    </row>
    <row r="296" spans="1:48" ht="14.4" customHeight="1">
      <c r="A296" s="1">
        <v>10</v>
      </c>
      <c r="B296" s="1" t="s">
        <v>38</v>
      </c>
      <c r="C296" s="1" t="s">
        <v>38</v>
      </c>
      <c r="D296" s="3" t="s">
        <v>161</v>
      </c>
      <c r="E296" s="3" t="s">
        <v>162</v>
      </c>
      <c r="F296" s="3">
        <v>2004</v>
      </c>
      <c r="G296" s="1" t="s">
        <v>163</v>
      </c>
      <c r="H296" s="3" t="s">
        <v>164</v>
      </c>
      <c r="I296" s="3" t="s">
        <v>165</v>
      </c>
      <c r="J296" s="3" t="s">
        <v>166</v>
      </c>
      <c r="K296" s="3" t="s">
        <v>45</v>
      </c>
      <c r="L296" s="3" t="s">
        <v>46</v>
      </c>
      <c r="M296" s="1" t="s">
        <v>116</v>
      </c>
      <c r="N296" s="1" t="s">
        <v>117</v>
      </c>
      <c r="O296" s="1">
        <v>1</v>
      </c>
      <c r="P296" s="1">
        <v>1</v>
      </c>
      <c r="Q296" s="1" t="s">
        <v>49</v>
      </c>
      <c r="R296" s="1">
        <v>1</v>
      </c>
      <c r="S296" s="1" t="s">
        <v>167</v>
      </c>
      <c r="T296" s="1" t="s">
        <v>167</v>
      </c>
      <c r="U296" s="1" t="s">
        <v>120</v>
      </c>
      <c r="V296" s="3" t="s">
        <v>168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172</v>
      </c>
      <c r="AD296" s="1" t="s">
        <v>173</v>
      </c>
      <c r="AE296" s="1" t="s">
        <v>173</v>
      </c>
      <c r="AF296" s="1" t="s">
        <v>60</v>
      </c>
      <c r="AG296" s="1" t="s">
        <v>174</v>
      </c>
      <c r="AH296" s="1" t="s">
        <v>169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1">
        <v>40.408999999999999</v>
      </c>
      <c r="AS296" s="4">
        <f t="shared" si="19"/>
        <v>2.0223813742123729</v>
      </c>
      <c r="AT296" s="5">
        <v>0</v>
      </c>
      <c r="AU296" s="4">
        <f t="shared" si="20"/>
        <v>1.8593487106482276</v>
      </c>
      <c r="AV296" s="31" t="s">
        <v>176</v>
      </c>
    </row>
    <row r="297" spans="1:48" ht="14.4" customHeight="1">
      <c r="A297" s="1">
        <v>10</v>
      </c>
      <c r="B297" s="1" t="s">
        <v>38</v>
      </c>
      <c r="C297" s="1" t="s">
        <v>38</v>
      </c>
      <c r="D297" s="3" t="s">
        <v>161</v>
      </c>
      <c r="E297" s="3" t="s">
        <v>162</v>
      </c>
      <c r="F297" s="3">
        <v>2004</v>
      </c>
      <c r="G297" s="1" t="s">
        <v>163</v>
      </c>
      <c r="H297" s="3" t="s">
        <v>164</v>
      </c>
      <c r="I297" s="3" t="s">
        <v>165</v>
      </c>
      <c r="J297" s="3" t="s">
        <v>166</v>
      </c>
      <c r="K297" s="3" t="s">
        <v>45</v>
      </c>
      <c r="L297" s="3" t="s">
        <v>46</v>
      </c>
      <c r="M297" s="1" t="s">
        <v>116</v>
      </c>
      <c r="N297" s="1" t="s">
        <v>117</v>
      </c>
      <c r="O297" s="1">
        <v>1</v>
      </c>
      <c r="P297" s="1">
        <v>1</v>
      </c>
      <c r="Q297" s="1" t="s">
        <v>49</v>
      </c>
      <c r="R297" s="1">
        <v>1</v>
      </c>
      <c r="S297" s="1" t="s">
        <v>167</v>
      </c>
      <c r="T297" s="1" t="s">
        <v>167</v>
      </c>
      <c r="U297" s="1" t="s">
        <v>120</v>
      </c>
      <c r="V297" s="3" t="s">
        <v>168</v>
      </c>
      <c r="W297" s="3">
        <v>37.299999999999997</v>
      </c>
      <c r="X297" s="3">
        <v>-80.709999999999994</v>
      </c>
      <c r="Y297" s="3" t="s">
        <v>48</v>
      </c>
      <c r="Z297" s="3" t="s">
        <v>87</v>
      </c>
      <c r="AA297" s="1" t="s">
        <v>50</v>
      </c>
      <c r="AB297" s="3" t="s">
        <v>66</v>
      </c>
      <c r="AC297" s="3" t="s">
        <v>125</v>
      </c>
      <c r="AD297" s="1" t="s">
        <v>175</v>
      </c>
      <c r="AE297" s="1" t="s">
        <v>175</v>
      </c>
      <c r="AF297" s="1" t="s">
        <v>60</v>
      </c>
      <c r="AG297" s="1" t="s">
        <v>61</v>
      </c>
      <c r="AH297" s="1" t="s">
        <v>169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1">
        <v>0.754</v>
      </c>
      <c r="AS297" s="4">
        <f t="shared" si="19"/>
        <v>0.56034482758620685</v>
      </c>
      <c r="AT297" s="5">
        <v>0</v>
      </c>
      <c r="AU297" s="4">
        <f t="shared" si="20"/>
        <v>1.1173342969233944</v>
      </c>
      <c r="AV297" s="31" t="s">
        <v>176</v>
      </c>
    </row>
    <row r="298" spans="1:48" ht="14.4" customHeight="1">
      <c r="A298" s="1">
        <v>10</v>
      </c>
      <c r="B298" s="1" t="s">
        <v>38</v>
      </c>
      <c r="C298" s="1" t="s">
        <v>38</v>
      </c>
      <c r="D298" s="3" t="s">
        <v>161</v>
      </c>
      <c r="E298" s="3" t="s">
        <v>162</v>
      </c>
      <c r="F298" s="3">
        <v>2004</v>
      </c>
      <c r="G298" s="1" t="s">
        <v>163</v>
      </c>
      <c r="H298" s="3" t="s">
        <v>164</v>
      </c>
      <c r="I298" s="3" t="s">
        <v>165</v>
      </c>
      <c r="J298" s="3" t="s">
        <v>166</v>
      </c>
      <c r="K298" s="3" t="s">
        <v>45</v>
      </c>
      <c r="L298" s="3" t="s">
        <v>46</v>
      </c>
      <c r="M298" s="1" t="s">
        <v>116</v>
      </c>
      <c r="N298" s="1" t="s">
        <v>117</v>
      </c>
      <c r="O298" s="1">
        <v>1</v>
      </c>
      <c r="P298" s="1">
        <v>1</v>
      </c>
      <c r="Q298" s="1" t="s">
        <v>49</v>
      </c>
      <c r="R298" s="1">
        <v>1</v>
      </c>
      <c r="S298" s="1" t="s">
        <v>167</v>
      </c>
      <c r="T298" s="1" t="s">
        <v>167</v>
      </c>
      <c r="U298" s="1" t="s">
        <v>120</v>
      </c>
      <c r="V298" s="3" t="s">
        <v>168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125</v>
      </c>
      <c r="AD298" s="1" t="s">
        <v>175</v>
      </c>
      <c r="AE298" s="1" t="s">
        <v>175</v>
      </c>
      <c r="AF298" s="1" t="s">
        <v>60</v>
      </c>
      <c r="AG298" s="1" t="s">
        <v>61</v>
      </c>
      <c r="AH298" s="1" t="s">
        <v>169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1">
        <v>1.339</v>
      </c>
      <c r="AS298" s="4">
        <f t="shared" si="19"/>
        <v>0.71341041078373924</v>
      </c>
      <c r="AT298" s="5">
        <v>0</v>
      </c>
      <c r="AU298" s="4">
        <f t="shared" si="20"/>
        <v>0.5166075388433975</v>
      </c>
      <c r="AV298" s="31" t="s">
        <v>176</v>
      </c>
    </row>
    <row r="299" spans="1:48" ht="14.4" customHeight="1">
      <c r="A299" s="1">
        <v>10</v>
      </c>
      <c r="B299" s="1" t="s">
        <v>38</v>
      </c>
      <c r="C299" s="1" t="s">
        <v>38</v>
      </c>
      <c r="D299" s="3" t="s">
        <v>161</v>
      </c>
      <c r="E299" s="3" t="s">
        <v>162</v>
      </c>
      <c r="F299" s="3">
        <v>2004</v>
      </c>
      <c r="G299" s="1" t="s">
        <v>163</v>
      </c>
      <c r="H299" s="3" t="s">
        <v>164</v>
      </c>
      <c r="I299" s="3" t="s">
        <v>165</v>
      </c>
      <c r="J299" s="3" t="s">
        <v>166</v>
      </c>
      <c r="K299" s="3" t="s">
        <v>45</v>
      </c>
      <c r="L299" s="3" t="s">
        <v>46</v>
      </c>
      <c r="M299" s="1" t="s">
        <v>116</v>
      </c>
      <c r="N299" s="1" t="s">
        <v>117</v>
      </c>
      <c r="O299" s="1">
        <v>1</v>
      </c>
      <c r="P299" s="1">
        <v>1</v>
      </c>
      <c r="Q299" s="1" t="s">
        <v>49</v>
      </c>
      <c r="R299" s="1">
        <v>1</v>
      </c>
      <c r="S299" s="1" t="s">
        <v>167</v>
      </c>
      <c r="T299" s="1" t="s">
        <v>167</v>
      </c>
      <c r="U299" s="1" t="s">
        <v>120</v>
      </c>
      <c r="V299" s="3" t="s">
        <v>168</v>
      </c>
      <c r="W299" s="3">
        <v>37.299999999999997</v>
      </c>
      <c r="X299" s="3">
        <v>-80.709999999999994</v>
      </c>
      <c r="Y299" s="3" t="s">
        <v>48</v>
      </c>
      <c r="Z299" s="3" t="s">
        <v>87</v>
      </c>
      <c r="AA299" s="1" t="s">
        <v>49</v>
      </c>
      <c r="AB299" s="3" t="s">
        <v>49</v>
      </c>
      <c r="AC299" s="3" t="s">
        <v>49</v>
      </c>
      <c r="AD299" s="1" t="s">
        <v>171</v>
      </c>
      <c r="AE299" s="1" t="s">
        <v>175</v>
      </c>
      <c r="AF299" s="1" t="s">
        <v>49</v>
      </c>
      <c r="AG299" s="1" t="s">
        <v>49</v>
      </c>
      <c r="AH299" s="1" t="s">
        <v>169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1">
        <v>3.1E-2</v>
      </c>
      <c r="AS299" s="6" t="s">
        <v>49</v>
      </c>
      <c r="AT299" s="6" t="s">
        <v>49</v>
      </c>
      <c r="AU299" s="6" t="s">
        <v>49</v>
      </c>
      <c r="AV299" s="31" t="s">
        <v>49</v>
      </c>
    </row>
    <row r="300" spans="1:48" ht="14.4" customHeight="1">
      <c r="A300" s="1">
        <v>10</v>
      </c>
      <c r="B300" s="1" t="s">
        <v>38</v>
      </c>
      <c r="C300" s="1" t="s">
        <v>38</v>
      </c>
      <c r="D300" s="3" t="s">
        <v>161</v>
      </c>
      <c r="E300" s="3" t="s">
        <v>162</v>
      </c>
      <c r="F300" s="3">
        <v>2004</v>
      </c>
      <c r="G300" s="1" t="s">
        <v>163</v>
      </c>
      <c r="H300" s="3" t="s">
        <v>164</v>
      </c>
      <c r="I300" s="3" t="s">
        <v>165</v>
      </c>
      <c r="J300" s="3" t="s">
        <v>166</v>
      </c>
      <c r="K300" s="3" t="s">
        <v>45</v>
      </c>
      <c r="L300" s="3" t="s">
        <v>46</v>
      </c>
      <c r="M300" s="1" t="s">
        <v>116</v>
      </c>
      <c r="N300" s="1" t="s">
        <v>117</v>
      </c>
      <c r="O300" s="1">
        <v>1</v>
      </c>
      <c r="P300" s="1">
        <v>1</v>
      </c>
      <c r="Q300" s="1" t="s">
        <v>49</v>
      </c>
      <c r="R300" s="1">
        <v>1</v>
      </c>
      <c r="S300" s="1" t="s">
        <v>167</v>
      </c>
      <c r="T300" s="1" t="s">
        <v>167</v>
      </c>
      <c r="U300" s="1" t="s">
        <v>120</v>
      </c>
      <c r="V300" s="3" t="s">
        <v>168</v>
      </c>
      <c r="W300" s="3">
        <v>37.299999999999997</v>
      </c>
      <c r="X300" s="3">
        <v>-80.709999999999994</v>
      </c>
      <c r="Y300" s="3" t="s">
        <v>48</v>
      </c>
      <c r="Z300" s="3" t="s">
        <v>87</v>
      </c>
      <c r="AA300" s="1" t="s">
        <v>49</v>
      </c>
      <c r="AB300" s="3" t="s">
        <v>49</v>
      </c>
      <c r="AC300" s="3" t="s">
        <v>49</v>
      </c>
      <c r="AD300" s="1" t="s">
        <v>171</v>
      </c>
      <c r="AE300" s="1" t="s">
        <v>173</v>
      </c>
      <c r="AF300" s="1" t="s">
        <v>49</v>
      </c>
      <c r="AG300" s="1" t="s">
        <v>49</v>
      </c>
      <c r="AH300" s="1" t="s">
        <v>169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1">
        <v>1.0649999999999999</v>
      </c>
      <c r="AS300" s="6" t="s">
        <v>49</v>
      </c>
      <c r="AT300" s="6" t="s">
        <v>49</v>
      </c>
      <c r="AU300" s="6" t="s">
        <v>49</v>
      </c>
      <c r="AV300" s="31" t="s">
        <v>49</v>
      </c>
    </row>
    <row r="301" spans="1:48" ht="14.4" customHeight="1">
      <c r="A301" s="1">
        <v>10</v>
      </c>
      <c r="B301" s="1" t="s">
        <v>38</v>
      </c>
      <c r="C301" s="1" t="s">
        <v>38</v>
      </c>
      <c r="D301" s="3" t="s">
        <v>161</v>
      </c>
      <c r="E301" s="3" t="s">
        <v>162</v>
      </c>
      <c r="F301" s="3">
        <v>2004</v>
      </c>
      <c r="G301" s="1" t="s">
        <v>163</v>
      </c>
      <c r="H301" s="3" t="s">
        <v>164</v>
      </c>
      <c r="I301" s="3" t="s">
        <v>165</v>
      </c>
      <c r="J301" s="3" t="s">
        <v>166</v>
      </c>
      <c r="K301" s="3" t="s">
        <v>45</v>
      </c>
      <c r="L301" s="3" t="s">
        <v>46</v>
      </c>
      <c r="M301" s="1" t="s">
        <v>116</v>
      </c>
      <c r="N301" s="1" t="s">
        <v>117</v>
      </c>
      <c r="O301" s="1">
        <v>1</v>
      </c>
      <c r="P301" s="1">
        <v>1</v>
      </c>
      <c r="Q301" s="1" t="s">
        <v>49</v>
      </c>
      <c r="R301" s="1">
        <v>1</v>
      </c>
      <c r="S301" s="1" t="s">
        <v>167</v>
      </c>
      <c r="T301" s="1" t="s">
        <v>167</v>
      </c>
      <c r="U301" s="1" t="s">
        <v>120</v>
      </c>
      <c r="V301" s="3" t="s">
        <v>168</v>
      </c>
      <c r="W301" s="3">
        <v>37.299999999999997</v>
      </c>
      <c r="X301" s="3">
        <v>-80.709999999999994</v>
      </c>
      <c r="Y301" s="3" t="s">
        <v>48</v>
      </c>
      <c r="Z301" s="3" t="s">
        <v>87</v>
      </c>
      <c r="AA301" s="1" t="s">
        <v>49</v>
      </c>
      <c r="AB301" s="3" t="s">
        <v>49</v>
      </c>
      <c r="AC301" s="3" t="s">
        <v>49</v>
      </c>
      <c r="AD301" s="1" t="s">
        <v>171</v>
      </c>
      <c r="AE301" s="1" t="s">
        <v>52</v>
      </c>
      <c r="AF301" s="1" t="s">
        <v>49</v>
      </c>
      <c r="AG301" s="1" t="s">
        <v>49</v>
      </c>
      <c r="AH301" s="1" t="s">
        <v>169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1">
        <v>-12.557</v>
      </c>
      <c r="AS301" s="6" t="s">
        <v>49</v>
      </c>
      <c r="AT301" s="6" t="s">
        <v>49</v>
      </c>
      <c r="AU301" s="6" t="s">
        <v>49</v>
      </c>
      <c r="AV301" s="31" t="s">
        <v>49</v>
      </c>
    </row>
    <row r="302" spans="1:48" ht="14.4" customHeight="1">
      <c r="A302" s="1">
        <v>10</v>
      </c>
      <c r="B302" s="1" t="s">
        <v>38</v>
      </c>
      <c r="C302" s="1" t="s">
        <v>38</v>
      </c>
      <c r="D302" s="3" t="s">
        <v>161</v>
      </c>
      <c r="E302" s="3" t="s">
        <v>162</v>
      </c>
      <c r="F302" s="3">
        <v>2004</v>
      </c>
      <c r="G302" s="1" t="s">
        <v>163</v>
      </c>
      <c r="H302" s="3" t="s">
        <v>164</v>
      </c>
      <c r="I302" s="3" t="s">
        <v>165</v>
      </c>
      <c r="J302" s="3" t="s">
        <v>166</v>
      </c>
      <c r="K302" s="3" t="s">
        <v>45</v>
      </c>
      <c r="L302" s="3" t="s">
        <v>46</v>
      </c>
      <c r="M302" s="1" t="s">
        <v>116</v>
      </c>
      <c r="N302" s="1" t="s">
        <v>117</v>
      </c>
      <c r="O302" s="1">
        <v>1</v>
      </c>
      <c r="P302" s="1">
        <v>1</v>
      </c>
      <c r="Q302" s="1" t="s">
        <v>49</v>
      </c>
      <c r="R302" s="1">
        <v>1</v>
      </c>
      <c r="S302" s="1" t="s">
        <v>167</v>
      </c>
      <c r="T302" s="1" t="s">
        <v>167</v>
      </c>
      <c r="U302" s="1" t="s">
        <v>120</v>
      </c>
      <c r="V302" s="3" t="s">
        <v>168</v>
      </c>
      <c r="W302" s="3">
        <v>37.299999999999997</v>
      </c>
      <c r="X302" s="3">
        <v>-80.709999999999994</v>
      </c>
      <c r="Y302" s="3" t="s">
        <v>48</v>
      </c>
      <c r="Z302" s="3" t="s">
        <v>87</v>
      </c>
      <c r="AA302" s="1" t="s">
        <v>49</v>
      </c>
      <c r="AB302" s="3" t="s">
        <v>49</v>
      </c>
      <c r="AC302" s="3" t="s">
        <v>49</v>
      </c>
      <c r="AD302" s="1" t="s">
        <v>175</v>
      </c>
      <c r="AE302" s="1" t="s">
        <v>173</v>
      </c>
      <c r="AF302" s="1" t="s">
        <v>49</v>
      </c>
      <c r="AG302" s="1" t="s">
        <v>49</v>
      </c>
      <c r="AH302" s="1" t="s">
        <v>169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1">
        <v>0.27100000000000002</v>
      </c>
      <c r="AS302" s="6" t="s">
        <v>49</v>
      </c>
      <c r="AT302" s="6" t="s">
        <v>49</v>
      </c>
      <c r="AU302" s="6" t="s">
        <v>49</v>
      </c>
      <c r="AV302" s="31" t="s">
        <v>49</v>
      </c>
    </row>
    <row r="303" spans="1:48" ht="14.4" customHeight="1">
      <c r="A303" s="1">
        <v>10</v>
      </c>
      <c r="B303" s="1" t="s">
        <v>38</v>
      </c>
      <c r="C303" s="1" t="s">
        <v>38</v>
      </c>
      <c r="D303" s="3" t="s">
        <v>161</v>
      </c>
      <c r="E303" s="3" t="s">
        <v>162</v>
      </c>
      <c r="F303" s="3">
        <v>2004</v>
      </c>
      <c r="G303" s="1" t="s">
        <v>163</v>
      </c>
      <c r="H303" s="3" t="s">
        <v>164</v>
      </c>
      <c r="I303" s="3" t="s">
        <v>165</v>
      </c>
      <c r="J303" s="3" t="s">
        <v>166</v>
      </c>
      <c r="K303" s="3" t="s">
        <v>45</v>
      </c>
      <c r="L303" s="3" t="s">
        <v>46</v>
      </c>
      <c r="M303" s="1" t="s">
        <v>116</v>
      </c>
      <c r="N303" s="1" t="s">
        <v>117</v>
      </c>
      <c r="O303" s="1">
        <v>1</v>
      </c>
      <c r="P303" s="1">
        <v>1</v>
      </c>
      <c r="Q303" s="1" t="s">
        <v>49</v>
      </c>
      <c r="R303" s="1">
        <v>1</v>
      </c>
      <c r="S303" s="1" t="s">
        <v>167</v>
      </c>
      <c r="T303" s="1" t="s">
        <v>167</v>
      </c>
      <c r="U303" s="1" t="s">
        <v>120</v>
      </c>
      <c r="V303" s="3" t="s">
        <v>168</v>
      </c>
      <c r="W303" s="3">
        <v>37.299999999999997</v>
      </c>
      <c r="X303" s="3">
        <v>-80.709999999999994</v>
      </c>
      <c r="Y303" s="3" t="s">
        <v>48</v>
      </c>
      <c r="Z303" s="3" t="s">
        <v>87</v>
      </c>
      <c r="AA303" s="1" t="s">
        <v>49</v>
      </c>
      <c r="AB303" s="3" t="s">
        <v>49</v>
      </c>
      <c r="AC303" s="3" t="s">
        <v>49</v>
      </c>
      <c r="AD303" s="1" t="s">
        <v>175</v>
      </c>
      <c r="AE303" s="1" t="s">
        <v>52</v>
      </c>
      <c r="AF303" s="1" t="s">
        <v>49</v>
      </c>
      <c r="AG303" s="1" t="s">
        <v>49</v>
      </c>
      <c r="AH303" s="1" t="s">
        <v>169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1">
        <v>-15.458</v>
      </c>
      <c r="AS303" s="6" t="s">
        <v>49</v>
      </c>
      <c r="AT303" s="6" t="s">
        <v>49</v>
      </c>
      <c r="AU303" s="6" t="s">
        <v>49</v>
      </c>
      <c r="AV303" s="31" t="s">
        <v>49</v>
      </c>
    </row>
    <row r="304" spans="1:48" ht="14.4" customHeight="1">
      <c r="A304" s="1">
        <v>10</v>
      </c>
      <c r="B304" s="1" t="s">
        <v>38</v>
      </c>
      <c r="C304" s="1" t="s">
        <v>38</v>
      </c>
      <c r="D304" s="3" t="s">
        <v>161</v>
      </c>
      <c r="E304" s="3" t="s">
        <v>162</v>
      </c>
      <c r="F304" s="3">
        <v>2004</v>
      </c>
      <c r="G304" s="1" t="s">
        <v>163</v>
      </c>
      <c r="H304" s="3" t="s">
        <v>164</v>
      </c>
      <c r="I304" s="3" t="s">
        <v>165</v>
      </c>
      <c r="J304" s="3" t="s">
        <v>166</v>
      </c>
      <c r="K304" s="3" t="s">
        <v>45</v>
      </c>
      <c r="L304" s="3" t="s">
        <v>46</v>
      </c>
      <c r="M304" s="1" t="s">
        <v>116</v>
      </c>
      <c r="N304" s="1" t="s">
        <v>117</v>
      </c>
      <c r="O304" s="1">
        <v>1</v>
      </c>
      <c r="P304" s="1">
        <v>1</v>
      </c>
      <c r="Q304" s="1" t="s">
        <v>49</v>
      </c>
      <c r="R304" s="1">
        <v>1</v>
      </c>
      <c r="S304" s="1" t="s">
        <v>167</v>
      </c>
      <c r="T304" s="1" t="s">
        <v>167</v>
      </c>
      <c r="U304" s="1" t="s">
        <v>120</v>
      </c>
      <c r="V304" s="3" t="s">
        <v>168</v>
      </c>
      <c r="W304" s="3">
        <v>37.299999999999997</v>
      </c>
      <c r="X304" s="3">
        <v>-80.709999999999994</v>
      </c>
      <c r="Y304" s="3" t="s">
        <v>48</v>
      </c>
      <c r="Z304" s="3" t="s">
        <v>87</v>
      </c>
      <c r="AA304" s="1" t="s">
        <v>49</v>
      </c>
      <c r="AB304" s="3" t="s">
        <v>49</v>
      </c>
      <c r="AC304" s="3" t="s">
        <v>49</v>
      </c>
      <c r="AD304" s="1" t="s">
        <v>173</v>
      </c>
      <c r="AE304" s="1" t="s">
        <v>52</v>
      </c>
      <c r="AF304" s="1" t="s">
        <v>49</v>
      </c>
      <c r="AG304" s="1" t="s">
        <v>49</v>
      </c>
      <c r="AH304" s="1" t="s">
        <v>169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1">
        <v>-93.412999999999997</v>
      </c>
      <c r="AS304" s="6" t="s">
        <v>49</v>
      </c>
      <c r="AT304" s="6" t="s">
        <v>49</v>
      </c>
      <c r="AU304" s="6" t="s">
        <v>49</v>
      </c>
      <c r="AV304" s="31" t="s">
        <v>49</v>
      </c>
    </row>
    <row r="305" spans="1:51" ht="14.4" customHeight="1">
      <c r="A305" s="1">
        <v>10</v>
      </c>
      <c r="B305" s="1" t="s">
        <v>38</v>
      </c>
      <c r="C305" s="1" t="s">
        <v>38</v>
      </c>
      <c r="D305" s="3" t="s">
        <v>161</v>
      </c>
      <c r="E305" s="3" t="s">
        <v>162</v>
      </c>
      <c r="F305" s="3">
        <v>2004</v>
      </c>
      <c r="G305" s="1" t="s">
        <v>163</v>
      </c>
      <c r="H305" s="3" t="s">
        <v>164</v>
      </c>
      <c r="I305" s="3" t="s">
        <v>165</v>
      </c>
      <c r="J305" s="3" t="s">
        <v>166</v>
      </c>
      <c r="K305" s="3" t="s">
        <v>45</v>
      </c>
      <c r="L305" s="3" t="s">
        <v>46</v>
      </c>
      <c r="M305" s="1" t="s">
        <v>116</v>
      </c>
      <c r="N305" s="1" t="s">
        <v>117</v>
      </c>
      <c r="O305" s="1">
        <v>1</v>
      </c>
      <c r="P305" s="1">
        <v>1</v>
      </c>
      <c r="Q305" s="1" t="s">
        <v>49</v>
      </c>
      <c r="R305" s="1">
        <v>1</v>
      </c>
      <c r="S305" s="1" t="s">
        <v>167</v>
      </c>
      <c r="T305" s="1" t="s">
        <v>167</v>
      </c>
      <c r="U305" s="1" t="s">
        <v>120</v>
      </c>
      <c r="V305" s="3" t="s">
        <v>168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171</v>
      </c>
      <c r="AE305" s="1" t="s">
        <v>175</v>
      </c>
      <c r="AF305" s="1" t="s">
        <v>49</v>
      </c>
      <c r="AG305" s="1" t="s">
        <v>49</v>
      </c>
      <c r="AH305" s="1" t="s">
        <v>169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1">
        <v>0.13100000000000001</v>
      </c>
      <c r="AS305" s="6" t="s">
        <v>49</v>
      </c>
      <c r="AT305" s="6" t="s">
        <v>49</v>
      </c>
      <c r="AU305" s="6" t="s">
        <v>49</v>
      </c>
      <c r="AV305" s="31" t="s">
        <v>49</v>
      </c>
    </row>
    <row r="306" spans="1:51" ht="14.4" customHeight="1">
      <c r="A306" s="1">
        <v>10</v>
      </c>
      <c r="B306" s="1" t="s">
        <v>38</v>
      </c>
      <c r="C306" s="1" t="s">
        <v>38</v>
      </c>
      <c r="D306" s="3" t="s">
        <v>161</v>
      </c>
      <c r="E306" s="3" t="s">
        <v>162</v>
      </c>
      <c r="F306" s="3">
        <v>2004</v>
      </c>
      <c r="G306" s="1" t="s">
        <v>163</v>
      </c>
      <c r="H306" s="3" t="s">
        <v>164</v>
      </c>
      <c r="I306" s="3" t="s">
        <v>165</v>
      </c>
      <c r="J306" s="3" t="s">
        <v>166</v>
      </c>
      <c r="K306" s="3" t="s">
        <v>45</v>
      </c>
      <c r="L306" s="3" t="s">
        <v>46</v>
      </c>
      <c r="M306" s="1" t="s">
        <v>116</v>
      </c>
      <c r="N306" s="1" t="s">
        <v>117</v>
      </c>
      <c r="O306" s="1">
        <v>1</v>
      </c>
      <c r="P306" s="1">
        <v>1</v>
      </c>
      <c r="Q306" s="1" t="s">
        <v>49</v>
      </c>
      <c r="R306" s="1">
        <v>1</v>
      </c>
      <c r="S306" s="1" t="s">
        <v>167</v>
      </c>
      <c r="T306" s="1" t="s">
        <v>167</v>
      </c>
      <c r="U306" s="1" t="s">
        <v>120</v>
      </c>
      <c r="V306" s="3" t="s">
        <v>168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171</v>
      </c>
      <c r="AE306" s="1" t="s">
        <v>173</v>
      </c>
      <c r="AF306" s="1" t="s">
        <v>49</v>
      </c>
      <c r="AG306" s="1" t="s">
        <v>49</v>
      </c>
      <c r="AH306" s="1" t="s">
        <v>169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1">
        <v>4.7990000000000004</v>
      </c>
      <c r="AS306" s="6" t="s">
        <v>49</v>
      </c>
      <c r="AT306" s="6" t="s">
        <v>49</v>
      </c>
      <c r="AU306" s="6" t="s">
        <v>49</v>
      </c>
      <c r="AV306" s="31" t="s">
        <v>49</v>
      </c>
    </row>
    <row r="307" spans="1:51" ht="14.4" customHeight="1">
      <c r="A307" s="1">
        <v>10</v>
      </c>
      <c r="B307" s="1" t="s">
        <v>38</v>
      </c>
      <c r="C307" s="1" t="s">
        <v>38</v>
      </c>
      <c r="D307" s="3" t="s">
        <v>161</v>
      </c>
      <c r="E307" s="3" t="s">
        <v>162</v>
      </c>
      <c r="F307" s="3">
        <v>2004</v>
      </c>
      <c r="G307" s="1" t="s">
        <v>163</v>
      </c>
      <c r="H307" s="3" t="s">
        <v>164</v>
      </c>
      <c r="I307" s="3" t="s">
        <v>165</v>
      </c>
      <c r="J307" s="3" t="s">
        <v>166</v>
      </c>
      <c r="K307" s="3" t="s">
        <v>45</v>
      </c>
      <c r="L307" s="3" t="s">
        <v>46</v>
      </c>
      <c r="M307" s="1" t="s">
        <v>116</v>
      </c>
      <c r="N307" s="1" t="s">
        <v>117</v>
      </c>
      <c r="O307" s="1">
        <v>1</v>
      </c>
      <c r="P307" s="1">
        <v>1</v>
      </c>
      <c r="Q307" s="1" t="s">
        <v>49</v>
      </c>
      <c r="R307" s="1">
        <v>1</v>
      </c>
      <c r="S307" s="1" t="s">
        <v>167</v>
      </c>
      <c r="T307" s="1" t="s">
        <v>167</v>
      </c>
      <c r="U307" s="1" t="s">
        <v>120</v>
      </c>
      <c r="V307" s="3" t="s">
        <v>168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171</v>
      </c>
      <c r="AE307" s="1" t="s">
        <v>52</v>
      </c>
      <c r="AF307" s="1" t="s">
        <v>49</v>
      </c>
      <c r="AG307" s="1" t="s">
        <v>49</v>
      </c>
      <c r="AH307" s="1" t="s">
        <v>169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1">
        <v>-4.806</v>
      </c>
      <c r="AS307" s="6" t="s">
        <v>49</v>
      </c>
      <c r="AT307" s="6" t="s">
        <v>49</v>
      </c>
      <c r="AU307" s="6" t="s">
        <v>49</v>
      </c>
      <c r="AV307" s="31" t="s">
        <v>49</v>
      </c>
    </row>
    <row r="308" spans="1:51" ht="14.4" customHeight="1">
      <c r="A308" s="1">
        <v>10</v>
      </c>
      <c r="B308" s="1" t="s">
        <v>38</v>
      </c>
      <c r="C308" s="1" t="s">
        <v>38</v>
      </c>
      <c r="D308" s="3" t="s">
        <v>161</v>
      </c>
      <c r="E308" s="3" t="s">
        <v>162</v>
      </c>
      <c r="F308" s="3">
        <v>2004</v>
      </c>
      <c r="G308" s="1" t="s">
        <v>163</v>
      </c>
      <c r="H308" s="3" t="s">
        <v>164</v>
      </c>
      <c r="I308" s="3" t="s">
        <v>165</v>
      </c>
      <c r="J308" s="3" t="s">
        <v>166</v>
      </c>
      <c r="K308" s="3" t="s">
        <v>45</v>
      </c>
      <c r="L308" s="3" t="s">
        <v>46</v>
      </c>
      <c r="M308" s="1" t="s">
        <v>116</v>
      </c>
      <c r="N308" s="1" t="s">
        <v>117</v>
      </c>
      <c r="O308" s="1">
        <v>1</v>
      </c>
      <c r="P308" s="1">
        <v>1</v>
      </c>
      <c r="Q308" s="1" t="s">
        <v>49</v>
      </c>
      <c r="R308" s="1">
        <v>1</v>
      </c>
      <c r="S308" s="1" t="s">
        <v>167</v>
      </c>
      <c r="T308" s="1" t="s">
        <v>167</v>
      </c>
      <c r="U308" s="1" t="s">
        <v>120</v>
      </c>
      <c r="V308" s="3" t="s">
        <v>168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175</v>
      </c>
      <c r="AE308" s="1" t="s">
        <v>173</v>
      </c>
      <c r="AF308" s="1" t="s">
        <v>49</v>
      </c>
      <c r="AG308" s="1" t="s">
        <v>49</v>
      </c>
      <c r="AH308" s="1" t="s">
        <v>169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1">
        <v>1.347</v>
      </c>
      <c r="AS308" s="6" t="s">
        <v>49</v>
      </c>
      <c r="AT308" s="6" t="s">
        <v>49</v>
      </c>
      <c r="AU308" s="6" t="s">
        <v>49</v>
      </c>
      <c r="AV308" s="31" t="s">
        <v>49</v>
      </c>
    </row>
    <row r="309" spans="1:51">
      <c r="A309" s="1">
        <v>10</v>
      </c>
      <c r="B309" s="1" t="s">
        <v>38</v>
      </c>
      <c r="C309" s="1" t="s">
        <v>38</v>
      </c>
      <c r="D309" s="3" t="s">
        <v>161</v>
      </c>
      <c r="E309" s="3" t="s">
        <v>162</v>
      </c>
      <c r="F309" s="3">
        <v>2004</v>
      </c>
      <c r="G309" s="1" t="s">
        <v>163</v>
      </c>
      <c r="H309" s="3" t="s">
        <v>164</v>
      </c>
      <c r="I309" s="3" t="s">
        <v>165</v>
      </c>
      <c r="J309" s="3" t="s">
        <v>166</v>
      </c>
      <c r="K309" s="3" t="s">
        <v>45</v>
      </c>
      <c r="L309" s="3" t="s">
        <v>46</v>
      </c>
      <c r="M309" s="1" t="s">
        <v>116</v>
      </c>
      <c r="N309" s="1" t="s">
        <v>117</v>
      </c>
      <c r="O309" s="1">
        <v>1</v>
      </c>
      <c r="P309" s="1">
        <v>1</v>
      </c>
      <c r="Q309" s="1" t="s">
        <v>49</v>
      </c>
      <c r="R309" s="1">
        <v>1</v>
      </c>
      <c r="S309" s="1" t="s">
        <v>167</v>
      </c>
      <c r="T309" s="1" t="s">
        <v>167</v>
      </c>
      <c r="U309" s="1" t="s">
        <v>120</v>
      </c>
      <c r="V309" s="3" t="s">
        <v>168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175</v>
      </c>
      <c r="AE309" s="1" t="s">
        <v>52</v>
      </c>
      <c r="AF309" s="1" t="s">
        <v>49</v>
      </c>
      <c r="AG309" s="1" t="s">
        <v>49</v>
      </c>
      <c r="AH309" s="1" t="s">
        <v>169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1">
        <v>-6.617</v>
      </c>
      <c r="AS309" s="6" t="s">
        <v>49</v>
      </c>
      <c r="AT309" s="6" t="s">
        <v>49</v>
      </c>
      <c r="AU309" s="6" t="s">
        <v>49</v>
      </c>
      <c r="AV309" s="31" t="s">
        <v>49</v>
      </c>
    </row>
    <row r="310" spans="1:51">
      <c r="A310" s="1">
        <v>10</v>
      </c>
      <c r="B310" s="1" t="s">
        <v>38</v>
      </c>
      <c r="C310" s="1" t="s">
        <v>38</v>
      </c>
      <c r="D310" s="3" t="s">
        <v>161</v>
      </c>
      <c r="E310" s="3" t="s">
        <v>162</v>
      </c>
      <c r="F310" s="3">
        <v>2004</v>
      </c>
      <c r="G310" s="1" t="s">
        <v>163</v>
      </c>
      <c r="H310" s="3" t="s">
        <v>164</v>
      </c>
      <c r="I310" s="3" t="s">
        <v>165</v>
      </c>
      <c r="J310" s="3" t="s">
        <v>166</v>
      </c>
      <c r="K310" s="3" t="s">
        <v>45</v>
      </c>
      <c r="L310" s="3" t="s">
        <v>46</v>
      </c>
      <c r="M310" s="1" t="s">
        <v>116</v>
      </c>
      <c r="N310" s="1" t="s">
        <v>117</v>
      </c>
      <c r="O310" s="1">
        <v>1</v>
      </c>
      <c r="P310" s="1">
        <v>1</v>
      </c>
      <c r="Q310" s="1" t="s">
        <v>49</v>
      </c>
      <c r="R310" s="1">
        <v>1</v>
      </c>
      <c r="S310" s="1" t="s">
        <v>167</v>
      </c>
      <c r="T310" s="1" t="s">
        <v>167</v>
      </c>
      <c r="U310" s="1" t="s">
        <v>120</v>
      </c>
      <c r="V310" s="3" t="s">
        <v>168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173</v>
      </c>
      <c r="AE310" s="1" t="s">
        <v>52</v>
      </c>
      <c r="AF310" s="1" t="s">
        <v>49</v>
      </c>
      <c r="AG310" s="1" t="s">
        <v>49</v>
      </c>
      <c r="AH310" s="1" t="s">
        <v>169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1">
        <v>-56.875</v>
      </c>
      <c r="AS310" s="6" t="s">
        <v>49</v>
      </c>
      <c r="AT310" s="6" t="s">
        <v>49</v>
      </c>
      <c r="AU310" s="6" t="s">
        <v>49</v>
      </c>
      <c r="AV310" s="31" t="s">
        <v>49</v>
      </c>
    </row>
    <row r="311" spans="1:51">
      <c r="A311" s="1">
        <v>16</v>
      </c>
      <c r="B311" s="1" t="s">
        <v>38</v>
      </c>
      <c r="C311" s="1" t="s">
        <v>38</v>
      </c>
      <c r="D311" s="3" t="s">
        <v>177</v>
      </c>
      <c r="E311" s="3" t="s">
        <v>40</v>
      </c>
      <c r="F311" s="3">
        <v>1996</v>
      </c>
      <c r="G311" s="3" t="s">
        <v>178</v>
      </c>
      <c r="H311" s="3" t="s">
        <v>179</v>
      </c>
      <c r="I311" s="3" t="s">
        <v>180</v>
      </c>
      <c r="J311" s="3" t="s">
        <v>181</v>
      </c>
      <c r="K311" s="3" t="s">
        <v>45</v>
      </c>
      <c r="L311" s="3" t="s">
        <v>46</v>
      </c>
      <c r="M311" s="1" t="s">
        <v>116</v>
      </c>
      <c r="N311" s="1" t="s">
        <v>117</v>
      </c>
      <c r="O311" s="1">
        <v>1</v>
      </c>
      <c r="P311" s="1">
        <v>1</v>
      </c>
      <c r="Q311" s="1" t="s">
        <v>49</v>
      </c>
      <c r="R311" s="1">
        <v>1</v>
      </c>
      <c r="S311" s="1" t="s">
        <v>182</v>
      </c>
      <c r="T311" s="1" t="s">
        <v>182</v>
      </c>
      <c r="U311" s="1" t="s">
        <v>120</v>
      </c>
      <c r="V311" s="3" t="s">
        <v>183</v>
      </c>
      <c r="W311" s="3">
        <v>38.96</v>
      </c>
      <c r="X311" s="3">
        <v>-106.99</v>
      </c>
      <c r="Y311" s="3" t="s">
        <v>142</v>
      </c>
      <c r="Z311" s="1" t="s">
        <v>49</v>
      </c>
      <c r="AA311" s="1" t="s">
        <v>50</v>
      </c>
      <c r="AB311" s="1" t="s">
        <v>57</v>
      </c>
      <c r="AC311" s="1" t="s">
        <v>87</v>
      </c>
      <c r="AD311" s="1" t="s">
        <v>185</v>
      </c>
      <c r="AE311" s="1" t="s">
        <v>185</v>
      </c>
      <c r="AF311" s="1" t="s">
        <v>60</v>
      </c>
      <c r="AG311" s="1" t="s">
        <v>61</v>
      </c>
      <c r="AH311" s="1" t="s">
        <v>184</v>
      </c>
      <c r="AI311" s="1" t="s">
        <v>55</v>
      </c>
      <c r="AJ311" s="1" t="s">
        <v>49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1">
        <v>0.78100000000000003</v>
      </c>
      <c r="AS311" s="4">
        <f t="shared" ref="AS311:AS316" si="21">AR311/(AM311^2)*100</f>
        <v>0.1227893977879671</v>
      </c>
      <c r="AT311" s="5">
        <v>0</v>
      </c>
      <c r="AU311" s="4">
        <f t="shared" ref="AU311:AU316" si="22">AS311*(1-AL311)/AL311</f>
        <v>0.71802711869096769</v>
      </c>
      <c r="AV311" s="31" t="s">
        <v>190</v>
      </c>
    </row>
    <row r="312" spans="1:51">
      <c r="A312" s="1">
        <v>16</v>
      </c>
      <c r="B312" s="1" t="s">
        <v>38</v>
      </c>
      <c r="C312" s="1" t="s">
        <v>38</v>
      </c>
      <c r="D312" s="3" t="s">
        <v>177</v>
      </c>
      <c r="E312" s="3" t="s">
        <v>40</v>
      </c>
      <c r="F312" s="3">
        <v>1996</v>
      </c>
      <c r="G312" s="3" t="s">
        <v>178</v>
      </c>
      <c r="H312" s="3" t="s">
        <v>179</v>
      </c>
      <c r="I312" s="3" t="s">
        <v>180</v>
      </c>
      <c r="J312" s="3" t="s">
        <v>181</v>
      </c>
      <c r="K312" s="3" t="s">
        <v>45</v>
      </c>
      <c r="L312" s="3" t="s">
        <v>46</v>
      </c>
      <c r="M312" s="1" t="s">
        <v>116</v>
      </c>
      <c r="N312" s="1" t="s">
        <v>117</v>
      </c>
      <c r="O312" s="1">
        <v>1</v>
      </c>
      <c r="P312" s="1">
        <v>1</v>
      </c>
      <c r="Q312" s="1" t="s">
        <v>49</v>
      </c>
      <c r="R312" s="1">
        <v>1</v>
      </c>
      <c r="S312" s="1" t="s">
        <v>182</v>
      </c>
      <c r="T312" s="1" t="s">
        <v>182</v>
      </c>
      <c r="U312" s="1" t="s">
        <v>120</v>
      </c>
      <c r="V312" s="3" t="s">
        <v>183</v>
      </c>
      <c r="W312" s="3">
        <v>38.96</v>
      </c>
      <c r="X312" s="3">
        <v>-106.99</v>
      </c>
      <c r="Y312" s="3" t="s">
        <v>142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91</v>
      </c>
      <c r="AE312" s="1" t="s">
        <v>91</v>
      </c>
      <c r="AF312" s="1" t="s">
        <v>60</v>
      </c>
      <c r="AG312" s="1" t="s">
        <v>61</v>
      </c>
      <c r="AH312" s="1" t="s">
        <v>184</v>
      </c>
      <c r="AI312" s="1" t="s">
        <v>55</v>
      </c>
      <c r="AJ312" s="1" t="s">
        <v>49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1">
        <v>1.0920000000000001</v>
      </c>
      <c r="AS312" s="4">
        <f t="shared" si="21"/>
        <v>0.17458030782089401</v>
      </c>
      <c r="AT312" s="5">
        <v>0</v>
      </c>
      <c r="AU312" s="4">
        <f t="shared" si="22"/>
        <v>0.63101508696801145</v>
      </c>
      <c r="AV312" s="31" t="s">
        <v>190</v>
      </c>
    </row>
    <row r="313" spans="1:51">
      <c r="A313" s="1">
        <v>16</v>
      </c>
      <c r="B313" s="1" t="s">
        <v>38</v>
      </c>
      <c r="C313" s="1" t="s">
        <v>38</v>
      </c>
      <c r="D313" s="3" t="s">
        <v>177</v>
      </c>
      <c r="E313" s="3" t="s">
        <v>40</v>
      </c>
      <c r="F313" s="3">
        <v>1996</v>
      </c>
      <c r="G313" s="3" t="s">
        <v>178</v>
      </c>
      <c r="H313" s="3" t="s">
        <v>179</v>
      </c>
      <c r="I313" s="3" t="s">
        <v>180</v>
      </c>
      <c r="J313" s="3" t="s">
        <v>181</v>
      </c>
      <c r="K313" s="3" t="s">
        <v>45</v>
      </c>
      <c r="L313" s="3" t="s">
        <v>46</v>
      </c>
      <c r="M313" s="1" t="s">
        <v>116</v>
      </c>
      <c r="N313" s="1" t="s">
        <v>117</v>
      </c>
      <c r="O313" s="1">
        <v>1</v>
      </c>
      <c r="P313" s="1">
        <v>1</v>
      </c>
      <c r="Q313" s="1" t="s">
        <v>49</v>
      </c>
      <c r="R313" s="1">
        <v>1</v>
      </c>
      <c r="S313" s="1" t="s">
        <v>182</v>
      </c>
      <c r="T313" s="1" t="s">
        <v>182</v>
      </c>
      <c r="U313" s="1" t="s">
        <v>120</v>
      </c>
      <c r="V313" s="3" t="s">
        <v>183</v>
      </c>
      <c r="W313" s="3">
        <v>38.96</v>
      </c>
      <c r="X313" s="3">
        <v>-106.99</v>
      </c>
      <c r="Y313" s="3" t="s">
        <v>142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90</v>
      </c>
      <c r="AE313" s="1" t="s">
        <v>90</v>
      </c>
      <c r="AF313" s="1" t="s">
        <v>60</v>
      </c>
      <c r="AG313" s="1" t="s">
        <v>61</v>
      </c>
      <c r="AH313" s="1" t="s">
        <v>184</v>
      </c>
      <c r="AI313" s="1" t="s">
        <v>55</v>
      </c>
      <c r="AJ313" s="1" t="s">
        <v>49</v>
      </c>
      <c r="AK313" s="1">
        <v>375</v>
      </c>
      <c r="AL313" s="4">
        <f>AR313/AN313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1">
        <v>2.5000000000000001E-2</v>
      </c>
      <c r="AS313" s="4">
        <f t="shared" si="21"/>
        <v>0.1918340098679415</v>
      </c>
      <c r="AT313" s="5">
        <v>0</v>
      </c>
      <c r="AU313" s="4">
        <f t="shared" si="22"/>
        <v>0.4910950652619302</v>
      </c>
      <c r="AV313" s="31" t="s">
        <v>190</v>
      </c>
    </row>
    <row r="314" spans="1:51">
      <c r="A314" s="1">
        <v>16</v>
      </c>
      <c r="B314" s="1" t="s">
        <v>38</v>
      </c>
      <c r="C314" s="1" t="s">
        <v>38</v>
      </c>
      <c r="D314" s="3" t="s">
        <v>177</v>
      </c>
      <c r="E314" s="3" t="s">
        <v>40</v>
      </c>
      <c r="F314" s="3">
        <v>1996</v>
      </c>
      <c r="G314" s="3" t="s">
        <v>178</v>
      </c>
      <c r="H314" s="3" t="s">
        <v>179</v>
      </c>
      <c r="I314" s="3" t="s">
        <v>180</v>
      </c>
      <c r="J314" s="3" t="s">
        <v>181</v>
      </c>
      <c r="K314" s="3" t="s">
        <v>45</v>
      </c>
      <c r="L314" s="3" t="s">
        <v>46</v>
      </c>
      <c r="M314" s="1" t="s">
        <v>116</v>
      </c>
      <c r="N314" s="1" t="s">
        <v>117</v>
      </c>
      <c r="O314" s="1">
        <v>1</v>
      </c>
      <c r="P314" s="1">
        <v>1</v>
      </c>
      <c r="Q314" s="1" t="s">
        <v>49</v>
      </c>
      <c r="R314" s="1">
        <v>1</v>
      </c>
      <c r="S314" s="1" t="s">
        <v>182</v>
      </c>
      <c r="T314" s="1" t="s">
        <v>182</v>
      </c>
      <c r="U314" s="1" t="s">
        <v>120</v>
      </c>
      <c r="V314" s="3" t="s">
        <v>183</v>
      </c>
      <c r="W314" s="3">
        <v>38.96</v>
      </c>
      <c r="X314" s="3">
        <v>-106.99</v>
      </c>
      <c r="Y314" s="3" t="s">
        <v>142</v>
      </c>
      <c r="Z314" s="1" t="s">
        <v>49</v>
      </c>
      <c r="AA314" s="1" t="s">
        <v>50</v>
      </c>
      <c r="AB314" s="1" t="s">
        <v>97</v>
      </c>
      <c r="AC314" s="1" t="s">
        <v>301</v>
      </c>
      <c r="AD314" s="1" t="s">
        <v>302</v>
      </c>
      <c r="AE314" s="1" t="s">
        <v>302</v>
      </c>
      <c r="AF314" s="1" t="s">
        <v>60</v>
      </c>
      <c r="AG314" s="1" t="s">
        <v>60</v>
      </c>
      <c r="AH314" s="1" t="s">
        <v>184</v>
      </c>
      <c r="AI314" s="1" t="s">
        <v>55</v>
      </c>
      <c r="AJ314" s="1" t="s">
        <v>49</v>
      </c>
      <c r="AK314" s="1">
        <v>375</v>
      </c>
      <c r="AL314" s="4">
        <f>AR314/AN314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1">
        <v>2E-3</v>
      </c>
      <c r="AS314" s="4">
        <f t="shared" si="21"/>
        <v>0.98765432098765427</v>
      </c>
      <c r="AT314" s="5">
        <v>0</v>
      </c>
      <c r="AU314" s="4">
        <f t="shared" si="22"/>
        <v>7.9012345679012324</v>
      </c>
      <c r="AV314" s="31" t="s">
        <v>190</v>
      </c>
      <c r="AW314" s="5"/>
      <c r="AX314" s="4"/>
      <c r="AY314" s="1"/>
    </row>
    <row r="315" spans="1:51">
      <c r="A315" s="1">
        <v>16</v>
      </c>
      <c r="B315" s="1" t="s">
        <v>38</v>
      </c>
      <c r="C315" s="1" t="s">
        <v>38</v>
      </c>
      <c r="D315" s="3" t="s">
        <v>177</v>
      </c>
      <c r="E315" s="3" t="s">
        <v>40</v>
      </c>
      <c r="F315" s="3">
        <v>1996</v>
      </c>
      <c r="G315" s="3" t="s">
        <v>178</v>
      </c>
      <c r="H315" s="3" t="s">
        <v>179</v>
      </c>
      <c r="I315" s="3" t="s">
        <v>180</v>
      </c>
      <c r="J315" s="3" t="s">
        <v>181</v>
      </c>
      <c r="K315" s="3" t="s">
        <v>45</v>
      </c>
      <c r="L315" s="3" t="s">
        <v>46</v>
      </c>
      <c r="M315" s="1" t="s">
        <v>116</v>
      </c>
      <c r="N315" s="1" t="s">
        <v>117</v>
      </c>
      <c r="O315" s="1">
        <v>1</v>
      </c>
      <c r="P315" s="1">
        <v>1</v>
      </c>
      <c r="Q315" s="1" t="s">
        <v>49</v>
      </c>
      <c r="R315" s="1">
        <v>1</v>
      </c>
      <c r="S315" s="1" t="s">
        <v>182</v>
      </c>
      <c r="T315" s="1" t="s">
        <v>182</v>
      </c>
      <c r="U315" s="1" t="s">
        <v>120</v>
      </c>
      <c r="V315" s="3" t="s">
        <v>183</v>
      </c>
      <c r="W315" s="3">
        <v>38.96</v>
      </c>
      <c r="X315" s="3">
        <v>-106.99</v>
      </c>
      <c r="Y315" s="3" t="s">
        <v>142</v>
      </c>
      <c r="Z315" s="1" t="s">
        <v>49</v>
      </c>
      <c r="AA315" s="1" t="s">
        <v>50</v>
      </c>
      <c r="AB315" s="1" t="s">
        <v>186</v>
      </c>
      <c r="AC315" s="1" t="s">
        <v>187</v>
      </c>
      <c r="AD315" s="1" t="s">
        <v>188</v>
      </c>
      <c r="AE315" s="1" t="s">
        <v>188</v>
      </c>
      <c r="AF315" s="1" t="s">
        <v>60</v>
      </c>
      <c r="AG315" s="1" t="s">
        <v>174</v>
      </c>
      <c r="AH315" s="1" t="s">
        <v>184</v>
      </c>
      <c r="AI315" s="1" t="s">
        <v>55</v>
      </c>
      <c r="AJ315" s="1" t="s">
        <v>49</v>
      </c>
      <c r="AK315" s="1">
        <v>375</v>
      </c>
      <c r="AL315" s="4">
        <f>AR315/AN315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1">
        <v>0.106</v>
      </c>
      <c r="AS315" s="4">
        <f t="shared" si="21"/>
        <v>2.0390889504462915</v>
      </c>
      <c r="AT315" s="5">
        <v>0</v>
      </c>
      <c r="AU315" s="4">
        <f t="shared" si="22"/>
        <v>49.322868574946149</v>
      </c>
      <c r="AV315" s="31" t="s">
        <v>190</v>
      </c>
    </row>
    <row r="316" spans="1:51">
      <c r="A316" s="1">
        <v>16</v>
      </c>
      <c r="B316" s="1" t="s">
        <v>38</v>
      </c>
      <c r="C316" s="1" t="s">
        <v>38</v>
      </c>
      <c r="D316" s="3" t="s">
        <v>177</v>
      </c>
      <c r="E316" s="3" t="s">
        <v>40</v>
      </c>
      <c r="F316" s="3">
        <v>1996</v>
      </c>
      <c r="G316" s="3" t="s">
        <v>178</v>
      </c>
      <c r="H316" s="3" t="s">
        <v>179</v>
      </c>
      <c r="I316" s="3" t="s">
        <v>180</v>
      </c>
      <c r="J316" s="3" t="s">
        <v>181</v>
      </c>
      <c r="K316" s="3" t="s">
        <v>45</v>
      </c>
      <c r="L316" s="3" t="s">
        <v>46</v>
      </c>
      <c r="M316" s="1" t="s">
        <v>116</v>
      </c>
      <c r="N316" s="1" t="s">
        <v>117</v>
      </c>
      <c r="O316" s="1">
        <v>1</v>
      </c>
      <c r="P316" s="1">
        <v>1</v>
      </c>
      <c r="Q316" s="1" t="s">
        <v>49</v>
      </c>
      <c r="R316" s="1">
        <v>1</v>
      </c>
      <c r="S316" s="1" t="s">
        <v>182</v>
      </c>
      <c r="T316" s="1" t="s">
        <v>182</v>
      </c>
      <c r="U316" s="1" t="s">
        <v>120</v>
      </c>
      <c r="V316" s="3" t="s">
        <v>183</v>
      </c>
      <c r="W316" s="3">
        <v>38.96</v>
      </c>
      <c r="X316" s="3">
        <v>-106.99</v>
      </c>
      <c r="Y316" s="3" t="s">
        <v>142</v>
      </c>
      <c r="Z316" s="1" t="s">
        <v>49</v>
      </c>
      <c r="AA316" s="1" t="s">
        <v>50</v>
      </c>
      <c r="AB316" s="1" t="s">
        <v>186</v>
      </c>
      <c r="AC316" s="1" t="s">
        <v>187</v>
      </c>
      <c r="AD316" s="1" t="s">
        <v>189</v>
      </c>
      <c r="AE316" s="1" t="s">
        <v>189</v>
      </c>
      <c r="AF316" s="1" t="s">
        <v>60</v>
      </c>
      <c r="AG316" s="1" t="s">
        <v>60</v>
      </c>
      <c r="AH316" s="1" t="s">
        <v>184</v>
      </c>
      <c r="AI316" s="1" t="s">
        <v>55</v>
      </c>
      <c r="AJ316" s="1" t="s">
        <v>49</v>
      </c>
      <c r="AK316" s="1">
        <v>375</v>
      </c>
      <c r="AL316" s="4">
        <f>AR316/AN316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1">
        <v>2.9999999999999997E-4</v>
      </c>
      <c r="AS316" s="4">
        <f t="shared" si="21"/>
        <v>0.56710775047258977</v>
      </c>
      <c r="AT316" s="5">
        <v>0</v>
      </c>
      <c r="AU316" s="4">
        <f t="shared" si="22"/>
        <v>3.7807183364839316</v>
      </c>
      <c r="AV316" s="31" t="s">
        <v>190</v>
      </c>
    </row>
    <row r="317" spans="1:51">
      <c r="A317" s="1">
        <v>16</v>
      </c>
      <c r="B317" s="1" t="s">
        <v>38</v>
      </c>
      <c r="C317" s="1" t="s">
        <v>38</v>
      </c>
      <c r="D317" s="3" t="s">
        <v>177</v>
      </c>
      <c r="E317" s="3" t="s">
        <v>40</v>
      </c>
      <c r="F317" s="3">
        <v>1996</v>
      </c>
      <c r="G317" s="3" t="s">
        <v>178</v>
      </c>
      <c r="H317" s="3" t="s">
        <v>179</v>
      </c>
      <c r="I317" s="3" t="s">
        <v>180</v>
      </c>
      <c r="J317" s="3" t="s">
        <v>181</v>
      </c>
      <c r="K317" s="3" t="s">
        <v>45</v>
      </c>
      <c r="L317" s="3" t="s">
        <v>46</v>
      </c>
      <c r="M317" s="1" t="s">
        <v>116</v>
      </c>
      <c r="N317" s="1" t="s">
        <v>117</v>
      </c>
      <c r="O317" s="1">
        <v>1</v>
      </c>
      <c r="P317" s="1">
        <v>1</v>
      </c>
      <c r="Q317" s="1" t="s">
        <v>49</v>
      </c>
      <c r="R317" s="1">
        <v>1</v>
      </c>
      <c r="S317" s="1" t="s">
        <v>182</v>
      </c>
      <c r="T317" s="1" t="s">
        <v>182</v>
      </c>
      <c r="U317" s="1" t="s">
        <v>120</v>
      </c>
      <c r="V317" s="3" t="s">
        <v>183</v>
      </c>
      <c r="W317" s="3">
        <v>38.96</v>
      </c>
      <c r="X317" s="3">
        <v>-106.99</v>
      </c>
      <c r="Y317" s="3" t="s">
        <v>142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91</v>
      </c>
      <c r="AE317" s="1" t="s">
        <v>90</v>
      </c>
      <c r="AF317" s="1" t="s">
        <v>49</v>
      </c>
      <c r="AG317" s="1" t="s">
        <v>49</v>
      </c>
      <c r="AH317" s="1" t="s">
        <v>184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2" t="s">
        <v>49</v>
      </c>
    </row>
    <row r="318" spans="1:51">
      <c r="A318" s="1">
        <v>16</v>
      </c>
      <c r="B318" s="1" t="s">
        <v>38</v>
      </c>
      <c r="C318" s="1" t="s">
        <v>38</v>
      </c>
      <c r="D318" s="3" t="s">
        <v>177</v>
      </c>
      <c r="E318" s="3" t="s">
        <v>40</v>
      </c>
      <c r="F318" s="3">
        <v>1996</v>
      </c>
      <c r="G318" s="3" t="s">
        <v>178</v>
      </c>
      <c r="H318" s="3" t="s">
        <v>179</v>
      </c>
      <c r="I318" s="3" t="s">
        <v>180</v>
      </c>
      <c r="J318" s="3" t="s">
        <v>181</v>
      </c>
      <c r="K318" s="3" t="s">
        <v>45</v>
      </c>
      <c r="L318" s="3" t="s">
        <v>46</v>
      </c>
      <c r="M318" s="1" t="s">
        <v>116</v>
      </c>
      <c r="N318" s="1" t="s">
        <v>117</v>
      </c>
      <c r="O318" s="1">
        <v>1</v>
      </c>
      <c r="P318" s="1">
        <v>1</v>
      </c>
      <c r="Q318" s="1" t="s">
        <v>49</v>
      </c>
      <c r="R318" s="1">
        <v>1</v>
      </c>
      <c r="S318" s="1" t="s">
        <v>182</v>
      </c>
      <c r="T318" s="1" t="s">
        <v>182</v>
      </c>
      <c r="U318" s="1" t="s">
        <v>120</v>
      </c>
      <c r="V318" s="3" t="s">
        <v>183</v>
      </c>
      <c r="W318" s="3">
        <v>38.96</v>
      </c>
      <c r="X318" s="3">
        <v>-106.99</v>
      </c>
      <c r="Y318" s="3" t="s">
        <v>142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91</v>
      </c>
      <c r="AE318" s="1" t="s">
        <v>185</v>
      </c>
      <c r="AF318" s="1" t="s">
        <v>49</v>
      </c>
      <c r="AG318" s="1" t="s">
        <v>49</v>
      </c>
      <c r="AH318" s="1" t="s">
        <v>184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2" t="s">
        <v>49</v>
      </c>
    </row>
    <row r="319" spans="1:51">
      <c r="A319" s="1">
        <v>16</v>
      </c>
      <c r="B319" s="1" t="s">
        <v>38</v>
      </c>
      <c r="C319" s="1" t="s">
        <v>38</v>
      </c>
      <c r="D319" s="3" t="s">
        <v>177</v>
      </c>
      <c r="E319" s="3" t="s">
        <v>40</v>
      </c>
      <c r="F319" s="3">
        <v>1996</v>
      </c>
      <c r="G319" s="3" t="s">
        <v>178</v>
      </c>
      <c r="H319" s="3" t="s">
        <v>179</v>
      </c>
      <c r="I319" s="3" t="s">
        <v>180</v>
      </c>
      <c r="J319" s="3" t="s">
        <v>181</v>
      </c>
      <c r="K319" s="3" t="s">
        <v>45</v>
      </c>
      <c r="L319" s="3" t="s">
        <v>46</v>
      </c>
      <c r="M319" s="1" t="s">
        <v>116</v>
      </c>
      <c r="N319" s="1" t="s">
        <v>117</v>
      </c>
      <c r="O319" s="1">
        <v>1</v>
      </c>
      <c r="P319" s="1">
        <v>1</v>
      </c>
      <c r="Q319" s="1" t="s">
        <v>49</v>
      </c>
      <c r="R319" s="1">
        <v>1</v>
      </c>
      <c r="S319" s="1" t="s">
        <v>182</v>
      </c>
      <c r="T319" s="1" t="s">
        <v>182</v>
      </c>
      <c r="U319" s="1" t="s">
        <v>120</v>
      </c>
      <c r="V319" s="3" t="s">
        <v>183</v>
      </c>
      <c r="W319" s="3">
        <v>38.96</v>
      </c>
      <c r="X319" s="3">
        <v>-106.99</v>
      </c>
      <c r="Y319" s="3" t="s">
        <v>142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91</v>
      </c>
      <c r="AE319" s="1" t="s">
        <v>302</v>
      </c>
      <c r="AF319" s="1" t="s">
        <v>49</v>
      </c>
      <c r="AG319" s="1" t="s">
        <v>49</v>
      </c>
      <c r="AH319" s="1" t="s">
        <v>184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2" t="s">
        <v>49</v>
      </c>
    </row>
    <row r="320" spans="1:51">
      <c r="A320" s="1">
        <v>16</v>
      </c>
      <c r="B320" s="1" t="s">
        <v>38</v>
      </c>
      <c r="C320" s="1" t="s">
        <v>38</v>
      </c>
      <c r="D320" s="3" t="s">
        <v>177</v>
      </c>
      <c r="E320" s="3" t="s">
        <v>40</v>
      </c>
      <c r="F320" s="3">
        <v>1996</v>
      </c>
      <c r="G320" s="3" t="s">
        <v>178</v>
      </c>
      <c r="H320" s="3" t="s">
        <v>179</v>
      </c>
      <c r="I320" s="3" t="s">
        <v>180</v>
      </c>
      <c r="J320" s="3" t="s">
        <v>181</v>
      </c>
      <c r="K320" s="3" t="s">
        <v>45</v>
      </c>
      <c r="L320" s="3" t="s">
        <v>46</v>
      </c>
      <c r="M320" s="1" t="s">
        <v>116</v>
      </c>
      <c r="N320" s="1" t="s">
        <v>117</v>
      </c>
      <c r="O320" s="1">
        <v>1</v>
      </c>
      <c r="P320" s="1">
        <v>1</v>
      </c>
      <c r="Q320" s="1" t="s">
        <v>49</v>
      </c>
      <c r="R320" s="1">
        <v>1</v>
      </c>
      <c r="S320" s="1" t="s">
        <v>182</v>
      </c>
      <c r="T320" s="1" t="s">
        <v>182</v>
      </c>
      <c r="U320" s="1" t="s">
        <v>120</v>
      </c>
      <c r="V320" s="3" t="s">
        <v>183</v>
      </c>
      <c r="W320" s="3">
        <v>38.96</v>
      </c>
      <c r="X320" s="3">
        <v>-106.99</v>
      </c>
      <c r="Y320" s="3" t="s">
        <v>142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91</v>
      </c>
      <c r="AE320" s="1" t="s">
        <v>188</v>
      </c>
      <c r="AF320" s="1" t="s">
        <v>49</v>
      </c>
      <c r="AG320" s="1" t="s">
        <v>49</v>
      </c>
      <c r="AH320" s="1" t="s">
        <v>184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2" t="s">
        <v>49</v>
      </c>
    </row>
    <row r="321" spans="1:48">
      <c r="A321" s="1">
        <v>16</v>
      </c>
      <c r="B321" s="1" t="s">
        <v>38</v>
      </c>
      <c r="C321" s="1" t="s">
        <v>38</v>
      </c>
      <c r="D321" s="3" t="s">
        <v>177</v>
      </c>
      <c r="E321" s="3" t="s">
        <v>40</v>
      </c>
      <c r="F321" s="3">
        <v>1996</v>
      </c>
      <c r="G321" s="3" t="s">
        <v>178</v>
      </c>
      <c r="H321" s="3" t="s">
        <v>179</v>
      </c>
      <c r="I321" s="3" t="s">
        <v>180</v>
      </c>
      <c r="J321" s="3" t="s">
        <v>181</v>
      </c>
      <c r="K321" s="3" t="s">
        <v>45</v>
      </c>
      <c r="L321" s="3" t="s">
        <v>46</v>
      </c>
      <c r="M321" s="1" t="s">
        <v>116</v>
      </c>
      <c r="N321" s="1" t="s">
        <v>117</v>
      </c>
      <c r="O321" s="1">
        <v>1</v>
      </c>
      <c r="P321" s="1">
        <v>1</v>
      </c>
      <c r="Q321" s="1" t="s">
        <v>49</v>
      </c>
      <c r="R321" s="1">
        <v>1</v>
      </c>
      <c r="S321" s="1" t="s">
        <v>182</v>
      </c>
      <c r="T321" s="1" t="s">
        <v>182</v>
      </c>
      <c r="U321" s="1" t="s">
        <v>120</v>
      </c>
      <c r="V321" s="3" t="s">
        <v>183</v>
      </c>
      <c r="W321" s="3">
        <v>38.96</v>
      </c>
      <c r="X321" s="3">
        <v>-106.99</v>
      </c>
      <c r="Y321" s="3" t="s">
        <v>142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91</v>
      </c>
      <c r="AE321" s="1" t="s">
        <v>189</v>
      </c>
      <c r="AF321" s="1" t="s">
        <v>49</v>
      </c>
      <c r="AG321" s="1" t="s">
        <v>49</v>
      </c>
      <c r="AH321" s="1" t="s">
        <v>184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2" t="s">
        <v>49</v>
      </c>
    </row>
    <row r="322" spans="1:48">
      <c r="A322" s="1">
        <v>16</v>
      </c>
      <c r="B322" s="1" t="s">
        <v>38</v>
      </c>
      <c r="C322" s="1" t="s">
        <v>38</v>
      </c>
      <c r="D322" s="3" t="s">
        <v>177</v>
      </c>
      <c r="E322" s="3" t="s">
        <v>40</v>
      </c>
      <c r="F322" s="3">
        <v>1996</v>
      </c>
      <c r="G322" s="3" t="s">
        <v>178</v>
      </c>
      <c r="H322" s="3" t="s">
        <v>179</v>
      </c>
      <c r="I322" s="3" t="s">
        <v>180</v>
      </c>
      <c r="J322" s="3" t="s">
        <v>181</v>
      </c>
      <c r="K322" s="3" t="s">
        <v>45</v>
      </c>
      <c r="L322" s="3" t="s">
        <v>46</v>
      </c>
      <c r="M322" s="1" t="s">
        <v>116</v>
      </c>
      <c r="N322" s="1" t="s">
        <v>117</v>
      </c>
      <c r="O322" s="1">
        <v>1</v>
      </c>
      <c r="P322" s="1">
        <v>1</v>
      </c>
      <c r="Q322" s="1" t="s">
        <v>49</v>
      </c>
      <c r="R322" s="1">
        <v>1</v>
      </c>
      <c r="S322" s="1" t="s">
        <v>182</v>
      </c>
      <c r="T322" s="1" t="s">
        <v>182</v>
      </c>
      <c r="U322" s="1" t="s">
        <v>120</v>
      </c>
      <c r="V322" s="3" t="s">
        <v>183</v>
      </c>
      <c r="W322" s="3">
        <v>38.96</v>
      </c>
      <c r="X322" s="3">
        <v>-106.99</v>
      </c>
      <c r="Y322" s="3" t="s">
        <v>142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90</v>
      </c>
      <c r="AE322" s="1" t="s">
        <v>185</v>
      </c>
      <c r="AF322" s="1" t="s">
        <v>49</v>
      </c>
      <c r="AG322" s="1" t="s">
        <v>49</v>
      </c>
      <c r="AH322" s="1" t="s">
        <v>184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2" t="s">
        <v>49</v>
      </c>
    </row>
    <row r="323" spans="1:48">
      <c r="A323" s="1">
        <v>16</v>
      </c>
      <c r="B323" s="1" t="s">
        <v>38</v>
      </c>
      <c r="C323" s="1" t="s">
        <v>38</v>
      </c>
      <c r="D323" s="3" t="s">
        <v>177</v>
      </c>
      <c r="E323" s="3" t="s">
        <v>40</v>
      </c>
      <c r="F323" s="3">
        <v>1996</v>
      </c>
      <c r="G323" s="3" t="s">
        <v>178</v>
      </c>
      <c r="H323" s="3" t="s">
        <v>179</v>
      </c>
      <c r="I323" s="3" t="s">
        <v>180</v>
      </c>
      <c r="J323" s="3" t="s">
        <v>181</v>
      </c>
      <c r="K323" s="3" t="s">
        <v>45</v>
      </c>
      <c r="L323" s="3" t="s">
        <v>46</v>
      </c>
      <c r="M323" s="1" t="s">
        <v>116</v>
      </c>
      <c r="N323" s="1" t="s">
        <v>117</v>
      </c>
      <c r="O323" s="1">
        <v>1</v>
      </c>
      <c r="P323" s="1">
        <v>1</v>
      </c>
      <c r="Q323" s="1" t="s">
        <v>49</v>
      </c>
      <c r="R323" s="1">
        <v>1</v>
      </c>
      <c r="S323" s="1" t="s">
        <v>182</v>
      </c>
      <c r="T323" s="1" t="s">
        <v>182</v>
      </c>
      <c r="U323" s="1" t="s">
        <v>120</v>
      </c>
      <c r="V323" s="3" t="s">
        <v>183</v>
      </c>
      <c r="W323" s="3">
        <v>38.96</v>
      </c>
      <c r="X323" s="3">
        <v>-106.99</v>
      </c>
      <c r="Y323" s="3" t="s">
        <v>142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90</v>
      </c>
      <c r="AE323" s="1" t="s">
        <v>302</v>
      </c>
      <c r="AF323" s="1" t="s">
        <v>49</v>
      </c>
      <c r="AG323" s="1" t="s">
        <v>49</v>
      </c>
      <c r="AH323" s="1" t="s">
        <v>184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2" t="s">
        <v>49</v>
      </c>
    </row>
    <row r="324" spans="1:48">
      <c r="A324" s="1">
        <v>16</v>
      </c>
      <c r="B324" s="1" t="s">
        <v>38</v>
      </c>
      <c r="C324" s="1" t="s">
        <v>38</v>
      </c>
      <c r="D324" s="3" t="s">
        <v>177</v>
      </c>
      <c r="E324" s="3" t="s">
        <v>40</v>
      </c>
      <c r="F324" s="3">
        <v>1996</v>
      </c>
      <c r="G324" s="3" t="s">
        <v>178</v>
      </c>
      <c r="H324" s="3" t="s">
        <v>179</v>
      </c>
      <c r="I324" s="3" t="s">
        <v>180</v>
      </c>
      <c r="J324" s="3" t="s">
        <v>181</v>
      </c>
      <c r="K324" s="3" t="s">
        <v>45</v>
      </c>
      <c r="L324" s="3" t="s">
        <v>46</v>
      </c>
      <c r="M324" s="1" t="s">
        <v>116</v>
      </c>
      <c r="N324" s="1" t="s">
        <v>117</v>
      </c>
      <c r="O324" s="1">
        <v>1</v>
      </c>
      <c r="P324" s="1">
        <v>1</v>
      </c>
      <c r="Q324" s="1" t="s">
        <v>49</v>
      </c>
      <c r="R324" s="1">
        <v>1</v>
      </c>
      <c r="S324" s="1" t="s">
        <v>182</v>
      </c>
      <c r="T324" s="1" t="s">
        <v>182</v>
      </c>
      <c r="U324" s="1" t="s">
        <v>120</v>
      </c>
      <c r="V324" s="3" t="s">
        <v>183</v>
      </c>
      <c r="W324" s="3">
        <v>38.96</v>
      </c>
      <c r="X324" s="3">
        <v>-106.99</v>
      </c>
      <c r="Y324" s="3" t="s">
        <v>142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90</v>
      </c>
      <c r="AE324" s="1" t="s">
        <v>188</v>
      </c>
      <c r="AF324" s="1" t="s">
        <v>49</v>
      </c>
      <c r="AG324" s="1" t="s">
        <v>49</v>
      </c>
      <c r="AH324" s="1" t="s">
        <v>184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2" t="s">
        <v>49</v>
      </c>
    </row>
    <row r="325" spans="1:48">
      <c r="A325" s="1">
        <v>16</v>
      </c>
      <c r="B325" s="1" t="s">
        <v>38</v>
      </c>
      <c r="C325" s="1" t="s">
        <v>38</v>
      </c>
      <c r="D325" s="3" t="s">
        <v>177</v>
      </c>
      <c r="E325" s="3" t="s">
        <v>40</v>
      </c>
      <c r="F325" s="3">
        <v>1996</v>
      </c>
      <c r="G325" s="3" t="s">
        <v>178</v>
      </c>
      <c r="H325" s="3" t="s">
        <v>179</v>
      </c>
      <c r="I325" s="3" t="s">
        <v>180</v>
      </c>
      <c r="J325" s="3" t="s">
        <v>181</v>
      </c>
      <c r="K325" s="3" t="s">
        <v>45</v>
      </c>
      <c r="L325" s="3" t="s">
        <v>46</v>
      </c>
      <c r="M325" s="1" t="s">
        <v>116</v>
      </c>
      <c r="N325" s="1" t="s">
        <v>117</v>
      </c>
      <c r="O325" s="1">
        <v>1</v>
      </c>
      <c r="P325" s="1">
        <v>1</v>
      </c>
      <c r="Q325" s="1" t="s">
        <v>49</v>
      </c>
      <c r="R325" s="1">
        <v>1</v>
      </c>
      <c r="S325" s="1" t="s">
        <v>182</v>
      </c>
      <c r="T325" s="1" t="s">
        <v>182</v>
      </c>
      <c r="U325" s="1" t="s">
        <v>120</v>
      </c>
      <c r="V325" s="3" t="s">
        <v>183</v>
      </c>
      <c r="W325" s="3">
        <v>38.96</v>
      </c>
      <c r="X325" s="3">
        <v>-106.99</v>
      </c>
      <c r="Y325" s="3" t="s">
        <v>142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90</v>
      </c>
      <c r="AE325" s="1" t="s">
        <v>189</v>
      </c>
      <c r="AF325" s="1" t="s">
        <v>49</v>
      </c>
      <c r="AG325" s="1" t="s">
        <v>49</v>
      </c>
      <c r="AH325" s="1" t="s">
        <v>184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2" t="s">
        <v>49</v>
      </c>
    </row>
    <row r="326" spans="1:48">
      <c r="A326" s="1">
        <v>16</v>
      </c>
      <c r="B326" s="1" t="s">
        <v>38</v>
      </c>
      <c r="C326" s="1" t="s">
        <v>38</v>
      </c>
      <c r="D326" s="3" t="s">
        <v>177</v>
      </c>
      <c r="E326" s="3" t="s">
        <v>40</v>
      </c>
      <c r="F326" s="3">
        <v>1996</v>
      </c>
      <c r="G326" s="3" t="s">
        <v>178</v>
      </c>
      <c r="H326" s="3" t="s">
        <v>179</v>
      </c>
      <c r="I326" s="3" t="s">
        <v>180</v>
      </c>
      <c r="J326" s="3" t="s">
        <v>181</v>
      </c>
      <c r="K326" s="3" t="s">
        <v>45</v>
      </c>
      <c r="L326" s="3" t="s">
        <v>46</v>
      </c>
      <c r="M326" s="1" t="s">
        <v>116</v>
      </c>
      <c r="N326" s="1" t="s">
        <v>117</v>
      </c>
      <c r="O326" s="1">
        <v>1</v>
      </c>
      <c r="P326" s="1">
        <v>1</v>
      </c>
      <c r="Q326" s="1" t="s">
        <v>49</v>
      </c>
      <c r="R326" s="1">
        <v>1</v>
      </c>
      <c r="S326" s="1" t="s">
        <v>182</v>
      </c>
      <c r="T326" s="1" t="s">
        <v>182</v>
      </c>
      <c r="U326" s="1" t="s">
        <v>120</v>
      </c>
      <c r="V326" s="3" t="s">
        <v>183</v>
      </c>
      <c r="W326" s="3">
        <v>38.96</v>
      </c>
      <c r="X326" s="3">
        <v>-106.99</v>
      </c>
      <c r="Y326" s="3" t="s">
        <v>142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185</v>
      </c>
      <c r="AE326" s="1" t="s">
        <v>302</v>
      </c>
      <c r="AF326" s="1" t="s">
        <v>49</v>
      </c>
      <c r="AG326" s="1" t="s">
        <v>49</v>
      </c>
      <c r="AH326" s="1" t="s">
        <v>184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2" t="s">
        <v>49</v>
      </c>
    </row>
    <row r="327" spans="1:48">
      <c r="A327" s="1">
        <v>16</v>
      </c>
      <c r="B327" s="1" t="s">
        <v>38</v>
      </c>
      <c r="C327" s="1" t="s">
        <v>38</v>
      </c>
      <c r="D327" s="3" t="s">
        <v>177</v>
      </c>
      <c r="E327" s="3" t="s">
        <v>40</v>
      </c>
      <c r="F327" s="3">
        <v>1996</v>
      </c>
      <c r="G327" s="3" t="s">
        <v>178</v>
      </c>
      <c r="H327" s="3" t="s">
        <v>179</v>
      </c>
      <c r="I327" s="3" t="s">
        <v>180</v>
      </c>
      <c r="J327" s="3" t="s">
        <v>181</v>
      </c>
      <c r="K327" s="3" t="s">
        <v>45</v>
      </c>
      <c r="L327" s="3" t="s">
        <v>46</v>
      </c>
      <c r="M327" s="1" t="s">
        <v>116</v>
      </c>
      <c r="N327" s="1" t="s">
        <v>117</v>
      </c>
      <c r="O327" s="1">
        <v>1</v>
      </c>
      <c r="P327" s="1">
        <v>1</v>
      </c>
      <c r="Q327" s="1" t="s">
        <v>49</v>
      </c>
      <c r="R327" s="1">
        <v>1</v>
      </c>
      <c r="S327" s="1" t="s">
        <v>182</v>
      </c>
      <c r="T327" s="1" t="s">
        <v>182</v>
      </c>
      <c r="U327" s="1" t="s">
        <v>120</v>
      </c>
      <c r="V327" s="3" t="s">
        <v>183</v>
      </c>
      <c r="W327" s="3">
        <v>38.96</v>
      </c>
      <c r="X327" s="3">
        <v>-106.99</v>
      </c>
      <c r="Y327" s="3" t="s">
        <v>142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185</v>
      </c>
      <c r="AE327" s="1" t="s">
        <v>188</v>
      </c>
      <c r="AF327" s="1" t="s">
        <v>49</v>
      </c>
      <c r="AG327" s="1" t="s">
        <v>49</v>
      </c>
      <c r="AH327" s="1" t="s">
        <v>184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2" t="s">
        <v>49</v>
      </c>
    </row>
    <row r="328" spans="1:48">
      <c r="A328" s="1">
        <v>16</v>
      </c>
      <c r="B328" s="1" t="s">
        <v>38</v>
      </c>
      <c r="C328" s="1" t="s">
        <v>38</v>
      </c>
      <c r="D328" s="3" t="s">
        <v>177</v>
      </c>
      <c r="E328" s="3" t="s">
        <v>40</v>
      </c>
      <c r="F328" s="3">
        <v>1996</v>
      </c>
      <c r="G328" s="3" t="s">
        <v>178</v>
      </c>
      <c r="H328" s="3" t="s">
        <v>179</v>
      </c>
      <c r="I328" s="3" t="s">
        <v>180</v>
      </c>
      <c r="J328" s="3" t="s">
        <v>181</v>
      </c>
      <c r="K328" s="3" t="s">
        <v>45</v>
      </c>
      <c r="L328" s="3" t="s">
        <v>46</v>
      </c>
      <c r="M328" s="1" t="s">
        <v>116</v>
      </c>
      <c r="N328" s="1" t="s">
        <v>117</v>
      </c>
      <c r="O328" s="1">
        <v>1</v>
      </c>
      <c r="P328" s="1">
        <v>1</v>
      </c>
      <c r="Q328" s="1" t="s">
        <v>49</v>
      </c>
      <c r="R328" s="1">
        <v>1</v>
      </c>
      <c r="S328" s="1" t="s">
        <v>182</v>
      </c>
      <c r="T328" s="1" t="s">
        <v>182</v>
      </c>
      <c r="U328" s="1" t="s">
        <v>120</v>
      </c>
      <c r="V328" s="3" t="s">
        <v>183</v>
      </c>
      <c r="W328" s="3">
        <v>38.96</v>
      </c>
      <c r="X328" s="3">
        <v>-106.99</v>
      </c>
      <c r="Y328" s="3" t="s">
        <v>142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185</v>
      </c>
      <c r="AE328" s="1" t="s">
        <v>189</v>
      </c>
      <c r="AF328" s="1" t="s">
        <v>49</v>
      </c>
      <c r="AG328" s="1" t="s">
        <v>49</v>
      </c>
      <c r="AH328" s="1" t="s">
        <v>184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2" t="s">
        <v>49</v>
      </c>
    </row>
    <row r="329" spans="1:48">
      <c r="A329" s="1">
        <v>16</v>
      </c>
      <c r="B329" s="1" t="s">
        <v>38</v>
      </c>
      <c r="C329" s="1" t="s">
        <v>38</v>
      </c>
      <c r="D329" s="3" t="s">
        <v>177</v>
      </c>
      <c r="E329" s="3" t="s">
        <v>40</v>
      </c>
      <c r="F329" s="3">
        <v>1996</v>
      </c>
      <c r="G329" s="3" t="s">
        <v>178</v>
      </c>
      <c r="H329" s="3" t="s">
        <v>179</v>
      </c>
      <c r="I329" s="3" t="s">
        <v>180</v>
      </c>
      <c r="J329" s="3" t="s">
        <v>181</v>
      </c>
      <c r="K329" s="3" t="s">
        <v>45</v>
      </c>
      <c r="L329" s="3" t="s">
        <v>46</v>
      </c>
      <c r="M329" s="1" t="s">
        <v>116</v>
      </c>
      <c r="N329" s="1" t="s">
        <v>117</v>
      </c>
      <c r="O329" s="1">
        <v>1</v>
      </c>
      <c r="P329" s="1">
        <v>1</v>
      </c>
      <c r="Q329" s="1" t="s">
        <v>49</v>
      </c>
      <c r="R329" s="1">
        <v>1</v>
      </c>
      <c r="S329" s="1" t="s">
        <v>182</v>
      </c>
      <c r="T329" s="1" t="s">
        <v>182</v>
      </c>
      <c r="U329" s="1" t="s">
        <v>120</v>
      </c>
      <c r="V329" s="3" t="s">
        <v>183</v>
      </c>
      <c r="W329" s="3">
        <v>38.96</v>
      </c>
      <c r="X329" s="3">
        <v>-106.99</v>
      </c>
      <c r="Y329" s="3" t="s">
        <v>142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302</v>
      </c>
      <c r="AE329" s="1" t="s">
        <v>188</v>
      </c>
      <c r="AF329" s="1" t="s">
        <v>49</v>
      </c>
      <c r="AG329" s="1" t="s">
        <v>49</v>
      </c>
      <c r="AH329" s="1" t="s">
        <v>184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2" t="s">
        <v>49</v>
      </c>
    </row>
    <row r="330" spans="1:48">
      <c r="A330" s="1">
        <v>16</v>
      </c>
      <c r="B330" s="1" t="s">
        <v>38</v>
      </c>
      <c r="C330" s="1" t="s">
        <v>38</v>
      </c>
      <c r="D330" s="3" t="s">
        <v>177</v>
      </c>
      <c r="E330" s="3" t="s">
        <v>40</v>
      </c>
      <c r="F330" s="3">
        <v>1996</v>
      </c>
      <c r="G330" s="3" t="s">
        <v>178</v>
      </c>
      <c r="H330" s="3" t="s">
        <v>179</v>
      </c>
      <c r="I330" s="3" t="s">
        <v>180</v>
      </c>
      <c r="J330" s="3" t="s">
        <v>181</v>
      </c>
      <c r="K330" s="3" t="s">
        <v>45</v>
      </c>
      <c r="L330" s="3" t="s">
        <v>46</v>
      </c>
      <c r="M330" s="1" t="s">
        <v>116</v>
      </c>
      <c r="N330" s="1" t="s">
        <v>117</v>
      </c>
      <c r="O330" s="1">
        <v>1</v>
      </c>
      <c r="P330" s="1">
        <v>1</v>
      </c>
      <c r="Q330" s="1" t="s">
        <v>49</v>
      </c>
      <c r="R330" s="1">
        <v>1</v>
      </c>
      <c r="S330" s="1" t="s">
        <v>182</v>
      </c>
      <c r="T330" s="1" t="s">
        <v>182</v>
      </c>
      <c r="U330" s="1" t="s">
        <v>120</v>
      </c>
      <c r="V330" s="3" t="s">
        <v>183</v>
      </c>
      <c r="W330" s="3">
        <v>38.96</v>
      </c>
      <c r="X330" s="3">
        <v>-106.99</v>
      </c>
      <c r="Y330" s="3" t="s">
        <v>142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302</v>
      </c>
      <c r="AE330" s="1" t="s">
        <v>189</v>
      </c>
      <c r="AF330" s="1" t="s">
        <v>49</v>
      </c>
      <c r="AG330" s="1" t="s">
        <v>49</v>
      </c>
      <c r="AH330" s="1" t="s">
        <v>184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2" t="s">
        <v>49</v>
      </c>
    </row>
    <row r="331" spans="1:48">
      <c r="A331" s="1">
        <v>16</v>
      </c>
      <c r="B331" s="1" t="s">
        <v>38</v>
      </c>
      <c r="C331" s="1" t="s">
        <v>38</v>
      </c>
      <c r="D331" s="3" t="s">
        <v>177</v>
      </c>
      <c r="E331" s="3" t="s">
        <v>40</v>
      </c>
      <c r="F331" s="3">
        <v>1996</v>
      </c>
      <c r="G331" s="3" t="s">
        <v>178</v>
      </c>
      <c r="H331" s="3" t="s">
        <v>179</v>
      </c>
      <c r="I331" s="3" t="s">
        <v>180</v>
      </c>
      <c r="J331" s="3" t="s">
        <v>181</v>
      </c>
      <c r="K331" s="3" t="s">
        <v>45</v>
      </c>
      <c r="L331" s="3" t="s">
        <v>46</v>
      </c>
      <c r="M331" s="1" t="s">
        <v>116</v>
      </c>
      <c r="N331" s="1" t="s">
        <v>117</v>
      </c>
      <c r="O331" s="1">
        <v>1</v>
      </c>
      <c r="P331" s="1">
        <v>1</v>
      </c>
      <c r="Q331" s="1" t="s">
        <v>49</v>
      </c>
      <c r="R331" s="1">
        <v>1</v>
      </c>
      <c r="S331" s="1" t="s">
        <v>182</v>
      </c>
      <c r="T331" s="1" t="s">
        <v>182</v>
      </c>
      <c r="U331" s="1" t="s">
        <v>120</v>
      </c>
      <c r="V331" s="3" t="s">
        <v>183</v>
      </c>
      <c r="W331" s="3">
        <v>38.96</v>
      </c>
      <c r="X331" s="3">
        <v>-106.99</v>
      </c>
      <c r="Y331" s="3" t="s">
        <v>142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188</v>
      </c>
      <c r="AE331" s="1" t="s">
        <v>189</v>
      </c>
      <c r="AF331" s="1" t="s">
        <v>49</v>
      </c>
      <c r="AG331" s="1" t="s">
        <v>49</v>
      </c>
      <c r="AH331" s="1" t="s">
        <v>184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2" t="s">
        <v>49</v>
      </c>
    </row>
    <row r="332" spans="1:48">
      <c r="A332" s="1">
        <v>20</v>
      </c>
      <c r="B332" s="1" t="s">
        <v>38</v>
      </c>
      <c r="C332" s="1" t="s">
        <v>38</v>
      </c>
      <c r="D332" s="3" t="s">
        <v>191</v>
      </c>
      <c r="E332" s="1" t="s">
        <v>192</v>
      </c>
      <c r="F332" s="1">
        <v>1995</v>
      </c>
      <c r="G332" s="1" t="s">
        <v>163</v>
      </c>
      <c r="H332" s="3" t="s">
        <v>193</v>
      </c>
      <c r="I332" s="3" t="s">
        <v>194</v>
      </c>
      <c r="J332" s="1" t="s">
        <v>195</v>
      </c>
      <c r="K332" s="1" t="s">
        <v>45</v>
      </c>
      <c r="L332" s="3" t="s">
        <v>46</v>
      </c>
      <c r="M332" s="1" t="s">
        <v>12</v>
      </c>
      <c r="N332" s="1" t="s">
        <v>81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196</v>
      </c>
      <c r="V332" s="3" t="s">
        <v>197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198</v>
      </c>
      <c r="AC332" s="1" t="s">
        <v>199</v>
      </c>
      <c r="AD332" s="1" t="s">
        <v>200</v>
      </c>
      <c r="AE332" s="1" t="s">
        <v>200</v>
      </c>
      <c r="AF332" s="1" t="s">
        <v>60</v>
      </c>
      <c r="AG332" s="1" t="s">
        <v>60</v>
      </c>
      <c r="AH332" s="1" t="s">
        <v>201</v>
      </c>
      <c r="AI332" s="1" t="s">
        <v>202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1">
        <f t="shared" ref="AR332:AR340" si="23">AL332*AN332</f>
        <v>37.631999999999998</v>
      </c>
      <c r="AS332" s="4">
        <f t="shared" ref="AS332:AS340" si="24">AR332/(AM332^2)*100</f>
        <v>3.2553633217993081</v>
      </c>
      <c r="AT332" s="5">
        <v>0</v>
      </c>
      <c r="AU332" s="4">
        <f t="shared" ref="AU332:AU340" si="25">AS332*(1-AL332)/AL332</f>
        <v>0.98339100346020758</v>
      </c>
      <c r="AV332" s="31" t="s">
        <v>217</v>
      </c>
    </row>
    <row r="333" spans="1:48">
      <c r="A333" s="1">
        <v>20</v>
      </c>
      <c r="B333" s="1" t="s">
        <v>38</v>
      </c>
      <c r="C333" s="1" t="s">
        <v>38</v>
      </c>
      <c r="D333" s="3" t="s">
        <v>191</v>
      </c>
      <c r="E333" s="1" t="s">
        <v>192</v>
      </c>
      <c r="F333" s="1">
        <v>1995</v>
      </c>
      <c r="G333" s="1" t="s">
        <v>163</v>
      </c>
      <c r="H333" s="3" t="s">
        <v>193</v>
      </c>
      <c r="I333" s="3" t="s">
        <v>194</v>
      </c>
      <c r="J333" s="1" t="s">
        <v>195</v>
      </c>
      <c r="K333" s="1" t="s">
        <v>45</v>
      </c>
      <c r="L333" s="3" t="s">
        <v>46</v>
      </c>
      <c r="M333" s="1" t="s">
        <v>12</v>
      </c>
      <c r="N333" s="1" t="s">
        <v>81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196</v>
      </c>
      <c r="V333" s="3" t="s">
        <v>197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203</v>
      </c>
      <c r="AC333" s="1" t="s">
        <v>204</v>
      </c>
      <c r="AD333" s="1" t="s">
        <v>205</v>
      </c>
      <c r="AE333" s="1" t="s">
        <v>205</v>
      </c>
      <c r="AF333" s="1" t="s">
        <v>53</v>
      </c>
      <c r="AG333" s="1" t="s">
        <v>53</v>
      </c>
      <c r="AH333" s="1" t="s">
        <v>201</v>
      </c>
      <c r="AI333" s="1" t="s">
        <v>202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1">
        <f t="shared" si="23"/>
        <v>142.95998740000002</v>
      </c>
      <c r="AS333" s="4">
        <f t="shared" si="24"/>
        <v>1.274742839156437</v>
      </c>
      <c r="AT333" s="5">
        <v>0</v>
      </c>
      <c r="AU333" s="4">
        <f t="shared" si="25"/>
        <v>0.53084191885551357</v>
      </c>
      <c r="AV333" s="31" t="s">
        <v>217</v>
      </c>
    </row>
    <row r="334" spans="1:48">
      <c r="A334" s="1">
        <v>20</v>
      </c>
      <c r="B334" s="1" t="s">
        <v>38</v>
      </c>
      <c r="C334" s="1" t="s">
        <v>38</v>
      </c>
      <c r="D334" s="3" t="s">
        <v>191</v>
      </c>
      <c r="E334" s="1" t="s">
        <v>192</v>
      </c>
      <c r="F334" s="1">
        <v>1995</v>
      </c>
      <c r="G334" s="1" t="s">
        <v>163</v>
      </c>
      <c r="H334" s="3" t="s">
        <v>193</v>
      </c>
      <c r="I334" s="3" t="s">
        <v>194</v>
      </c>
      <c r="J334" s="1" t="s">
        <v>195</v>
      </c>
      <c r="K334" s="1" t="s">
        <v>45</v>
      </c>
      <c r="L334" s="3" t="s">
        <v>46</v>
      </c>
      <c r="M334" s="1" t="s">
        <v>12</v>
      </c>
      <c r="N334" s="1" t="s">
        <v>81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196</v>
      </c>
      <c r="V334" s="3" t="s">
        <v>197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203</v>
      </c>
      <c r="AC334" s="1" t="s">
        <v>206</v>
      </c>
      <c r="AD334" s="1" t="s">
        <v>207</v>
      </c>
      <c r="AE334" s="1" t="s">
        <v>207</v>
      </c>
      <c r="AF334" s="1" t="s">
        <v>53</v>
      </c>
      <c r="AG334" s="1" t="s">
        <v>53</v>
      </c>
      <c r="AH334" s="1" t="s">
        <v>201</v>
      </c>
      <c r="AI334" s="1" t="s">
        <v>202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1">
        <f t="shared" si="23"/>
        <v>0.21815999999999999</v>
      </c>
      <c r="AS334" s="4">
        <f t="shared" si="24"/>
        <v>1.6833333333333331</v>
      </c>
      <c r="AT334" s="5">
        <v>0</v>
      </c>
      <c r="AU334" s="4">
        <f t="shared" si="25"/>
        <v>1.0944444444444443</v>
      </c>
      <c r="AV334" s="31" t="s">
        <v>217</v>
      </c>
    </row>
    <row r="335" spans="1:48">
      <c r="A335" s="1">
        <v>20</v>
      </c>
      <c r="B335" s="1" t="s">
        <v>38</v>
      </c>
      <c r="C335" s="1" t="s">
        <v>38</v>
      </c>
      <c r="D335" s="3" t="s">
        <v>191</v>
      </c>
      <c r="E335" s="1" t="s">
        <v>192</v>
      </c>
      <c r="F335" s="1">
        <v>1995</v>
      </c>
      <c r="G335" s="1" t="s">
        <v>163</v>
      </c>
      <c r="H335" s="3" t="s">
        <v>193</v>
      </c>
      <c r="I335" s="3" t="s">
        <v>194</v>
      </c>
      <c r="J335" s="1" t="s">
        <v>195</v>
      </c>
      <c r="K335" s="1" t="s">
        <v>45</v>
      </c>
      <c r="L335" s="3" t="s">
        <v>46</v>
      </c>
      <c r="M335" s="1" t="s">
        <v>12</v>
      </c>
      <c r="N335" s="1" t="s">
        <v>81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196</v>
      </c>
      <c r="V335" s="3" t="s">
        <v>197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203</v>
      </c>
      <c r="AC335" s="1" t="s">
        <v>206</v>
      </c>
      <c r="AD335" s="1" t="s">
        <v>208</v>
      </c>
      <c r="AE335" s="1" t="s">
        <v>208</v>
      </c>
      <c r="AF335" s="1" t="s">
        <v>53</v>
      </c>
      <c r="AG335" s="1" t="s">
        <v>53</v>
      </c>
      <c r="AH335" s="1" t="s">
        <v>201</v>
      </c>
      <c r="AI335" s="1" t="s">
        <v>202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1">
        <f t="shared" si="23"/>
        <v>1069757.4399999999</v>
      </c>
      <c r="AS335" s="4">
        <f t="shared" si="24"/>
        <v>3.4246571228963316</v>
      </c>
      <c r="AT335" s="5">
        <v>0</v>
      </c>
      <c r="AU335" s="4">
        <f t="shared" si="25"/>
        <v>2.6366829176281499</v>
      </c>
      <c r="AV335" s="31" t="s">
        <v>217</v>
      </c>
    </row>
    <row r="336" spans="1:48">
      <c r="A336" s="1">
        <v>20</v>
      </c>
      <c r="B336" s="1" t="s">
        <v>38</v>
      </c>
      <c r="C336" s="1" t="s">
        <v>38</v>
      </c>
      <c r="D336" s="3" t="s">
        <v>191</v>
      </c>
      <c r="E336" s="1" t="s">
        <v>192</v>
      </c>
      <c r="F336" s="1">
        <v>1995</v>
      </c>
      <c r="G336" s="1" t="s">
        <v>163</v>
      </c>
      <c r="H336" s="3" t="s">
        <v>193</v>
      </c>
      <c r="I336" s="3" t="s">
        <v>194</v>
      </c>
      <c r="J336" s="1" t="s">
        <v>195</v>
      </c>
      <c r="K336" s="1" t="s">
        <v>45</v>
      </c>
      <c r="L336" s="3" t="s">
        <v>46</v>
      </c>
      <c r="M336" s="1" t="s">
        <v>12</v>
      </c>
      <c r="N336" s="1" t="s">
        <v>81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196</v>
      </c>
      <c r="V336" s="3" t="s">
        <v>197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203</v>
      </c>
      <c r="AC336" s="1" t="s">
        <v>206</v>
      </c>
      <c r="AD336" s="1" t="s">
        <v>209</v>
      </c>
      <c r="AE336" s="1" t="s">
        <v>209</v>
      </c>
      <c r="AF336" s="1" t="s">
        <v>60</v>
      </c>
      <c r="AG336" s="1" t="s">
        <v>174</v>
      </c>
      <c r="AH336" s="1" t="s">
        <v>201</v>
      </c>
      <c r="AI336" s="1" t="s">
        <v>202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1">
        <f t="shared" si="23"/>
        <v>27925.56</v>
      </c>
      <c r="AS336" s="4">
        <f t="shared" si="24"/>
        <v>0.21571461632844632</v>
      </c>
      <c r="AT336" s="5">
        <v>0</v>
      </c>
      <c r="AU336" s="4">
        <f t="shared" si="25"/>
        <v>0.20725521960968371</v>
      </c>
      <c r="AV336" s="31" t="s">
        <v>217</v>
      </c>
    </row>
    <row r="337" spans="1:48">
      <c r="A337" s="1">
        <v>20</v>
      </c>
      <c r="B337" s="1" t="s">
        <v>38</v>
      </c>
      <c r="C337" s="1" t="s">
        <v>38</v>
      </c>
      <c r="D337" s="3" t="s">
        <v>191</v>
      </c>
      <c r="E337" s="1" t="s">
        <v>192</v>
      </c>
      <c r="F337" s="1">
        <v>1995</v>
      </c>
      <c r="G337" s="1" t="s">
        <v>163</v>
      </c>
      <c r="H337" s="3" t="s">
        <v>193</v>
      </c>
      <c r="I337" s="3" t="s">
        <v>194</v>
      </c>
      <c r="J337" s="1" t="s">
        <v>195</v>
      </c>
      <c r="K337" s="1" t="s">
        <v>45</v>
      </c>
      <c r="L337" s="3" t="s">
        <v>46</v>
      </c>
      <c r="M337" s="1" t="s">
        <v>12</v>
      </c>
      <c r="N337" s="1" t="s">
        <v>81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196</v>
      </c>
      <c r="V337" s="3" t="s">
        <v>197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210</v>
      </c>
      <c r="AC337" s="1" t="s">
        <v>211</v>
      </c>
      <c r="AD337" s="1" t="s">
        <v>212</v>
      </c>
      <c r="AE337" s="1" t="s">
        <v>212</v>
      </c>
      <c r="AF337" s="1" t="s">
        <v>53</v>
      </c>
      <c r="AG337" s="1" t="s">
        <v>53</v>
      </c>
      <c r="AH337" s="1" t="s">
        <v>201</v>
      </c>
      <c r="AI337" s="1" t="s">
        <v>202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1">
        <f t="shared" si="23"/>
        <v>220.57850879999998</v>
      </c>
      <c r="AS337" s="4">
        <f t="shared" si="24"/>
        <v>2.5123724049482381</v>
      </c>
      <c r="AT337" s="5">
        <v>0</v>
      </c>
      <c r="AU337" s="4">
        <f t="shared" si="25"/>
        <v>1.2770279041742929</v>
      </c>
      <c r="AV337" s="31" t="s">
        <v>217</v>
      </c>
    </row>
    <row r="338" spans="1:48">
      <c r="A338" s="1">
        <v>20</v>
      </c>
      <c r="B338" s="1" t="s">
        <v>38</v>
      </c>
      <c r="C338" s="1" t="s">
        <v>38</v>
      </c>
      <c r="D338" s="3" t="s">
        <v>191</v>
      </c>
      <c r="E338" s="1" t="s">
        <v>192</v>
      </c>
      <c r="F338" s="1">
        <v>1995</v>
      </c>
      <c r="G338" s="1" t="s">
        <v>163</v>
      </c>
      <c r="H338" s="3" t="s">
        <v>193</v>
      </c>
      <c r="I338" s="3" t="s">
        <v>194</v>
      </c>
      <c r="J338" s="1" t="s">
        <v>195</v>
      </c>
      <c r="K338" s="1" t="s">
        <v>45</v>
      </c>
      <c r="L338" s="3" t="s">
        <v>46</v>
      </c>
      <c r="M338" s="1" t="s">
        <v>12</v>
      </c>
      <c r="N338" s="1" t="s">
        <v>81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196</v>
      </c>
      <c r="V338" s="3" t="s">
        <v>197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210</v>
      </c>
      <c r="AC338" s="1" t="s">
        <v>213</v>
      </c>
      <c r="AD338" s="1" t="s">
        <v>214</v>
      </c>
      <c r="AE338" s="1" t="s">
        <v>214</v>
      </c>
      <c r="AF338" s="1" t="s">
        <v>60</v>
      </c>
      <c r="AG338" s="1" t="s">
        <v>174</v>
      </c>
      <c r="AH338" s="1" t="s">
        <v>201</v>
      </c>
      <c r="AI338" s="1" t="s">
        <v>202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1">
        <f t="shared" si="23"/>
        <v>237.69900000000001</v>
      </c>
      <c r="AS338" s="4">
        <f t="shared" si="24"/>
        <v>19.404000000000003</v>
      </c>
      <c r="AT338" s="5">
        <v>0</v>
      </c>
      <c r="AU338" s="4">
        <f t="shared" si="25"/>
        <v>16.596</v>
      </c>
      <c r="AV338" s="31" t="s">
        <v>217</v>
      </c>
    </row>
    <row r="339" spans="1:48">
      <c r="A339" s="1">
        <v>20</v>
      </c>
      <c r="B339" s="1" t="s">
        <v>38</v>
      </c>
      <c r="C339" s="1" t="s">
        <v>38</v>
      </c>
      <c r="D339" s="3" t="s">
        <v>191</v>
      </c>
      <c r="E339" s="1" t="s">
        <v>192</v>
      </c>
      <c r="F339" s="1">
        <v>1995</v>
      </c>
      <c r="G339" s="1" t="s">
        <v>163</v>
      </c>
      <c r="H339" s="3" t="s">
        <v>193</v>
      </c>
      <c r="I339" s="3" t="s">
        <v>194</v>
      </c>
      <c r="J339" s="1" t="s">
        <v>195</v>
      </c>
      <c r="K339" s="1" t="s">
        <v>45</v>
      </c>
      <c r="L339" s="3" t="s">
        <v>46</v>
      </c>
      <c r="M339" s="1" t="s">
        <v>12</v>
      </c>
      <c r="N339" s="1" t="s">
        <v>81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196</v>
      </c>
      <c r="V339" s="3" t="s">
        <v>197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125</v>
      </c>
      <c r="AD339" s="1" t="s">
        <v>215</v>
      </c>
      <c r="AE339" s="1" t="s">
        <v>215</v>
      </c>
      <c r="AF339" s="1" t="s">
        <v>60</v>
      </c>
      <c r="AG339" s="1" t="s">
        <v>130</v>
      </c>
      <c r="AH339" s="1" t="s">
        <v>201</v>
      </c>
      <c r="AI339" s="1" t="s">
        <v>202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1">
        <f t="shared" si="23"/>
        <v>0.67300000000000004</v>
      </c>
      <c r="AS339" s="4">
        <f t="shared" si="24"/>
        <v>3.3234567901234571</v>
      </c>
      <c r="AT339" s="5">
        <v>0</v>
      </c>
      <c r="AU339" s="4">
        <f t="shared" si="25"/>
        <v>1.6148148148148147</v>
      </c>
      <c r="AV339" s="31" t="s">
        <v>217</v>
      </c>
    </row>
    <row r="340" spans="1:48">
      <c r="A340" s="1">
        <v>20</v>
      </c>
      <c r="B340" s="1" t="s">
        <v>38</v>
      </c>
      <c r="C340" s="1" t="s">
        <v>38</v>
      </c>
      <c r="D340" s="3" t="s">
        <v>191</v>
      </c>
      <c r="E340" s="1" t="s">
        <v>192</v>
      </c>
      <c r="F340" s="1">
        <v>1995</v>
      </c>
      <c r="G340" s="1" t="s">
        <v>163</v>
      </c>
      <c r="H340" s="3" t="s">
        <v>193</v>
      </c>
      <c r="I340" s="3" t="s">
        <v>194</v>
      </c>
      <c r="J340" s="1" t="s">
        <v>195</v>
      </c>
      <c r="K340" s="1" t="s">
        <v>45</v>
      </c>
      <c r="L340" s="3" t="s">
        <v>46</v>
      </c>
      <c r="M340" s="1" t="s">
        <v>12</v>
      </c>
      <c r="N340" s="1" t="s">
        <v>81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196</v>
      </c>
      <c r="V340" s="3" t="s">
        <v>197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125</v>
      </c>
      <c r="AD340" s="1" t="s">
        <v>216</v>
      </c>
      <c r="AE340" s="1" t="s">
        <v>216</v>
      </c>
      <c r="AF340" s="1" t="s">
        <v>53</v>
      </c>
      <c r="AG340" s="1" t="s">
        <v>53</v>
      </c>
      <c r="AH340" s="1" t="s">
        <v>201</v>
      </c>
      <c r="AI340" s="1" t="s">
        <v>202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1">
        <f t="shared" si="23"/>
        <v>0.75539249999999991</v>
      </c>
      <c r="AS340" s="4">
        <f t="shared" si="24"/>
        <v>7.3768798828124984</v>
      </c>
      <c r="AT340" s="5">
        <v>0</v>
      </c>
      <c r="AU340" s="4">
        <f t="shared" si="25"/>
        <v>1.4365966796875</v>
      </c>
      <c r="AV340" s="31" t="s">
        <v>217</v>
      </c>
    </row>
    <row r="341" spans="1:48">
      <c r="A341" s="1">
        <v>20</v>
      </c>
      <c r="B341" s="1" t="s">
        <v>38</v>
      </c>
      <c r="C341" s="1" t="s">
        <v>38</v>
      </c>
      <c r="D341" s="3" t="s">
        <v>191</v>
      </c>
      <c r="E341" s="1" t="s">
        <v>192</v>
      </c>
      <c r="F341" s="1">
        <v>1995</v>
      </c>
      <c r="G341" s="1" t="s">
        <v>163</v>
      </c>
      <c r="H341" s="3" t="s">
        <v>193</v>
      </c>
      <c r="I341" s="3" t="s">
        <v>194</v>
      </c>
      <c r="J341" s="1" t="s">
        <v>195</v>
      </c>
      <c r="K341" s="1" t="s">
        <v>45</v>
      </c>
      <c r="L341" s="3" t="s">
        <v>46</v>
      </c>
      <c r="M341" s="1" t="s">
        <v>12</v>
      </c>
      <c r="N341" s="1" t="s">
        <v>81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196</v>
      </c>
      <c r="V341" s="3" t="s">
        <v>197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205</v>
      </c>
      <c r="AE341" s="1" t="s">
        <v>212</v>
      </c>
      <c r="AF341" s="1" t="s">
        <v>49</v>
      </c>
      <c r="AG341" s="1" t="s">
        <v>49</v>
      </c>
      <c r="AH341" s="1" t="s">
        <v>201</v>
      </c>
      <c r="AI341" s="1" t="s">
        <v>202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1" t="s">
        <v>49</v>
      </c>
      <c r="AV341" s="32" t="s">
        <v>49</v>
      </c>
    </row>
    <row r="342" spans="1:48">
      <c r="A342" s="1">
        <v>20</v>
      </c>
      <c r="B342" s="1" t="s">
        <v>38</v>
      </c>
      <c r="C342" s="1" t="s">
        <v>38</v>
      </c>
      <c r="D342" s="3" t="s">
        <v>191</v>
      </c>
      <c r="E342" s="1" t="s">
        <v>192</v>
      </c>
      <c r="F342" s="1">
        <v>1995</v>
      </c>
      <c r="G342" s="1" t="s">
        <v>163</v>
      </c>
      <c r="H342" s="3" t="s">
        <v>193</v>
      </c>
      <c r="I342" s="3" t="s">
        <v>194</v>
      </c>
      <c r="J342" s="1" t="s">
        <v>195</v>
      </c>
      <c r="K342" s="1" t="s">
        <v>45</v>
      </c>
      <c r="L342" s="3" t="s">
        <v>46</v>
      </c>
      <c r="M342" s="1" t="s">
        <v>12</v>
      </c>
      <c r="N342" s="1" t="s">
        <v>81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196</v>
      </c>
      <c r="V342" s="3" t="s">
        <v>197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205</v>
      </c>
      <c r="AE342" s="1" t="s">
        <v>214</v>
      </c>
      <c r="AF342" s="1" t="s">
        <v>49</v>
      </c>
      <c r="AG342" s="1" t="s">
        <v>49</v>
      </c>
      <c r="AH342" s="1" t="s">
        <v>201</v>
      </c>
      <c r="AI342" s="1" t="s">
        <v>202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1" t="s">
        <v>49</v>
      </c>
      <c r="AV342" s="32" t="s">
        <v>49</v>
      </c>
    </row>
    <row r="343" spans="1:48">
      <c r="A343" s="1">
        <v>20</v>
      </c>
      <c r="B343" s="1" t="s">
        <v>38</v>
      </c>
      <c r="C343" s="1" t="s">
        <v>38</v>
      </c>
      <c r="D343" s="3" t="s">
        <v>191</v>
      </c>
      <c r="E343" s="1" t="s">
        <v>192</v>
      </c>
      <c r="F343" s="1">
        <v>1995</v>
      </c>
      <c r="G343" s="1" t="s">
        <v>163</v>
      </c>
      <c r="H343" s="3" t="s">
        <v>193</v>
      </c>
      <c r="I343" s="3" t="s">
        <v>194</v>
      </c>
      <c r="J343" s="1" t="s">
        <v>195</v>
      </c>
      <c r="K343" s="1" t="s">
        <v>45</v>
      </c>
      <c r="L343" s="3" t="s">
        <v>46</v>
      </c>
      <c r="M343" s="1" t="s">
        <v>12</v>
      </c>
      <c r="N343" s="1" t="s">
        <v>81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196</v>
      </c>
      <c r="V343" s="3" t="s">
        <v>197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205</v>
      </c>
      <c r="AE343" s="1" t="s">
        <v>207</v>
      </c>
      <c r="AF343" s="1" t="s">
        <v>49</v>
      </c>
      <c r="AG343" s="1" t="s">
        <v>49</v>
      </c>
      <c r="AH343" s="1" t="s">
        <v>201</v>
      </c>
      <c r="AI343" s="1" t="s">
        <v>202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1" t="s">
        <v>49</v>
      </c>
      <c r="AV343" s="32" t="s">
        <v>49</v>
      </c>
    </row>
    <row r="344" spans="1:48">
      <c r="A344" s="1">
        <v>20</v>
      </c>
      <c r="B344" s="1" t="s">
        <v>38</v>
      </c>
      <c r="C344" s="1" t="s">
        <v>38</v>
      </c>
      <c r="D344" s="3" t="s">
        <v>191</v>
      </c>
      <c r="E344" s="1" t="s">
        <v>192</v>
      </c>
      <c r="F344" s="1">
        <v>1995</v>
      </c>
      <c r="G344" s="1" t="s">
        <v>163</v>
      </c>
      <c r="H344" s="3" t="s">
        <v>193</v>
      </c>
      <c r="I344" s="3" t="s">
        <v>194</v>
      </c>
      <c r="J344" s="1" t="s">
        <v>195</v>
      </c>
      <c r="K344" s="1" t="s">
        <v>45</v>
      </c>
      <c r="L344" s="3" t="s">
        <v>46</v>
      </c>
      <c r="M344" s="1" t="s">
        <v>12</v>
      </c>
      <c r="N344" s="1" t="s">
        <v>81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196</v>
      </c>
      <c r="V344" s="3" t="s">
        <v>197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205</v>
      </c>
      <c r="AE344" s="1" t="s">
        <v>208</v>
      </c>
      <c r="AF344" s="1" t="s">
        <v>49</v>
      </c>
      <c r="AG344" s="1" t="s">
        <v>49</v>
      </c>
      <c r="AH344" s="1" t="s">
        <v>201</v>
      </c>
      <c r="AI344" s="1" t="s">
        <v>202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1" t="s">
        <v>49</v>
      </c>
      <c r="AV344" s="32" t="s">
        <v>49</v>
      </c>
    </row>
    <row r="345" spans="1:48">
      <c r="A345" s="1">
        <v>20</v>
      </c>
      <c r="B345" s="1" t="s">
        <v>38</v>
      </c>
      <c r="C345" s="1" t="s">
        <v>38</v>
      </c>
      <c r="D345" s="3" t="s">
        <v>191</v>
      </c>
      <c r="E345" s="1" t="s">
        <v>192</v>
      </c>
      <c r="F345" s="1">
        <v>1995</v>
      </c>
      <c r="G345" s="1" t="s">
        <v>163</v>
      </c>
      <c r="H345" s="3" t="s">
        <v>193</v>
      </c>
      <c r="I345" s="3" t="s">
        <v>194</v>
      </c>
      <c r="J345" s="1" t="s">
        <v>195</v>
      </c>
      <c r="K345" s="1" t="s">
        <v>45</v>
      </c>
      <c r="L345" s="3" t="s">
        <v>46</v>
      </c>
      <c r="M345" s="1" t="s">
        <v>12</v>
      </c>
      <c r="N345" s="1" t="s">
        <v>81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196</v>
      </c>
      <c r="V345" s="3" t="s">
        <v>197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205</v>
      </c>
      <c r="AE345" s="1" t="s">
        <v>209</v>
      </c>
      <c r="AF345" s="1" t="s">
        <v>49</v>
      </c>
      <c r="AG345" s="1" t="s">
        <v>49</v>
      </c>
      <c r="AH345" s="1" t="s">
        <v>201</v>
      </c>
      <c r="AI345" s="1" t="s">
        <v>202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1" t="s">
        <v>49</v>
      </c>
      <c r="AV345" s="32" t="s">
        <v>49</v>
      </c>
    </row>
    <row r="346" spans="1:48">
      <c r="A346" s="1">
        <v>20</v>
      </c>
      <c r="B346" s="1" t="s">
        <v>38</v>
      </c>
      <c r="C346" s="1" t="s">
        <v>38</v>
      </c>
      <c r="D346" s="3" t="s">
        <v>191</v>
      </c>
      <c r="E346" s="1" t="s">
        <v>192</v>
      </c>
      <c r="F346" s="1">
        <v>1995</v>
      </c>
      <c r="G346" s="1" t="s">
        <v>163</v>
      </c>
      <c r="H346" s="3" t="s">
        <v>193</v>
      </c>
      <c r="I346" s="3" t="s">
        <v>194</v>
      </c>
      <c r="J346" s="1" t="s">
        <v>195</v>
      </c>
      <c r="K346" s="1" t="s">
        <v>45</v>
      </c>
      <c r="L346" s="3" t="s">
        <v>46</v>
      </c>
      <c r="M346" s="1" t="s">
        <v>12</v>
      </c>
      <c r="N346" s="1" t="s">
        <v>81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196</v>
      </c>
      <c r="V346" s="3" t="s">
        <v>197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205</v>
      </c>
      <c r="AE346" s="1" t="s">
        <v>200</v>
      </c>
      <c r="AF346" s="1" t="s">
        <v>49</v>
      </c>
      <c r="AG346" s="1" t="s">
        <v>49</v>
      </c>
      <c r="AH346" s="1" t="s">
        <v>201</v>
      </c>
      <c r="AI346" s="1" t="s">
        <v>202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1" t="s">
        <v>49</v>
      </c>
      <c r="AV346" s="32" t="s">
        <v>49</v>
      </c>
    </row>
    <row r="347" spans="1:48">
      <c r="A347" s="1">
        <v>20</v>
      </c>
      <c r="B347" s="1" t="s">
        <v>38</v>
      </c>
      <c r="C347" s="1" t="s">
        <v>38</v>
      </c>
      <c r="D347" s="3" t="s">
        <v>191</v>
      </c>
      <c r="E347" s="1" t="s">
        <v>192</v>
      </c>
      <c r="F347" s="1">
        <v>1995</v>
      </c>
      <c r="G347" s="1" t="s">
        <v>163</v>
      </c>
      <c r="H347" s="3" t="s">
        <v>193</v>
      </c>
      <c r="I347" s="3" t="s">
        <v>194</v>
      </c>
      <c r="J347" s="1" t="s">
        <v>195</v>
      </c>
      <c r="K347" s="1" t="s">
        <v>45</v>
      </c>
      <c r="L347" s="3" t="s">
        <v>46</v>
      </c>
      <c r="M347" s="1" t="s">
        <v>12</v>
      </c>
      <c r="N347" s="1" t="s">
        <v>81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196</v>
      </c>
      <c r="V347" s="3" t="s">
        <v>197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205</v>
      </c>
      <c r="AE347" s="1" t="s">
        <v>216</v>
      </c>
      <c r="AF347" s="1" t="s">
        <v>49</v>
      </c>
      <c r="AG347" s="1" t="s">
        <v>49</v>
      </c>
      <c r="AH347" s="1" t="s">
        <v>201</v>
      </c>
      <c r="AI347" s="1" t="s">
        <v>202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1" t="s">
        <v>49</v>
      </c>
      <c r="AV347" s="32" t="s">
        <v>49</v>
      </c>
    </row>
    <row r="348" spans="1:48">
      <c r="A348" s="1">
        <v>20</v>
      </c>
      <c r="B348" s="1" t="s">
        <v>38</v>
      </c>
      <c r="C348" s="1" t="s">
        <v>38</v>
      </c>
      <c r="D348" s="3" t="s">
        <v>191</v>
      </c>
      <c r="E348" s="1" t="s">
        <v>192</v>
      </c>
      <c r="F348" s="1">
        <v>1995</v>
      </c>
      <c r="G348" s="1" t="s">
        <v>163</v>
      </c>
      <c r="H348" s="3" t="s">
        <v>193</v>
      </c>
      <c r="I348" s="3" t="s">
        <v>194</v>
      </c>
      <c r="J348" s="1" t="s">
        <v>195</v>
      </c>
      <c r="K348" s="1" t="s">
        <v>45</v>
      </c>
      <c r="L348" s="3" t="s">
        <v>46</v>
      </c>
      <c r="M348" s="1" t="s">
        <v>12</v>
      </c>
      <c r="N348" s="1" t="s">
        <v>81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196</v>
      </c>
      <c r="V348" s="3" t="s">
        <v>197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205</v>
      </c>
      <c r="AE348" s="1" t="s">
        <v>215</v>
      </c>
      <c r="AF348" s="1" t="s">
        <v>49</v>
      </c>
      <c r="AG348" s="1" t="s">
        <v>49</v>
      </c>
      <c r="AH348" s="1" t="s">
        <v>201</v>
      </c>
      <c r="AI348" s="1" t="s">
        <v>202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1" t="s">
        <v>49</v>
      </c>
      <c r="AV348" s="32" t="s">
        <v>49</v>
      </c>
    </row>
    <row r="349" spans="1:48">
      <c r="A349" s="1">
        <v>20</v>
      </c>
      <c r="B349" s="1" t="s">
        <v>38</v>
      </c>
      <c r="C349" s="1" t="s">
        <v>38</v>
      </c>
      <c r="D349" s="3" t="s">
        <v>191</v>
      </c>
      <c r="E349" s="1" t="s">
        <v>192</v>
      </c>
      <c r="F349" s="1">
        <v>1995</v>
      </c>
      <c r="G349" s="1" t="s">
        <v>163</v>
      </c>
      <c r="H349" s="3" t="s">
        <v>193</v>
      </c>
      <c r="I349" s="3" t="s">
        <v>194</v>
      </c>
      <c r="J349" s="1" t="s">
        <v>195</v>
      </c>
      <c r="K349" s="1" t="s">
        <v>45</v>
      </c>
      <c r="L349" s="3" t="s">
        <v>46</v>
      </c>
      <c r="M349" s="1" t="s">
        <v>12</v>
      </c>
      <c r="N349" s="1" t="s">
        <v>81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196</v>
      </c>
      <c r="V349" s="3" t="s">
        <v>197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212</v>
      </c>
      <c r="AE349" s="1" t="s">
        <v>214</v>
      </c>
      <c r="AF349" s="1" t="s">
        <v>49</v>
      </c>
      <c r="AG349" s="1" t="s">
        <v>49</v>
      </c>
      <c r="AH349" s="1" t="s">
        <v>201</v>
      </c>
      <c r="AI349" s="1" t="s">
        <v>202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1" t="s">
        <v>49</v>
      </c>
      <c r="AV349" s="32" t="s">
        <v>49</v>
      </c>
    </row>
    <row r="350" spans="1:48">
      <c r="A350" s="1">
        <v>20</v>
      </c>
      <c r="B350" s="1" t="s">
        <v>38</v>
      </c>
      <c r="C350" s="1" t="s">
        <v>38</v>
      </c>
      <c r="D350" s="3" t="s">
        <v>191</v>
      </c>
      <c r="E350" s="1" t="s">
        <v>192</v>
      </c>
      <c r="F350" s="1">
        <v>1995</v>
      </c>
      <c r="G350" s="1" t="s">
        <v>163</v>
      </c>
      <c r="H350" s="3" t="s">
        <v>193</v>
      </c>
      <c r="I350" s="3" t="s">
        <v>194</v>
      </c>
      <c r="J350" s="1" t="s">
        <v>195</v>
      </c>
      <c r="K350" s="1" t="s">
        <v>45</v>
      </c>
      <c r="L350" s="3" t="s">
        <v>46</v>
      </c>
      <c r="M350" s="1" t="s">
        <v>12</v>
      </c>
      <c r="N350" s="1" t="s">
        <v>81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196</v>
      </c>
      <c r="V350" s="3" t="s">
        <v>197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212</v>
      </c>
      <c r="AE350" s="1" t="s">
        <v>207</v>
      </c>
      <c r="AF350" s="1" t="s">
        <v>49</v>
      </c>
      <c r="AG350" s="1" t="s">
        <v>49</v>
      </c>
      <c r="AH350" s="1" t="s">
        <v>201</v>
      </c>
      <c r="AI350" s="1" t="s">
        <v>202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2" t="s">
        <v>49</v>
      </c>
    </row>
    <row r="351" spans="1:48">
      <c r="A351" s="1">
        <v>20</v>
      </c>
      <c r="B351" s="1" t="s">
        <v>38</v>
      </c>
      <c r="C351" s="1" t="s">
        <v>38</v>
      </c>
      <c r="D351" s="3" t="s">
        <v>191</v>
      </c>
      <c r="E351" s="1" t="s">
        <v>192</v>
      </c>
      <c r="F351" s="1">
        <v>1995</v>
      </c>
      <c r="G351" s="1" t="s">
        <v>163</v>
      </c>
      <c r="H351" s="3" t="s">
        <v>193</v>
      </c>
      <c r="I351" s="3" t="s">
        <v>194</v>
      </c>
      <c r="J351" s="1" t="s">
        <v>195</v>
      </c>
      <c r="K351" s="1" t="s">
        <v>45</v>
      </c>
      <c r="L351" s="3" t="s">
        <v>46</v>
      </c>
      <c r="M351" s="1" t="s">
        <v>12</v>
      </c>
      <c r="N351" s="1" t="s">
        <v>81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196</v>
      </c>
      <c r="V351" s="3" t="s">
        <v>197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212</v>
      </c>
      <c r="AE351" s="1" t="s">
        <v>208</v>
      </c>
      <c r="AF351" s="1" t="s">
        <v>49</v>
      </c>
      <c r="AG351" s="1" t="s">
        <v>49</v>
      </c>
      <c r="AH351" s="1" t="s">
        <v>201</v>
      </c>
      <c r="AI351" s="1" t="s">
        <v>202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2" t="s">
        <v>49</v>
      </c>
    </row>
    <row r="352" spans="1:48">
      <c r="A352" s="1">
        <v>20</v>
      </c>
      <c r="B352" s="1" t="s">
        <v>38</v>
      </c>
      <c r="C352" s="1" t="s">
        <v>38</v>
      </c>
      <c r="D352" s="3" t="s">
        <v>191</v>
      </c>
      <c r="E352" s="1" t="s">
        <v>192</v>
      </c>
      <c r="F352" s="1">
        <v>1995</v>
      </c>
      <c r="G352" s="1" t="s">
        <v>163</v>
      </c>
      <c r="H352" s="3" t="s">
        <v>193</v>
      </c>
      <c r="I352" s="3" t="s">
        <v>194</v>
      </c>
      <c r="J352" s="1" t="s">
        <v>195</v>
      </c>
      <c r="K352" s="1" t="s">
        <v>45</v>
      </c>
      <c r="L352" s="3" t="s">
        <v>46</v>
      </c>
      <c r="M352" s="1" t="s">
        <v>12</v>
      </c>
      <c r="N352" s="1" t="s">
        <v>81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196</v>
      </c>
      <c r="V352" s="3" t="s">
        <v>197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212</v>
      </c>
      <c r="AE352" s="1" t="s">
        <v>209</v>
      </c>
      <c r="AF352" s="1" t="s">
        <v>49</v>
      </c>
      <c r="AG352" s="1" t="s">
        <v>49</v>
      </c>
      <c r="AH352" s="1" t="s">
        <v>201</v>
      </c>
      <c r="AI352" s="1" t="s">
        <v>202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2" t="s">
        <v>49</v>
      </c>
    </row>
    <row r="353" spans="1:48">
      <c r="A353" s="1">
        <v>20</v>
      </c>
      <c r="B353" s="1" t="s">
        <v>38</v>
      </c>
      <c r="C353" s="1" t="s">
        <v>38</v>
      </c>
      <c r="D353" s="3" t="s">
        <v>191</v>
      </c>
      <c r="E353" s="1" t="s">
        <v>192</v>
      </c>
      <c r="F353" s="1">
        <v>1995</v>
      </c>
      <c r="G353" s="1" t="s">
        <v>163</v>
      </c>
      <c r="H353" s="3" t="s">
        <v>193</v>
      </c>
      <c r="I353" s="3" t="s">
        <v>194</v>
      </c>
      <c r="J353" s="1" t="s">
        <v>195</v>
      </c>
      <c r="K353" s="1" t="s">
        <v>45</v>
      </c>
      <c r="L353" s="3" t="s">
        <v>46</v>
      </c>
      <c r="M353" s="1" t="s">
        <v>12</v>
      </c>
      <c r="N353" s="1" t="s">
        <v>81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196</v>
      </c>
      <c r="V353" s="3" t="s">
        <v>197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212</v>
      </c>
      <c r="AE353" s="1" t="s">
        <v>200</v>
      </c>
      <c r="AF353" s="1" t="s">
        <v>49</v>
      </c>
      <c r="AG353" s="1" t="s">
        <v>49</v>
      </c>
      <c r="AH353" s="1" t="s">
        <v>201</v>
      </c>
      <c r="AI353" s="1" t="s">
        <v>202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2" t="s">
        <v>49</v>
      </c>
    </row>
    <row r="354" spans="1:48">
      <c r="A354" s="1">
        <v>20</v>
      </c>
      <c r="B354" s="1" t="s">
        <v>38</v>
      </c>
      <c r="C354" s="1" t="s">
        <v>38</v>
      </c>
      <c r="D354" s="3" t="s">
        <v>191</v>
      </c>
      <c r="E354" s="1" t="s">
        <v>192</v>
      </c>
      <c r="F354" s="1">
        <v>1995</v>
      </c>
      <c r="G354" s="1" t="s">
        <v>163</v>
      </c>
      <c r="H354" s="3" t="s">
        <v>193</v>
      </c>
      <c r="I354" s="3" t="s">
        <v>194</v>
      </c>
      <c r="J354" s="1" t="s">
        <v>195</v>
      </c>
      <c r="K354" s="1" t="s">
        <v>45</v>
      </c>
      <c r="L354" s="3" t="s">
        <v>46</v>
      </c>
      <c r="M354" s="1" t="s">
        <v>12</v>
      </c>
      <c r="N354" s="1" t="s">
        <v>81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196</v>
      </c>
      <c r="V354" s="3" t="s">
        <v>197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212</v>
      </c>
      <c r="AE354" s="1" t="s">
        <v>216</v>
      </c>
      <c r="AF354" s="1" t="s">
        <v>49</v>
      </c>
      <c r="AG354" s="1" t="s">
        <v>49</v>
      </c>
      <c r="AH354" s="1" t="s">
        <v>201</v>
      </c>
      <c r="AI354" s="1" t="s">
        <v>202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2" t="s">
        <v>49</v>
      </c>
    </row>
    <row r="355" spans="1:48">
      <c r="A355" s="1">
        <v>20</v>
      </c>
      <c r="B355" s="1" t="s">
        <v>38</v>
      </c>
      <c r="C355" s="1" t="s">
        <v>38</v>
      </c>
      <c r="D355" s="3" t="s">
        <v>191</v>
      </c>
      <c r="E355" s="1" t="s">
        <v>192</v>
      </c>
      <c r="F355" s="1">
        <v>1995</v>
      </c>
      <c r="G355" s="1" t="s">
        <v>163</v>
      </c>
      <c r="H355" s="3" t="s">
        <v>193</v>
      </c>
      <c r="I355" s="3" t="s">
        <v>194</v>
      </c>
      <c r="J355" s="1" t="s">
        <v>195</v>
      </c>
      <c r="K355" s="1" t="s">
        <v>45</v>
      </c>
      <c r="L355" s="3" t="s">
        <v>46</v>
      </c>
      <c r="M355" s="1" t="s">
        <v>12</v>
      </c>
      <c r="N355" s="1" t="s">
        <v>81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196</v>
      </c>
      <c r="V355" s="3" t="s">
        <v>197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212</v>
      </c>
      <c r="AE355" s="1" t="s">
        <v>215</v>
      </c>
      <c r="AF355" s="1" t="s">
        <v>49</v>
      </c>
      <c r="AG355" s="1" t="s">
        <v>49</v>
      </c>
      <c r="AH355" s="1" t="s">
        <v>201</v>
      </c>
      <c r="AI355" s="1" t="s">
        <v>202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2" t="s">
        <v>49</v>
      </c>
    </row>
    <row r="356" spans="1:48">
      <c r="A356" s="1">
        <v>20</v>
      </c>
      <c r="B356" s="1" t="s">
        <v>38</v>
      </c>
      <c r="C356" s="1" t="s">
        <v>38</v>
      </c>
      <c r="D356" s="3" t="s">
        <v>191</v>
      </c>
      <c r="E356" s="1" t="s">
        <v>192</v>
      </c>
      <c r="F356" s="1">
        <v>1995</v>
      </c>
      <c r="G356" s="1" t="s">
        <v>163</v>
      </c>
      <c r="H356" s="3" t="s">
        <v>193</v>
      </c>
      <c r="I356" s="3" t="s">
        <v>194</v>
      </c>
      <c r="J356" s="1" t="s">
        <v>195</v>
      </c>
      <c r="K356" s="1" t="s">
        <v>45</v>
      </c>
      <c r="L356" s="3" t="s">
        <v>46</v>
      </c>
      <c r="M356" s="1" t="s">
        <v>12</v>
      </c>
      <c r="N356" s="1" t="s">
        <v>81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196</v>
      </c>
      <c r="V356" s="3" t="s">
        <v>197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214</v>
      </c>
      <c r="AE356" s="1" t="s">
        <v>207</v>
      </c>
      <c r="AF356" s="1" t="s">
        <v>49</v>
      </c>
      <c r="AG356" s="1" t="s">
        <v>49</v>
      </c>
      <c r="AH356" s="1" t="s">
        <v>201</v>
      </c>
      <c r="AI356" s="1" t="s">
        <v>202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2" t="s">
        <v>49</v>
      </c>
    </row>
    <row r="357" spans="1:48">
      <c r="A357" s="1">
        <v>20</v>
      </c>
      <c r="B357" s="1" t="s">
        <v>38</v>
      </c>
      <c r="C357" s="1" t="s">
        <v>38</v>
      </c>
      <c r="D357" s="3" t="s">
        <v>191</v>
      </c>
      <c r="E357" s="1" t="s">
        <v>192</v>
      </c>
      <c r="F357" s="1">
        <v>1995</v>
      </c>
      <c r="G357" s="1" t="s">
        <v>163</v>
      </c>
      <c r="H357" s="3" t="s">
        <v>193</v>
      </c>
      <c r="I357" s="3" t="s">
        <v>194</v>
      </c>
      <c r="J357" s="1" t="s">
        <v>195</v>
      </c>
      <c r="K357" s="1" t="s">
        <v>45</v>
      </c>
      <c r="L357" s="3" t="s">
        <v>46</v>
      </c>
      <c r="M357" s="1" t="s">
        <v>12</v>
      </c>
      <c r="N357" s="1" t="s">
        <v>81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196</v>
      </c>
      <c r="V357" s="3" t="s">
        <v>197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214</v>
      </c>
      <c r="AE357" s="1" t="s">
        <v>208</v>
      </c>
      <c r="AF357" s="1" t="s">
        <v>49</v>
      </c>
      <c r="AG357" s="1" t="s">
        <v>49</v>
      </c>
      <c r="AH357" s="1" t="s">
        <v>201</v>
      </c>
      <c r="AI357" s="1" t="s">
        <v>202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2" t="s">
        <v>49</v>
      </c>
    </row>
    <row r="358" spans="1:48">
      <c r="A358" s="1">
        <v>20</v>
      </c>
      <c r="B358" s="1" t="s">
        <v>38</v>
      </c>
      <c r="C358" s="1" t="s">
        <v>38</v>
      </c>
      <c r="D358" s="3" t="s">
        <v>191</v>
      </c>
      <c r="E358" s="1" t="s">
        <v>192</v>
      </c>
      <c r="F358" s="1">
        <v>1995</v>
      </c>
      <c r="G358" s="1" t="s">
        <v>163</v>
      </c>
      <c r="H358" s="3" t="s">
        <v>193</v>
      </c>
      <c r="I358" s="3" t="s">
        <v>194</v>
      </c>
      <c r="J358" s="1" t="s">
        <v>195</v>
      </c>
      <c r="K358" s="1" t="s">
        <v>45</v>
      </c>
      <c r="L358" s="3" t="s">
        <v>46</v>
      </c>
      <c r="M358" s="1" t="s">
        <v>12</v>
      </c>
      <c r="N358" s="1" t="s">
        <v>81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196</v>
      </c>
      <c r="V358" s="3" t="s">
        <v>197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214</v>
      </c>
      <c r="AE358" s="1" t="s">
        <v>209</v>
      </c>
      <c r="AF358" s="1" t="s">
        <v>49</v>
      </c>
      <c r="AG358" s="1" t="s">
        <v>49</v>
      </c>
      <c r="AH358" s="1" t="s">
        <v>201</v>
      </c>
      <c r="AI358" s="1" t="s">
        <v>202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2" t="s">
        <v>49</v>
      </c>
    </row>
    <row r="359" spans="1:48">
      <c r="A359" s="1">
        <v>20</v>
      </c>
      <c r="B359" s="1" t="s">
        <v>38</v>
      </c>
      <c r="C359" s="1" t="s">
        <v>38</v>
      </c>
      <c r="D359" s="3" t="s">
        <v>191</v>
      </c>
      <c r="E359" s="1" t="s">
        <v>192</v>
      </c>
      <c r="F359" s="1">
        <v>1995</v>
      </c>
      <c r="G359" s="1" t="s">
        <v>163</v>
      </c>
      <c r="H359" s="3" t="s">
        <v>193</v>
      </c>
      <c r="I359" s="3" t="s">
        <v>194</v>
      </c>
      <c r="J359" s="1" t="s">
        <v>195</v>
      </c>
      <c r="K359" s="1" t="s">
        <v>45</v>
      </c>
      <c r="L359" s="3" t="s">
        <v>46</v>
      </c>
      <c r="M359" s="1" t="s">
        <v>12</v>
      </c>
      <c r="N359" s="1" t="s">
        <v>81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196</v>
      </c>
      <c r="V359" s="3" t="s">
        <v>197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214</v>
      </c>
      <c r="AE359" s="1" t="s">
        <v>200</v>
      </c>
      <c r="AF359" s="1" t="s">
        <v>49</v>
      </c>
      <c r="AG359" s="1" t="s">
        <v>49</v>
      </c>
      <c r="AH359" s="1" t="s">
        <v>201</v>
      </c>
      <c r="AI359" s="1" t="s">
        <v>202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2" t="s">
        <v>49</v>
      </c>
    </row>
    <row r="360" spans="1:48">
      <c r="A360" s="1">
        <v>20</v>
      </c>
      <c r="B360" s="1" t="s">
        <v>38</v>
      </c>
      <c r="C360" s="1" t="s">
        <v>38</v>
      </c>
      <c r="D360" s="3" t="s">
        <v>191</v>
      </c>
      <c r="E360" s="1" t="s">
        <v>192</v>
      </c>
      <c r="F360" s="1">
        <v>1995</v>
      </c>
      <c r="G360" s="1" t="s">
        <v>163</v>
      </c>
      <c r="H360" s="3" t="s">
        <v>193</v>
      </c>
      <c r="I360" s="3" t="s">
        <v>194</v>
      </c>
      <c r="J360" s="1" t="s">
        <v>195</v>
      </c>
      <c r="K360" s="1" t="s">
        <v>45</v>
      </c>
      <c r="L360" s="3" t="s">
        <v>46</v>
      </c>
      <c r="M360" s="1" t="s">
        <v>12</v>
      </c>
      <c r="N360" s="1" t="s">
        <v>81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196</v>
      </c>
      <c r="V360" s="3" t="s">
        <v>197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214</v>
      </c>
      <c r="AE360" s="1" t="s">
        <v>216</v>
      </c>
      <c r="AF360" s="1" t="s">
        <v>49</v>
      </c>
      <c r="AG360" s="1" t="s">
        <v>49</v>
      </c>
      <c r="AH360" s="1" t="s">
        <v>201</v>
      </c>
      <c r="AI360" s="1" t="s">
        <v>202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2" t="s">
        <v>49</v>
      </c>
    </row>
    <row r="361" spans="1:48">
      <c r="A361" s="1">
        <v>20</v>
      </c>
      <c r="B361" s="1" t="s">
        <v>38</v>
      </c>
      <c r="C361" s="1" t="s">
        <v>38</v>
      </c>
      <c r="D361" s="3" t="s">
        <v>191</v>
      </c>
      <c r="E361" s="1" t="s">
        <v>192</v>
      </c>
      <c r="F361" s="1">
        <v>1995</v>
      </c>
      <c r="G361" s="1" t="s">
        <v>163</v>
      </c>
      <c r="H361" s="3" t="s">
        <v>193</v>
      </c>
      <c r="I361" s="3" t="s">
        <v>194</v>
      </c>
      <c r="J361" s="1" t="s">
        <v>195</v>
      </c>
      <c r="K361" s="1" t="s">
        <v>45</v>
      </c>
      <c r="L361" s="3" t="s">
        <v>46</v>
      </c>
      <c r="M361" s="1" t="s">
        <v>12</v>
      </c>
      <c r="N361" s="1" t="s">
        <v>81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196</v>
      </c>
      <c r="V361" s="3" t="s">
        <v>197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214</v>
      </c>
      <c r="AE361" s="1" t="s">
        <v>215</v>
      </c>
      <c r="AF361" s="1" t="s">
        <v>49</v>
      </c>
      <c r="AG361" s="1" t="s">
        <v>49</v>
      </c>
      <c r="AH361" s="1" t="s">
        <v>201</v>
      </c>
      <c r="AI361" s="1" t="s">
        <v>202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2" t="s">
        <v>49</v>
      </c>
    </row>
    <row r="362" spans="1:48">
      <c r="A362" s="1">
        <v>20</v>
      </c>
      <c r="B362" s="1" t="s">
        <v>38</v>
      </c>
      <c r="C362" s="1" t="s">
        <v>38</v>
      </c>
      <c r="D362" s="3" t="s">
        <v>191</v>
      </c>
      <c r="E362" s="1" t="s">
        <v>192</v>
      </c>
      <c r="F362" s="1">
        <v>1995</v>
      </c>
      <c r="G362" s="1" t="s">
        <v>163</v>
      </c>
      <c r="H362" s="3" t="s">
        <v>193</v>
      </c>
      <c r="I362" s="3" t="s">
        <v>194</v>
      </c>
      <c r="J362" s="1" t="s">
        <v>195</v>
      </c>
      <c r="K362" s="1" t="s">
        <v>45</v>
      </c>
      <c r="L362" s="3" t="s">
        <v>46</v>
      </c>
      <c r="M362" s="1" t="s">
        <v>12</v>
      </c>
      <c r="N362" s="1" t="s">
        <v>81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196</v>
      </c>
      <c r="V362" s="3" t="s">
        <v>197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207</v>
      </c>
      <c r="AE362" s="1" t="s">
        <v>208</v>
      </c>
      <c r="AF362" s="1" t="s">
        <v>49</v>
      </c>
      <c r="AG362" s="1" t="s">
        <v>49</v>
      </c>
      <c r="AH362" s="1" t="s">
        <v>201</v>
      </c>
      <c r="AI362" s="1" t="s">
        <v>202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2" t="s">
        <v>49</v>
      </c>
    </row>
    <row r="363" spans="1:48">
      <c r="A363" s="1">
        <v>20</v>
      </c>
      <c r="B363" s="1" t="s">
        <v>38</v>
      </c>
      <c r="C363" s="1" t="s">
        <v>38</v>
      </c>
      <c r="D363" s="3" t="s">
        <v>191</v>
      </c>
      <c r="E363" s="1" t="s">
        <v>192</v>
      </c>
      <c r="F363" s="1">
        <v>1995</v>
      </c>
      <c r="G363" s="1" t="s">
        <v>163</v>
      </c>
      <c r="H363" s="3" t="s">
        <v>193</v>
      </c>
      <c r="I363" s="3" t="s">
        <v>194</v>
      </c>
      <c r="J363" s="1" t="s">
        <v>195</v>
      </c>
      <c r="K363" s="1" t="s">
        <v>45</v>
      </c>
      <c r="L363" s="3" t="s">
        <v>46</v>
      </c>
      <c r="M363" s="1" t="s">
        <v>12</v>
      </c>
      <c r="N363" s="1" t="s">
        <v>81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196</v>
      </c>
      <c r="V363" s="3" t="s">
        <v>197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207</v>
      </c>
      <c r="AE363" s="1" t="s">
        <v>209</v>
      </c>
      <c r="AF363" s="1" t="s">
        <v>49</v>
      </c>
      <c r="AG363" s="1" t="s">
        <v>49</v>
      </c>
      <c r="AH363" s="1" t="s">
        <v>201</v>
      </c>
      <c r="AI363" s="1" t="s">
        <v>202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2" t="s">
        <v>49</v>
      </c>
    </row>
    <row r="364" spans="1:48">
      <c r="A364" s="1">
        <v>20</v>
      </c>
      <c r="B364" s="1" t="s">
        <v>38</v>
      </c>
      <c r="C364" s="1" t="s">
        <v>38</v>
      </c>
      <c r="D364" s="3" t="s">
        <v>191</v>
      </c>
      <c r="E364" s="1" t="s">
        <v>192</v>
      </c>
      <c r="F364" s="1">
        <v>1995</v>
      </c>
      <c r="G364" s="1" t="s">
        <v>163</v>
      </c>
      <c r="H364" s="3" t="s">
        <v>193</v>
      </c>
      <c r="I364" s="3" t="s">
        <v>194</v>
      </c>
      <c r="J364" s="1" t="s">
        <v>195</v>
      </c>
      <c r="K364" s="1" t="s">
        <v>45</v>
      </c>
      <c r="L364" s="3" t="s">
        <v>46</v>
      </c>
      <c r="M364" s="1" t="s">
        <v>12</v>
      </c>
      <c r="N364" s="1" t="s">
        <v>81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196</v>
      </c>
      <c r="V364" s="3" t="s">
        <v>197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207</v>
      </c>
      <c r="AE364" s="1" t="s">
        <v>200</v>
      </c>
      <c r="AF364" s="1" t="s">
        <v>49</v>
      </c>
      <c r="AG364" s="1" t="s">
        <v>49</v>
      </c>
      <c r="AH364" s="1" t="s">
        <v>201</v>
      </c>
      <c r="AI364" s="1" t="s">
        <v>202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2" t="s">
        <v>49</v>
      </c>
    </row>
    <row r="365" spans="1:48">
      <c r="A365" s="1">
        <v>20</v>
      </c>
      <c r="B365" s="1" t="s">
        <v>38</v>
      </c>
      <c r="C365" s="1" t="s">
        <v>38</v>
      </c>
      <c r="D365" s="3" t="s">
        <v>191</v>
      </c>
      <c r="E365" s="1" t="s">
        <v>192</v>
      </c>
      <c r="F365" s="1">
        <v>1995</v>
      </c>
      <c r="G365" s="1" t="s">
        <v>163</v>
      </c>
      <c r="H365" s="3" t="s">
        <v>193</v>
      </c>
      <c r="I365" s="3" t="s">
        <v>194</v>
      </c>
      <c r="J365" s="1" t="s">
        <v>195</v>
      </c>
      <c r="K365" s="1" t="s">
        <v>45</v>
      </c>
      <c r="L365" s="3" t="s">
        <v>46</v>
      </c>
      <c r="M365" s="1" t="s">
        <v>12</v>
      </c>
      <c r="N365" s="1" t="s">
        <v>81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196</v>
      </c>
      <c r="V365" s="3" t="s">
        <v>197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207</v>
      </c>
      <c r="AE365" s="1" t="s">
        <v>216</v>
      </c>
      <c r="AF365" s="1" t="s">
        <v>49</v>
      </c>
      <c r="AG365" s="1" t="s">
        <v>49</v>
      </c>
      <c r="AH365" s="1" t="s">
        <v>201</v>
      </c>
      <c r="AI365" s="1" t="s">
        <v>202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2" t="s">
        <v>49</v>
      </c>
    </row>
    <row r="366" spans="1:48">
      <c r="A366" s="1">
        <v>20</v>
      </c>
      <c r="B366" s="1" t="s">
        <v>38</v>
      </c>
      <c r="C366" s="1" t="s">
        <v>38</v>
      </c>
      <c r="D366" s="3" t="s">
        <v>191</v>
      </c>
      <c r="E366" s="1" t="s">
        <v>192</v>
      </c>
      <c r="F366" s="1">
        <v>1995</v>
      </c>
      <c r="G366" s="1" t="s">
        <v>163</v>
      </c>
      <c r="H366" s="3" t="s">
        <v>193</v>
      </c>
      <c r="I366" s="3" t="s">
        <v>194</v>
      </c>
      <c r="J366" s="1" t="s">
        <v>195</v>
      </c>
      <c r="K366" s="1" t="s">
        <v>45</v>
      </c>
      <c r="L366" s="3" t="s">
        <v>46</v>
      </c>
      <c r="M366" s="1" t="s">
        <v>12</v>
      </c>
      <c r="N366" s="1" t="s">
        <v>81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196</v>
      </c>
      <c r="V366" s="3" t="s">
        <v>197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207</v>
      </c>
      <c r="AE366" s="1" t="s">
        <v>215</v>
      </c>
      <c r="AF366" s="1" t="s">
        <v>49</v>
      </c>
      <c r="AG366" s="1" t="s">
        <v>49</v>
      </c>
      <c r="AH366" s="1" t="s">
        <v>201</v>
      </c>
      <c r="AI366" s="1" t="s">
        <v>202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2" t="s">
        <v>49</v>
      </c>
    </row>
    <row r="367" spans="1:48">
      <c r="A367" s="1">
        <v>20</v>
      </c>
      <c r="B367" s="1" t="s">
        <v>38</v>
      </c>
      <c r="C367" s="1" t="s">
        <v>38</v>
      </c>
      <c r="D367" s="3" t="s">
        <v>191</v>
      </c>
      <c r="E367" s="1" t="s">
        <v>192</v>
      </c>
      <c r="F367" s="1">
        <v>1995</v>
      </c>
      <c r="G367" s="1" t="s">
        <v>163</v>
      </c>
      <c r="H367" s="3" t="s">
        <v>193</v>
      </c>
      <c r="I367" s="3" t="s">
        <v>194</v>
      </c>
      <c r="J367" s="1" t="s">
        <v>195</v>
      </c>
      <c r="K367" s="1" t="s">
        <v>45</v>
      </c>
      <c r="L367" s="3" t="s">
        <v>46</v>
      </c>
      <c r="M367" s="1" t="s">
        <v>12</v>
      </c>
      <c r="N367" s="1" t="s">
        <v>81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196</v>
      </c>
      <c r="V367" s="3" t="s">
        <v>197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208</v>
      </c>
      <c r="AE367" s="1" t="s">
        <v>209</v>
      </c>
      <c r="AF367" s="1" t="s">
        <v>49</v>
      </c>
      <c r="AG367" s="1" t="s">
        <v>49</v>
      </c>
      <c r="AH367" s="1" t="s">
        <v>201</v>
      </c>
      <c r="AI367" s="1" t="s">
        <v>202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2" t="s">
        <v>49</v>
      </c>
    </row>
    <row r="368" spans="1:48">
      <c r="A368" s="1">
        <v>20</v>
      </c>
      <c r="B368" s="1" t="s">
        <v>38</v>
      </c>
      <c r="C368" s="1" t="s">
        <v>38</v>
      </c>
      <c r="D368" s="3" t="s">
        <v>191</v>
      </c>
      <c r="E368" s="1" t="s">
        <v>192</v>
      </c>
      <c r="F368" s="1">
        <v>1995</v>
      </c>
      <c r="G368" s="1" t="s">
        <v>163</v>
      </c>
      <c r="H368" s="3" t="s">
        <v>193</v>
      </c>
      <c r="I368" s="3" t="s">
        <v>194</v>
      </c>
      <c r="J368" s="1" t="s">
        <v>195</v>
      </c>
      <c r="K368" s="1" t="s">
        <v>45</v>
      </c>
      <c r="L368" s="3" t="s">
        <v>46</v>
      </c>
      <c r="M368" s="1" t="s">
        <v>12</v>
      </c>
      <c r="N368" s="1" t="s">
        <v>81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196</v>
      </c>
      <c r="V368" s="3" t="s">
        <v>197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208</v>
      </c>
      <c r="AE368" s="1" t="s">
        <v>200</v>
      </c>
      <c r="AF368" s="1" t="s">
        <v>49</v>
      </c>
      <c r="AG368" s="1" t="s">
        <v>49</v>
      </c>
      <c r="AH368" s="1" t="s">
        <v>201</v>
      </c>
      <c r="AI368" s="1" t="s">
        <v>202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2" t="s">
        <v>49</v>
      </c>
    </row>
    <row r="369" spans="1:48">
      <c r="A369" s="1">
        <v>20</v>
      </c>
      <c r="B369" s="1" t="s">
        <v>38</v>
      </c>
      <c r="C369" s="1" t="s">
        <v>38</v>
      </c>
      <c r="D369" s="3" t="s">
        <v>191</v>
      </c>
      <c r="E369" s="1" t="s">
        <v>192</v>
      </c>
      <c r="F369" s="1">
        <v>1995</v>
      </c>
      <c r="G369" s="1" t="s">
        <v>163</v>
      </c>
      <c r="H369" s="3" t="s">
        <v>193</v>
      </c>
      <c r="I369" s="3" t="s">
        <v>194</v>
      </c>
      <c r="J369" s="1" t="s">
        <v>195</v>
      </c>
      <c r="K369" s="1" t="s">
        <v>45</v>
      </c>
      <c r="L369" s="3" t="s">
        <v>46</v>
      </c>
      <c r="M369" s="1" t="s">
        <v>12</v>
      </c>
      <c r="N369" s="1" t="s">
        <v>81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196</v>
      </c>
      <c r="V369" s="3" t="s">
        <v>197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208</v>
      </c>
      <c r="AE369" s="1" t="s">
        <v>216</v>
      </c>
      <c r="AF369" s="1" t="s">
        <v>49</v>
      </c>
      <c r="AG369" s="1" t="s">
        <v>49</v>
      </c>
      <c r="AH369" s="1" t="s">
        <v>201</v>
      </c>
      <c r="AI369" s="1" t="s">
        <v>202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2" t="s">
        <v>49</v>
      </c>
    </row>
    <row r="370" spans="1:48">
      <c r="A370" s="1">
        <v>20</v>
      </c>
      <c r="B370" s="1" t="s">
        <v>38</v>
      </c>
      <c r="C370" s="1" t="s">
        <v>38</v>
      </c>
      <c r="D370" s="3" t="s">
        <v>191</v>
      </c>
      <c r="E370" s="1" t="s">
        <v>192</v>
      </c>
      <c r="F370" s="1">
        <v>1995</v>
      </c>
      <c r="G370" s="1" t="s">
        <v>163</v>
      </c>
      <c r="H370" s="3" t="s">
        <v>193</v>
      </c>
      <c r="I370" s="3" t="s">
        <v>194</v>
      </c>
      <c r="J370" s="1" t="s">
        <v>195</v>
      </c>
      <c r="K370" s="1" t="s">
        <v>45</v>
      </c>
      <c r="L370" s="3" t="s">
        <v>46</v>
      </c>
      <c r="M370" s="1" t="s">
        <v>12</v>
      </c>
      <c r="N370" s="1" t="s">
        <v>81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196</v>
      </c>
      <c r="V370" s="3" t="s">
        <v>197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208</v>
      </c>
      <c r="AE370" s="1" t="s">
        <v>215</v>
      </c>
      <c r="AF370" s="1" t="s">
        <v>49</v>
      </c>
      <c r="AG370" s="1" t="s">
        <v>49</v>
      </c>
      <c r="AH370" s="1" t="s">
        <v>201</v>
      </c>
      <c r="AI370" s="1" t="s">
        <v>202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2" t="s">
        <v>49</v>
      </c>
    </row>
    <row r="371" spans="1:48">
      <c r="A371" s="1">
        <v>20</v>
      </c>
      <c r="B371" s="1" t="s">
        <v>38</v>
      </c>
      <c r="C371" s="1" t="s">
        <v>38</v>
      </c>
      <c r="D371" s="3" t="s">
        <v>191</v>
      </c>
      <c r="E371" s="1" t="s">
        <v>192</v>
      </c>
      <c r="F371" s="1">
        <v>1995</v>
      </c>
      <c r="G371" s="1" t="s">
        <v>163</v>
      </c>
      <c r="H371" s="3" t="s">
        <v>193</v>
      </c>
      <c r="I371" s="3" t="s">
        <v>194</v>
      </c>
      <c r="J371" s="1" t="s">
        <v>195</v>
      </c>
      <c r="K371" s="1" t="s">
        <v>45</v>
      </c>
      <c r="L371" s="3" t="s">
        <v>46</v>
      </c>
      <c r="M371" s="1" t="s">
        <v>12</v>
      </c>
      <c r="N371" s="1" t="s">
        <v>81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196</v>
      </c>
      <c r="V371" s="3" t="s">
        <v>197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209</v>
      </c>
      <c r="AE371" s="1" t="s">
        <v>200</v>
      </c>
      <c r="AF371" s="1" t="s">
        <v>49</v>
      </c>
      <c r="AG371" s="1" t="s">
        <v>49</v>
      </c>
      <c r="AH371" s="1" t="s">
        <v>201</v>
      </c>
      <c r="AI371" s="1" t="s">
        <v>202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2" t="s">
        <v>49</v>
      </c>
    </row>
    <row r="372" spans="1:48">
      <c r="A372" s="1">
        <v>20</v>
      </c>
      <c r="B372" s="1" t="s">
        <v>38</v>
      </c>
      <c r="C372" s="1" t="s">
        <v>38</v>
      </c>
      <c r="D372" s="3" t="s">
        <v>191</v>
      </c>
      <c r="E372" s="1" t="s">
        <v>192</v>
      </c>
      <c r="F372" s="1">
        <v>1995</v>
      </c>
      <c r="G372" s="1" t="s">
        <v>163</v>
      </c>
      <c r="H372" s="3" t="s">
        <v>193</v>
      </c>
      <c r="I372" s="3" t="s">
        <v>194</v>
      </c>
      <c r="J372" s="1" t="s">
        <v>195</v>
      </c>
      <c r="K372" s="1" t="s">
        <v>45</v>
      </c>
      <c r="L372" s="3" t="s">
        <v>46</v>
      </c>
      <c r="M372" s="1" t="s">
        <v>12</v>
      </c>
      <c r="N372" s="1" t="s">
        <v>81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196</v>
      </c>
      <c r="V372" s="3" t="s">
        <v>197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209</v>
      </c>
      <c r="AE372" s="1" t="s">
        <v>216</v>
      </c>
      <c r="AF372" s="1" t="s">
        <v>49</v>
      </c>
      <c r="AG372" s="1" t="s">
        <v>49</v>
      </c>
      <c r="AH372" s="1" t="s">
        <v>201</v>
      </c>
      <c r="AI372" s="1" t="s">
        <v>202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2" t="s">
        <v>49</v>
      </c>
    </row>
    <row r="373" spans="1:48">
      <c r="A373" s="1">
        <v>20</v>
      </c>
      <c r="B373" s="1" t="s">
        <v>38</v>
      </c>
      <c r="C373" s="1" t="s">
        <v>38</v>
      </c>
      <c r="D373" s="3" t="s">
        <v>191</v>
      </c>
      <c r="E373" s="1" t="s">
        <v>192</v>
      </c>
      <c r="F373" s="1">
        <v>1995</v>
      </c>
      <c r="G373" s="1" t="s">
        <v>163</v>
      </c>
      <c r="H373" s="3" t="s">
        <v>193</v>
      </c>
      <c r="I373" s="3" t="s">
        <v>194</v>
      </c>
      <c r="J373" s="1" t="s">
        <v>195</v>
      </c>
      <c r="K373" s="1" t="s">
        <v>45</v>
      </c>
      <c r="L373" s="3" t="s">
        <v>46</v>
      </c>
      <c r="M373" s="1" t="s">
        <v>12</v>
      </c>
      <c r="N373" s="1" t="s">
        <v>81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196</v>
      </c>
      <c r="V373" s="3" t="s">
        <v>197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209</v>
      </c>
      <c r="AE373" s="1" t="s">
        <v>215</v>
      </c>
      <c r="AF373" s="1" t="s">
        <v>49</v>
      </c>
      <c r="AG373" s="1" t="s">
        <v>49</v>
      </c>
      <c r="AH373" s="1" t="s">
        <v>201</v>
      </c>
      <c r="AI373" s="1" t="s">
        <v>202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2" t="s">
        <v>49</v>
      </c>
    </row>
    <row r="374" spans="1:48">
      <c r="A374" s="1">
        <v>20</v>
      </c>
      <c r="B374" s="1" t="s">
        <v>38</v>
      </c>
      <c r="C374" s="1" t="s">
        <v>38</v>
      </c>
      <c r="D374" s="3" t="s">
        <v>191</v>
      </c>
      <c r="E374" s="1" t="s">
        <v>192</v>
      </c>
      <c r="F374" s="1">
        <v>1995</v>
      </c>
      <c r="G374" s="1" t="s">
        <v>163</v>
      </c>
      <c r="H374" s="3" t="s">
        <v>193</v>
      </c>
      <c r="I374" s="3" t="s">
        <v>194</v>
      </c>
      <c r="J374" s="1" t="s">
        <v>195</v>
      </c>
      <c r="K374" s="1" t="s">
        <v>45</v>
      </c>
      <c r="L374" s="3" t="s">
        <v>46</v>
      </c>
      <c r="M374" s="1" t="s">
        <v>12</v>
      </c>
      <c r="N374" s="1" t="s">
        <v>81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196</v>
      </c>
      <c r="V374" s="3" t="s">
        <v>197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200</v>
      </c>
      <c r="AE374" s="1" t="s">
        <v>216</v>
      </c>
      <c r="AF374" s="1" t="s">
        <v>49</v>
      </c>
      <c r="AG374" s="1" t="s">
        <v>49</v>
      </c>
      <c r="AH374" s="1" t="s">
        <v>201</v>
      </c>
      <c r="AI374" s="1" t="s">
        <v>202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2" t="s">
        <v>49</v>
      </c>
    </row>
    <row r="375" spans="1:48">
      <c r="A375" s="1">
        <v>20</v>
      </c>
      <c r="B375" s="1" t="s">
        <v>38</v>
      </c>
      <c r="C375" s="1" t="s">
        <v>38</v>
      </c>
      <c r="D375" s="3" t="s">
        <v>191</v>
      </c>
      <c r="E375" s="1" t="s">
        <v>192</v>
      </c>
      <c r="F375" s="1">
        <v>1995</v>
      </c>
      <c r="G375" s="1" t="s">
        <v>163</v>
      </c>
      <c r="H375" s="3" t="s">
        <v>193</v>
      </c>
      <c r="I375" s="3" t="s">
        <v>194</v>
      </c>
      <c r="J375" s="1" t="s">
        <v>195</v>
      </c>
      <c r="K375" s="1" t="s">
        <v>45</v>
      </c>
      <c r="L375" s="3" t="s">
        <v>46</v>
      </c>
      <c r="M375" s="1" t="s">
        <v>12</v>
      </c>
      <c r="N375" s="1" t="s">
        <v>81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196</v>
      </c>
      <c r="V375" s="3" t="s">
        <v>197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200</v>
      </c>
      <c r="AE375" s="1" t="s">
        <v>215</v>
      </c>
      <c r="AF375" s="1" t="s">
        <v>49</v>
      </c>
      <c r="AG375" s="1" t="s">
        <v>49</v>
      </c>
      <c r="AH375" s="1" t="s">
        <v>201</v>
      </c>
      <c r="AI375" s="1" t="s">
        <v>202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2" t="s">
        <v>49</v>
      </c>
    </row>
    <row r="376" spans="1:48">
      <c r="A376" s="1">
        <v>20</v>
      </c>
      <c r="B376" s="1" t="s">
        <v>38</v>
      </c>
      <c r="C376" s="1" t="s">
        <v>38</v>
      </c>
      <c r="D376" s="3" t="s">
        <v>191</v>
      </c>
      <c r="E376" s="1" t="s">
        <v>192</v>
      </c>
      <c r="F376" s="1">
        <v>1995</v>
      </c>
      <c r="G376" s="1" t="s">
        <v>163</v>
      </c>
      <c r="H376" s="3" t="s">
        <v>193</v>
      </c>
      <c r="I376" s="3" t="s">
        <v>194</v>
      </c>
      <c r="J376" s="1" t="s">
        <v>195</v>
      </c>
      <c r="K376" s="1" t="s">
        <v>45</v>
      </c>
      <c r="L376" s="3" t="s">
        <v>46</v>
      </c>
      <c r="M376" s="1" t="s">
        <v>12</v>
      </c>
      <c r="N376" s="1" t="s">
        <v>81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196</v>
      </c>
      <c r="V376" s="3" t="s">
        <v>197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216</v>
      </c>
      <c r="AE376" s="1" t="s">
        <v>215</v>
      </c>
      <c r="AF376" s="1" t="s">
        <v>49</v>
      </c>
      <c r="AG376" s="1" t="s">
        <v>49</v>
      </c>
      <c r="AH376" s="1" t="s">
        <v>201</v>
      </c>
      <c r="AI376" s="1" t="s">
        <v>202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2" t="s">
        <v>49</v>
      </c>
    </row>
    <row r="377" spans="1:48">
      <c r="A377" s="1">
        <v>20</v>
      </c>
      <c r="B377" s="1" t="s">
        <v>38</v>
      </c>
      <c r="C377" s="1" t="s">
        <v>38</v>
      </c>
      <c r="D377" s="3" t="s">
        <v>191</v>
      </c>
      <c r="E377" s="1" t="s">
        <v>192</v>
      </c>
      <c r="F377" s="1">
        <v>1995</v>
      </c>
      <c r="G377" s="1" t="s">
        <v>163</v>
      </c>
      <c r="H377" s="3" t="s">
        <v>193</v>
      </c>
      <c r="I377" s="3" t="s">
        <v>194</v>
      </c>
      <c r="J377" s="1" t="s">
        <v>195</v>
      </c>
      <c r="K377" s="1" t="s">
        <v>45</v>
      </c>
      <c r="L377" s="3" t="s">
        <v>46</v>
      </c>
      <c r="M377" s="1" t="s">
        <v>12</v>
      </c>
      <c r="N377" s="1" t="s">
        <v>81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196</v>
      </c>
      <c r="V377" s="3" t="s">
        <v>218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198</v>
      </c>
      <c r="AC377" s="1" t="s">
        <v>199</v>
      </c>
      <c r="AD377" s="1" t="s">
        <v>200</v>
      </c>
      <c r="AE377" s="1" t="s">
        <v>200</v>
      </c>
      <c r="AF377" s="1" t="s">
        <v>60</v>
      </c>
      <c r="AG377" s="1" t="s">
        <v>60</v>
      </c>
      <c r="AH377" s="1" t="s">
        <v>201</v>
      </c>
      <c r="AI377" s="1" t="s">
        <v>202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1">
        <f t="shared" ref="AR377:AR385" si="26">AL377*AN377</f>
        <v>62.207999999999998</v>
      </c>
      <c r="AS377" s="4">
        <f t="shared" ref="AS377:AS385" si="27">AR377/(AM377^2)*100</f>
        <v>3.7006543723973819</v>
      </c>
      <c r="AT377" s="5">
        <v>0</v>
      </c>
      <c r="AU377" s="4">
        <f t="shared" ref="AU377:AU385" si="28">AS377*(1-AL377)/AL377</f>
        <v>1.1179060083283756</v>
      </c>
      <c r="AV377" s="31" t="s">
        <v>217</v>
      </c>
    </row>
    <row r="378" spans="1:48">
      <c r="A378" s="1">
        <v>20</v>
      </c>
      <c r="B378" s="1" t="s">
        <v>38</v>
      </c>
      <c r="C378" s="1" t="s">
        <v>38</v>
      </c>
      <c r="D378" s="3" t="s">
        <v>191</v>
      </c>
      <c r="E378" s="1" t="s">
        <v>192</v>
      </c>
      <c r="F378" s="1">
        <v>1995</v>
      </c>
      <c r="G378" s="1" t="s">
        <v>163</v>
      </c>
      <c r="H378" s="3" t="s">
        <v>193</v>
      </c>
      <c r="I378" s="3" t="s">
        <v>194</v>
      </c>
      <c r="J378" s="1" t="s">
        <v>195</v>
      </c>
      <c r="K378" s="1" t="s">
        <v>45</v>
      </c>
      <c r="L378" s="3" t="s">
        <v>46</v>
      </c>
      <c r="M378" s="1" t="s">
        <v>12</v>
      </c>
      <c r="N378" s="1" t="s">
        <v>81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196</v>
      </c>
      <c r="V378" s="3" t="s">
        <v>218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203</v>
      </c>
      <c r="AC378" s="1" t="s">
        <v>204</v>
      </c>
      <c r="AD378" s="1" t="s">
        <v>205</v>
      </c>
      <c r="AE378" s="1" t="s">
        <v>205</v>
      </c>
      <c r="AF378" s="1" t="s">
        <v>53</v>
      </c>
      <c r="AG378" s="1" t="s">
        <v>53</v>
      </c>
      <c r="AH378" s="1" t="s">
        <v>201</v>
      </c>
      <c r="AI378" s="1" t="s">
        <v>202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1">
        <f t="shared" si="26"/>
        <v>56.243044100000013</v>
      </c>
      <c r="AS378" s="4">
        <f t="shared" si="27"/>
        <v>0.48398432557371074</v>
      </c>
      <c r="AT378" s="5">
        <v>0</v>
      </c>
      <c r="AU378" s="4">
        <f t="shared" si="28"/>
        <v>0.44496831468293169</v>
      </c>
      <c r="AV378" s="31" t="s">
        <v>217</v>
      </c>
    </row>
    <row r="379" spans="1:48">
      <c r="A379" s="1">
        <v>20</v>
      </c>
      <c r="B379" s="1" t="s">
        <v>38</v>
      </c>
      <c r="C379" s="1" t="s">
        <v>38</v>
      </c>
      <c r="D379" s="3" t="s">
        <v>191</v>
      </c>
      <c r="E379" s="1" t="s">
        <v>192</v>
      </c>
      <c r="F379" s="1">
        <v>1995</v>
      </c>
      <c r="G379" s="1" t="s">
        <v>163</v>
      </c>
      <c r="H379" s="3" t="s">
        <v>193</v>
      </c>
      <c r="I379" s="3" t="s">
        <v>194</v>
      </c>
      <c r="J379" s="1" t="s">
        <v>195</v>
      </c>
      <c r="K379" s="1" t="s">
        <v>45</v>
      </c>
      <c r="L379" s="3" t="s">
        <v>46</v>
      </c>
      <c r="M379" s="1" t="s">
        <v>12</v>
      </c>
      <c r="N379" s="1" t="s">
        <v>81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196</v>
      </c>
      <c r="V379" s="3" t="s">
        <v>218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203</v>
      </c>
      <c r="AC379" s="1" t="s">
        <v>206</v>
      </c>
      <c r="AD379" s="1" t="s">
        <v>207</v>
      </c>
      <c r="AE379" s="1" t="s">
        <v>207</v>
      </c>
      <c r="AF379" s="1" t="s">
        <v>53</v>
      </c>
      <c r="AG379" s="1" t="s">
        <v>53</v>
      </c>
      <c r="AH379" s="1" t="s">
        <v>201</v>
      </c>
      <c r="AI379" s="1" t="s">
        <v>202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1">
        <f t="shared" si="26"/>
        <v>0.63684840000000009</v>
      </c>
      <c r="AS379" s="4">
        <f t="shared" si="27"/>
        <v>3.289506198347107</v>
      </c>
      <c r="AT379" s="5">
        <v>0</v>
      </c>
      <c r="AU379" s="4">
        <f t="shared" si="28"/>
        <v>0.80191942148760298</v>
      </c>
      <c r="AV379" s="31" t="s">
        <v>217</v>
      </c>
    </row>
    <row r="380" spans="1:48">
      <c r="A380" s="1">
        <v>20</v>
      </c>
      <c r="B380" s="1" t="s">
        <v>38</v>
      </c>
      <c r="C380" s="1" t="s">
        <v>38</v>
      </c>
      <c r="D380" s="3" t="s">
        <v>191</v>
      </c>
      <c r="E380" s="1" t="s">
        <v>192</v>
      </c>
      <c r="F380" s="1">
        <v>1995</v>
      </c>
      <c r="G380" s="1" t="s">
        <v>163</v>
      </c>
      <c r="H380" s="3" t="s">
        <v>193</v>
      </c>
      <c r="I380" s="3" t="s">
        <v>194</v>
      </c>
      <c r="J380" s="1" t="s">
        <v>195</v>
      </c>
      <c r="K380" s="1" t="s">
        <v>45</v>
      </c>
      <c r="L380" s="3" t="s">
        <v>46</v>
      </c>
      <c r="M380" s="1" t="s">
        <v>12</v>
      </c>
      <c r="N380" s="1" t="s">
        <v>81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196</v>
      </c>
      <c r="V380" s="3" t="s">
        <v>218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203</v>
      </c>
      <c r="AC380" s="1" t="s">
        <v>206</v>
      </c>
      <c r="AD380" s="1" t="s">
        <v>208</v>
      </c>
      <c r="AE380" s="1" t="s">
        <v>208</v>
      </c>
      <c r="AF380" s="1" t="s">
        <v>53</v>
      </c>
      <c r="AG380" s="1" t="s">
        <v>53</v>
      </c>
      <c r="AH380" s="1" t="s">
        <v>201</v>
      </c>
      <c r="AI380" s="1" t="s">
        <v>202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1">
        <f t="shared" si="26"/>
        <v>1325468.4160000002</v>
      </c>
      <c r="AS380" s="4">
        <f t="shared" si="27"/>
        <v>3.7769330265286936</v>
      </c>
      <c r="AT380" s="5">
        <v>0</v>
      </c>
      <c r="AU380" s="4">
        <f t="shared" si="28"/>
        <v>3.0161119852135605</v>
      </c>
      <c r="AV380" s="31" t="s">
        <v>217</v>
      </c>
    </row>
    <row r="381" spans="1:48">
      <c r="A381" s="1">
        <v>20</v>
      </c>
      <c r="B381" s="1" t="s">
        <v>38</v>
      </c>
      <c r="C381" s="1" t="s">
        <v>38</v>
      </c>
      <c r="D381" s="3" t="s">
        <v>191</v>
      </c>
      <c r="E381" s="1" t="s">
        <v>192</v>
      </c>
      <c r="F381" s="1">
        <v>1995</v>
      </c>
      <c r="G381" s="1" t="s">
        <v>163</v>
      </c>
      <c r="H381" s="3" t="s">
        <v>193</v>
      </c>
      <c r="I381" s="3" t="s">
        <v>194</v>
      </c>
      <c r="J381" s="1" t="s">
        <v>195</v>
      </c>
      <c r="K381" s="1" t="s">
        <v>45</v>
      </c>
      <c r="L381" s="3" t="s">
        <v>46</v>
      </c>
      <c r="M381" s="1" t="s">
        <v>12</v>
      </c>
      <c r="N381" s="1" t="s">
        <v>81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196</v>
      </c>
      <c r="V381" s="3" t="s">
        <v>218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203</v>
      </c>
      <c r="AC381" s="1" t="s">
        <v>206</v>
      </c>
      <c r="AD381" s="1" t="s">
        <v>209</v>
      </c>
      <c r="AE381" s="1" t="s">
        <v>209</v>
      </c>
      <c r="AF381" s="1" t="s">
        <v>60</v>
      </c>
      <c r="AG381" s="1" t="s">
        <v>174</v>
      </c>
      <c r="AH381" s="1" t="s">
        <v>201</v>
      </c>
      <c r="AI381" s="1" t="s">
        <v>202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1">
        <f t="shared" si="26"/>
        <v>137111.408</v>
      </c>
      <c r="AS381" s="4">
        <f t="shared" si="27"/>
        <v>1.283050497732577</v>
      </c>
      <c r="AT381" s="5">
        <v>0</v>
      </c>
      <c r="AU381" s="4">
        <f t="shared" si="28"/>
        <v>0.42313367478414771</v>
      </c>
      <c r="AV381" s="31" t="s">
        <v>217</v>
      </c>
    </row>
    <row r="382" spans="1:48">
      <c r="A382" s="1">
        <v>20</v>
      </c>
      <c r="B382" s="1" t="s">
        <v>38</v>
      </c>
      <c r="C382" s="1" t="s">
        <v>38</v>
      </c>
      <c r="D382" s="3" t="s">
        <v>191</v>
      </c>
      <c r="E382" s="1" t="s">
        <v>192</v>
      </c>
      <c r="F382" s="1">
        <v>1995</v>
      </c>
      <c r="G382" s="1" t="s">
        <v>163</v>
      </c>
      <c r="H382" s="3" t="s">
        <v>193</v>
      </c>
      <c r="I382" s="3" t="s">
        <v>194</v>
      </c>
      <c r="J382" s="1" t="s">
        <v>195</v>
      </c>
      <c r="K382" s="1" t="s">
        <v>45</v>
      </c>
      <c r="L382" s="3" t="s">
        <v>46</v>
      </c>
      <c r="M382" s="1" t="s">
        <v>12</v>
      </c>
      <c r="N382" s="1" t="s">
        <v>81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196</v>
      </c>
      <c r="V382" s="3" t="s">
        <v>218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210</v>
      </c>
      <c r="AC382" s="1" t="s">
        <v>211</v>
      </c>
      <c r="AD382" s="1" t="s">
        <v>212</v>
      </c>
      <c r="AE382" s="1" t="s">
        <v>212</v>
      </c>
      <c r="AF382" s="1" t="s">
        <v>53</v>
      </c>
      <c r="AG382" s="1" t="s">
        <v>53</v>
      </c>
      <c r="AH382" s="1" t="s">
        <v>201</v>
      </c>
      <c r="AI382" s="1" t="s">
        <v>202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1">
        <f t="shared" si="26"/>
        <v>126.857016</v>
      </c>
      <c r="AS382" s="4">
        <f t="shared" si="27"/>
        <v>1.4541886110716264</v>
      </c>
      <c r="AT382" s="5">
        <v>0</v>
      </c>
      <c r="AU382" s="4">
        <f t="shared" si="28"/>
        <v>0.57964161420337568</v>
      </c>
      <c r="AV382" s="31" t="s">
        <v>217</v>
      </c>
    </row>
    <row r="383" spans="1:48">
      <c r="A383" s="1">
        <v>20</v>
      </c>
      <c r="B383" s="1" t="s">
        <v>38</v>
      </c>
      <c r="C383" s="1" t="s">
        <v>38</v>
      </c>
      <c r="D383" s="3" t="s">
        <v>191</v>
      </c>
      <c r="E383" s="1" t="s">
        <v>192</v>
      </c>
      <c r="F383" s="1">
        <v>1995</v>
      </c>
      <c r="G383" s="1" t="s">
        <v>163</v>
      </c>
      <c r="H383" s="3" t="s">
        <v>193</v>
      </c>
      <c r="I383" s="3" t="s">
        <v>194</v>
      </c>
      <c r="J383" s="1" t="s">
        <v>195</v>
      </c>
      <c r="K383" s="1" t="s">
        <v>45</v>
      </c>
      <c r="L383" s="3" t="s">
        <v>46</v>
      </c>
      <c r="M383" s="1" t="s">
        <v>12</v>
      </c>
      <c r="N383" s="1" t="s">
        <v>81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196</v>
      </c>
      <c r="V383" s="3" t="s">
        <v>218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210</v>
      </c>
      <c r="AC383" s="1" t="s">
        <v>213</v>
      </c>
      <c r="AD383" s="1" t="s">
        <v>214</v>
      </c>
      <c r="AE383" s="1" t="s">
        <v>214</v>
      </c>
      <c r="AF383" s="1" t="s">
        <v>60</v>
      </c>
      <c r="AG383" s="1" t="s">
        <v>174</v>
      </c>
      <c r="AH383" s="1" t="s">
        <v>201</v>
      </c>
      <c r="AI383" s="1" t="s">
        <v>202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1">
        <f t="shared" si="26"/>
        <v>17.100000000000001</v>
      </c>
      <c r="AS383" s="4">
        <f t="shared" si="27"/>
        <v>1.5702479338842976</v>
      </c>
      <c r="AT383" s="5">
        <v>0</v>
      </c>
      <c r="AU383" s="4">
        <f t="shared" si="28"/>
        <v>0.72543617998163445</v>
      </c>
      <c r="AV383" s="31" t="s">
        <v>217</v>
      </c>
    </row>
    <row r="384" spans="1:48">
      <c r="A384" s="1">
        <v>20</v>
      </c>
      <c r="B384" s="1" t="s">
        <v>38</v>
      </c>
      <c r="C384" s="1" t="s">
        <v>38</v>
      </c>
      <c r="D384" s="3" t="s">
        <v>191</v>
      </c>
      <c r="E384" s="1" t="s">
        <v>192</v>
      </c>
      <c r="F384" s="1">
        <v>1995</v>
      </c>
      <c r="G384" s="1" t="s">
        <v>163</v>
      </c>
      <c r="H384" s="3" t="s">
        <v>193</v>
      </c>
      <c r="I384" s="3" t="s">
        <v>194</v>
      </c>
      <c r="J384" s="1" t="s">
        <v>195</v>
      </c>
      <c r="K384" s="1" t="s">
        <v>45</v>
      </c>
      <c r="L384" s="3" t="s">
        <v>46</v>
      </c>
      <c r="M384" s="1" t="s">
        <v>12</v>
      </c>
      <c r="N384" s="1" t="s">
        <v>81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196</v>
      </c>
      <c r="V384" s="3" t="s">
        <v>218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125</v>
      </c>
      <c r="AD384" s="1" t="s">
        <v>215</v>
      </c>
      <c r="AE384" s="1" t="s">
        <v>215</v>
      </c>
      <c r="AF384" s="1" t="s">
        <v>60</v>
      </c>
      <c r="AG384" s="1" t="s">
        <v>130</v>
      </c>
      <c r="AH384" s="1" t="s">
        <v>201</v>
      </c>
      <c r="AI384" s="1" t="s">
        <v>202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1">
        <f t="shared" si="26"/>
        <v>0.22602239999999998</v>
      </c>
      <c r="AS384" s="4">
        <f t="shared" si="27"/>
        <v>0.86898269896193769</v>
      </c>
      <c r="AT384" s="5">
        <v>0</v>
      </c>
      <c r="AU384" s="4">
        <f t="shared" si="28"/>
        <v>1.1240968858131488</v>
      </c>
      <c r="AV384" s="31" t="s">
        <v>217</v>
      </c>
    </row>
    <row r="385" spans="1:48">
      <c r="A385" s="1">
        <v>20</v>
      </c>
      <c r="B385" s="1" t="s">
        <v>38</v>
      </c>
      <c r="C385" s="1" t="s">
        <v>38</v>
      </c>
      <c r="D385" s="3" t="s">
        <v>191</v>
      </c>
      <c r="E385" s="1" t="s">
        <v>192</v>
      </c>
      <c r="F385" s="1">
        <v>1995</v>
      </c>
      <c r="G385" s="1" t="s">
        <v>163</v>
      </c>
      <c r="H385" s="3" t="s">
        <v>193</v>
      </c>
      <c r="I385" s="3" t="s">
        <v>194</v>
      </c>
      <c r="J385" s="1" t="s">
        <v>195</v>
      </c>
      <c r="K385" s="1" t="s">
        <v>45</v>
      </c>
      <c r="L385" s="3" t="s">
        <v>46</v>
      </c>
      <c r="M385" s="1" t="s">
        <v>12</v>
      </c>
      <c r="N385" s="1" t="s">
        <v>81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196</v>
      </c>
      <c r="V385" s="3" t="s">
        <v>218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125</v>
      </c>
      <c r="AD385" s="1" t="s">
        <v>216</v>
      </c>
      <c r="AE385" s="1" t="s">
        <v>216</v>
      </c>
      <c r="AF385" s="1" t="s">
        <v>53</v>
      </c>
      <c r="AG385" s="1" t="s">
        <v>53</v>
      </c>
      <c r="AH385" s="1" t="s">
        <v>201</v>
      </c>
      <c r="AI385" s="1" t="s">
        <v>202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1">
        <f t="shared" si="26"/>
        <v>0.4594975</v>
      </c>
      <c r="AS385" s="4">
        <f t="shared" si="27"/>
        <v>3.0210223537146619</v>
      </c>
      <c r="AT385" s="5">
        <v>0</v>
      </c>
      <c r="AU385" s="4">
        <f t="shared" si="28"/>
        <v>0.87707100591715981</v>
      </c>
      <c r="AV385" s="31" t="s">
        <v>217</v>
      </c>
    </row>
    <row r="386" spans="1:48">
      <c r="A386" s="1">
        <v>20</v>
      </c>
      <c r="B386" s="1" t="s">
        <v>38</v>
      </c>
      <c r="C386" s="1" t="s">
        <v>38</v>
      </c>
      <c r="D386" s="3" t="s">
        <v>191</v>
      </c>
      <c r="E386" s="1" t="s">
        <v>192</v>
      </c>
      <c r="F386" s="1">
        <v>1995</v>
      </c>
      <c r="G386" s="1" t="s">
        <v>163</v>
      </c>
      <c r="H386" s="3" t="s">
        <v>193</v>
      </c>
      <c r="I386" s="3" t="s">
        <v>194</v>
      </c>
      <c r="J386" s="1" t="s">
        <v>195</v>
      </c>
      <c r="K386" s="1" t="s">
        <v>45</v>
      </c>
      <c r="L386" s="3" t="s">
        <v>46</v>
      </c>
      <c r="M386" s="1" t="s">
        <v>12</v>
      </c>
      <c r="N386" s="1" t="s">
        <v>81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196</v>
      </c>
      <c r="V386" s="3" t="s">
        <v>218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205</v>
      </c>
      <c r="AE386" s="1" t="s">
        <v>212</v>
      </c>
      <c r="AF386" s="1" t="s">
        <v>49</v>
      </c>
      <c r="AG386" s="1" t="s">
        <v>49</v>
      </c>
      <c r="AH386" s="1" t="s">
        <v>201</v>
      </c>
      <c r="AI386" s="1" t="s">
        <v>202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1" t="s">
        <v>49</v>
      </c>
      <c r="AV386" s="32" t="s">
        <v>49</v>
      </c>
    </row>
    <row r="387" spans="1:48">
      <c r="A387" s="1">
        <v>20</v>
      </c>
      <c r="B387" s="1" t="s">
        <v>38</v>
      </c>
      <c r="C387" s="1" t="s">
        <v>38</v>
      </c>
      <c r="D387" s="3" t="s">
        <v>191</v>
      </c>
      <c r="E387" s="1" t="s">
        <v>192</v>
      </c>
      <c r="F387" s="1">
        <v>1995</v>
      </c>
      <c r="G387" s="1" t="s">
        <v>163</v>
      </c>
      <c r="H387" s="3" t="s">
        <v>193</v>
      </c>
      <c r="I387" s="3" t="s">
        <v>194</v>
      </c>
      <c r="J387" s="1" t="s">
        <v>195</v>
      </c>
      <c r="K387" s="1" t="s">
        <v>45</v>
      </c>
      <c r="L387" s="3" t="s">
        <v>46</v>
      </c>
      <c r="M387" s="1" t="s">
        <v>12</v>
      </c>
      <c r="N387" s="1" t="s">
        <v>81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196</v>
      </c>
      <c r="V387" s="3" t="s">
        <v>218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205</v>
      </c>
      <c r="AE387" s="1" t="s">
        <v>214</v>
      </c>
      <c r="AF387" s="1" t="s">
        <v>49</v>
      </c>
      <c r="AG387" s="1" t="s">
        <v>49</v>
      </c>
      <c r="AH387" s="1" t="s">
        <v>201</v>
      </c>
      <c r="AI387" s="1" t="s">
        <v>202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1" t="s">
        <v>49</v>
      </c>
      <c r="AV387" s="32" t="s">
        <v>49</v>
      </c>
    </row>
    <row r="388" spans="1:48">
      <c r="A388" s="1">
        <v>20</v>
      </c>
      <c r="B388" s="1" t="s">
        <v>38</v>
      </c>
      <c r="C388" s="1" t="s">
        <v>38</v>
      </c>
      <c r="D388" s="3" t="s">
        <v>191</v>
      </c>
      <c r="E388" s="1" t="s">
        <v>192</v>
      </c>
      <c r="F388" s="1">
        <v>1995</v>
      </c>
      <c r="G388" s="1" t="s">
        <v>163</v>
      </c>
      <c r="H388" s="3" t="s">
        <v>193</v>
      </c>
      <c r="I388" s="3" t="s">
        <v>194</v>
      </c>
      <c r="J388" s="1" t="s">
        <v>195</v>
      </c>
      <c r="K388" s="1" t="s">
        <v>45</v>
      </c>
      <c r="L388" s="3" t="s">
        <v>46</v>
      </c>
      <c r="M388" s="1" t="s">
        <v>12</v>
      </c>
      <c r="N388" s="1" t="s">
        <v>81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196</v>
      </c>
      <c r="V388" s="3" t="s">
        <v>218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205</v>
      </c>
      <c r="AE388" s="1" t="s">
        <v>207</v>
      </c>
      <c r="AF388" s="1" t="s">
        <v>49</v>
      </c>
      <c r="AG388" s="1" t="s">
        <v>49</v>
      </c>
      <c r="AH388" s="1" t="s">
        <v>201</v>
      </c>
      <c r="AI388" s="1" t="s">
        <v>202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1" t="s">
        <v>49</v>
      </c>
      <c r="AV388" s="32" t="s">
        <v>49</v>
      </c>
    </row>
    <row r="389" spans="1:48">
      <c r="A389" s="1">
        <v>20</v>
      </c>
      <c r="B389" s="1" t="s">
        <v>38</v>
      </c>
      <c r="C389" s="1" t="s">
        <v>38</v>
      </c>
      <c r="D389" s="3" t="s">
        <v>191</v>
      </c>
      <c r="E389" s="1" t="s">
        <v>192</v>
      </c>
      <c r="F389" s="1">
        <v>1995</v>
      </c>
      <c r="G389" s="1" t="s">
        <v>163</v>
      </c>
      <c r="H389" s="3" t="s">
        <v>193</v>
      </c>
      <c r="I389" s="3" t="s">
        <v>194</v>
      </c>
      <c r="J389" s="1" t="s">
        <v>195</v>
      </c>
      <c r="K389" s="1" t="s">
        <v>45</v>
      </c>
      <c r="L389" s="3" t="s">
        <v>46</v>
      </c>
      <c r="M389" s="1" t="s">
        <v>12</v>
      </c>
      <c r="N389" s="1" t="s">
        <v>81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196</v>
      </c>
      <c r="V389" s="3" t="s">
        <v>218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205</v>
      </c>
      <c r="AE389" s="1" t="s">
        <v>208</v>
      </c>
      <c r="AF389" s="1" t="s">
        <v>49</v>
      </c>
      <c r="AG389" s="1" t="s">
        <v>49</v>
      </c>
      <c r="AH389" s="1" t="s">
        <v>201</v>
      </c>
      <c r="AI389" s="1" t="s">
        <v>202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1" t="s">
        <v>49</v>
      </c>
      <c r="AV389" s="32" t="s">
        <v>49</v>
      </c>
    </row>
    <row r="390" spans="1:48">
      <c r="A390" s="1">
        <v>20</v>
      </c>
      <c r="B390" s="1" t="s">
        <v>38</v>
      </c>
      <c r="C390" s="1" t="s">
        <v>38</v>
      </c>
      <c r="D390" s="3" t="s">
        <v>191</v>
      </c>
      <c r="E390" s="1" t="s">
        <v>192</v>
      </c>
      <c r="F390" s="1">
        <v>1995</v>
      </c>
      <c r="G390" s="1" t="s">
        <v>163</v>
      </c>
      <c r="H390" s="3" t="s">
        <v>193</v>
      </c>
      <c r="I390" s="3" t="s">
        <v>194</v>
      </c>
      <c r="J390" s="1" t="s">
        <v>195</v>
      </c>
      <c r="K390" s="1" t="s">
        <v>45</v>
      </c>
      <c r="L390" s="3" t="s">
        <v>46</v>
      </c>
      <c r="M390" s="1" t="s">
        <v>12</v>
      </c>
      <c r="N390" s="1" t="s">
        <v>81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196</v>
      </c>
      <c r="V390" s="3" t="s">
        <v>218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205</v>
      </c>
      <c r="AE390" s="1" t="s">
        <v>209</v>
      </c>
      <c r="AF390" s="1" t="s">
        <v>49</v>
      </c>
      <c r="AG390" s="1" t="s">
        <v>49</v>
      </c>
      <c r="AH390" s="1" t="s">
        <v>201</v>
      </c>
      <c r="AI390" s="1" t="s">
        <v>202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1" t="s">
        <v>49</v>
      </c>
      <c r="AV390" s="32" t="s">
        <v>49</v>
      </c>
    </row>
    <row r="391" spans="1:48">
      <c r="A391" s="1">
        <v>20</v>
      </c>
      <c r="B391" s="1" t="s">
        <v>38</v>
      </c>
      <c r="C391" s="1" t="s">
        <v>38</v>
      </c>
      <c r="D391" s="3" t="s">
        <v>191</v>
      </c>
      <c r="E391" s="1" t="s">
        <v>192</v>
      </c>
      <c r="F391" s="1">
        <v>1995</v>
      </c>
      <c r="G391" s="1" t="s">
        <v>163</v>
      </c>
      <c r="H391" s="3" t="s">
        <v>193</v>
      </c>
      <c r="I391" s="3" t="s">
        <v>194</v>
      </c>
      <c r="J391" s="1" t="s">
        <v>195</v>
      </c>
      <c r="K391" s="1" t="s">
        <v>45</v>
      </c>
      <c r="L391" s="3" t="s">
        <v>46</v>
      </c>
      <c r="M391" s="1" t="s">
        <v>12</v>
      </c>
      <c r="N391" s="1" t="s">
        <v>81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196</v>
      </c>
      <c r="V391" s="3" t="s">
        <v>218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205</v>
      </c>
      <c r="AE391" s="1" t="s">
        <v>200</v>
      </c>
      <c r="AF391" s="1" t="s">
        <v>49</v>
      </c>
      <c r="AG391" s="1" t="s">
        <v>49</v>
      </c>
      <c r="AH391" s="1" t="s">
        <v>201</v>
      </c>
      <c r="AI391" s="1" t="s">
        <v>202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1" t="s">
        <v>49</v>
      </c>
      <c r="AV391" s="32" t="s">
        <v>49</v>
      </c>
    </row>
    <row r="392" spans="1:48">
      <c r="A392" s="1">
        <v>20</v>
      </c>
      <c r="B392" s="1" t="s">
        <v>38</v>
      </c>
      <c r="C392" s="1" t="s">
        <v>38</v>
      </c>
      <c r="D392" s="3" t="s">
        <v>191</v>
      </c>
      <c r="E392" s="1" t="s">
        <v>192</v>
      </c>
      <c r="F392" s="1">
        <v>1995</v>
      </c>
      <c r="G392" s="1" t="s">
        <v>163</v>
      </c>
      <c r="H392" s="3" t="s">
        <v>193</v>
      </c>
      <c r="I392" s="3" t="s">
        <v>194</v>
      </c>
      <c r="J392" s="1" t="s">
        <v>195</v>
      </c>
      <c r="K392" s="1" t="s">
        <v>45</v>
      </c>
      <c r="L392" s="3" t="s">
        <v>46</v>
      </c>
      <c r="M392" s="1" t="s">
        <v>12</v>
      </c>
      <c r="N392" s="1" t="s">
        <v>81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196</v>
      </c>
      <c r="V392" s="3" t="s">
        <v>218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205</v>
      </c>
      <c r="AE392" s="1" t="s">
        <v>216</v>
      </c>
      <c r="AF392" s="1" t="s">
        <v>49</v>
      </c>
      <c r="AG392" s="1" t="s">
        <v>49</v>
      </c>
      <c r="AH392" s="1" t="s">
        <v>201</v>
      </c>
      <c r="AI392" s="1" t="s">
        <v>202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1" t="s">
        <v>49</v>
      </c>
      <c r="AV392" s="32" t="s">
        <v>49</v>
      </c>
    </row>
    <row r="393" spans="1:48">
      <c r="A393" s="1">
        <v>20</v>
      </c>
      <c r="B393" s="1" t="s">
        <v>38</v>
      </c>
      <c r="C393" s="1" t="s">
        <v>38</v>
      </c>
      <c r="D393" s="3" t="s">
        <v>191</v>
      </c>
      <c r="E393" s="1" t="s">
        <v>192</v>
      </c>
      <c r="F393" s="1">
        <v>1995</v>
      </c>
      <c r="G393" s="1" t="s">
        <v>163</v>
      </c>
      <c r="H393" s="3" t="s">
        <v>193</v>
      </c>
      <c r="I393" s="3" t="s">
        <v>194</v>
      </c>
      <c r="J393" s="1" t="s">
        <v>195</v>
      </c>
      <c r="K393" s="1" t="s">
        <v>45</v>
      </c>
      <c r="L393" s="3" t="s">
        <v>46</v>
      </c>
      <c r="M393" s="1" t="s">
        <v>12</v>
      </c>
      <c r="N393" s="1" t="s">
        <v>81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196</v>
      </c>
      <c r="V393" s="3" t="s">
        <v>218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205</v>
      </c>
      <c r="AE393" s="1" t="s">
        <v>215</v>
      </c>
      <c r="AF393" s="1" t="s">
        <v>49</v>
      </c>
      <c r="AG393" s="1" t="s">
        <v>49</v>
      </c>
      <c r="AH393" s="1" t="s">
        <v>201</v>
      </c>
      <c r="AI393" s="1" t="s">
        <v>202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1" t="s">
        <v>49</v>
      </c>
      <c r="AV393" s="32" t="s">
        <v>49</v>
      </c>
    </row>
    <row r="394" spans="1:48">
      <c r="A394" s="1">
        <v>20</v>
      </c>
      <c r="B394" s="1" t="s">
        <v>38</v>
      </c>
      <c r="C394" s="1" t="s">
        <v>38</v>
      </c>
      <c r="D394" s="3" t="s">
        <v>191</v>
      </c>
      <c r="E394" s="1" t="s">
        <v>192</v>
      </c>
      <c r="F394" s="1">
        <v>1995</v>
      </c>
      <c r="G394" s="1" t="s">
        <v>163</v>
      </c>
      <c r="H394" s="3" t="s">
        <v>193</v>
      </c>
      <c r="I394" s="3" t="s">
        <v>194</v>
      </c>
      <c r="J394" s="1" t="s">
        <v>195</v>
      </c>
      <c r="K394" s="1" t="s">
        <v>45</v>
      </c>
      <c r="L394" s="3" t="s">
        <v>46</v>
      </c>
      <c r="M394" s="1" t="s">
        <v>12</v>
      </c>
      <c r="N394" s="1" t="s">
        <v>81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196</v>
      </c>
      <c r="V394" s="3" t="s">
        <v>218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212</v>
      </c>
      <c r="AE394" s="1" t="s">
        <v>214</v>
      </c>
      <c r="AF394" s="1" t="s">
        <v>49</v>
      </c>
      <c r="AG394" s="1" t="s">
        <v>49</v>
      </c>
      <c r="AH394" s="1" t="s">
        <v>201</v>
      </c>
      <c r="AI394" s="1" t="s">
        <v>202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1" t="s">
        <v>49</v>
      </c>
      <c r="AV394" s="32" t="s">
        <v>49</v>
      </c>
    </row>
    <row r="395" spans="1:48">
      <c r="A395" s="1">
        <v>20</v>
      </c>
      <c r="B395" s="1" t="s">
        <v>38</v>
      </c>
      <c r="C395" s="1" t="s">
        <v>38</v>
      </c>
      <c r="D395" s="3" t="s">
        <v>191</v>
      </c>
      <c r="E395" s="1" t="s">
        <v>192</v>
      </c>
      <c r="F395" s="1">
        <v>1995</v>
      </c>
      <c r="G395" s="1" t="s">
        <v>163</v>
      </c>
      <c r="H395" s="3" t="s">
        <v>193</v>
      </c>
      <c r="I395" s="3" t="s">
        <v>194</v>
      </c>
      <c r="J395" s="1" t="s">
        <v>195</v>
      </c>
      <c r="K395" s="1" t="s">
        <v>45</v>
      </c>
      <c r="L395" s="3" t="s">
        <v>46</v>
      </c>
      <c r="M395" s="1" t="s">
        <v>12</v>
      </c>
      <c r="N395" s="1" t="s">
        <v>81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196</v>
      </c>
      <c r="V395" s="3" t="s">
        <v>218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212</v>
      </c>
      <c r="AE395" s="1" t="s">
        <v>207</v>
      </c>
      <c r="AF395" s="1" t="s">
        <v>49</v>
      </c>
      <c r="AG395" s="1" t="s">
        <v>49</v>
      </c>
      <c r="AH395" s="1" t="s">
        <v>201</v>
      </c>
      <c r="AI395" s="1" t="s">
        <v>202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2" t="s">
        <v>49</v>
      </c>
    </row>
    <row r="396" spans="1:48">
      <c r="A396" s="1">
        <v>20</v>
      </c>
      <c r="B396" s="1" t="s">
        <v>38</v>
      </c>
      <c r="C396" s="1" t="s">
        <v>38</v>
      </c>
      <c r="D396" s="3" t="s">
        <v>191</v>
      </c>
      <c r="E396" s="1" t="s">
        <v>192</v>
      </c>
      <c r="F396" s="1">
        <v>1995</v>
      </c>
      <c r="G396" s="1" t="s">
        <v>163</v>
      </c>
      <c r="H396" s="3" t="s">
        <v>193</v>
      </c>
      <c r="I396" s="3" t="s">
        <v>194</v>
      </c>
      <c r="J396" s="1" t="s">
        <v>195</v>
      </c>
      <c r="K396" s="1" t="s">
        <v>45</v>
      </c>
      <c r="L396" s="3" t="s">
        <v>46</v>
      </c>
      <c r="M396" s="1" t="s">
        <v>12</v>
      </c>
      <c r="N396" s="1" t="s">
        <v>81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196</v>
      </c>
      <c r="V396" s="3" t="s">
        <v>218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212</v>
      </c>
      <c r="AE396" s="1" t="s">
        <v>208</v>
      </c>
      <c r="AF396" s="1" t="s">
        <v>49</v>
      </c>
      <c r="AG396" s="1" t="s">
        <v>49</v>
      </c>
      <c r="AH396" s="1" t="s">
        <v>201</v>
      </c>
      <c r="AI396" s="1" t="s">
        <v>202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2" t="s">
        <v>49</v>
      </c>
    </row>
    <row r="397" spans="1:48">
      <c r="A397" s="1">
        <v>20</v>
      </c>
      <c r="B397" s="1" t="s">
        <v>38</v>
      </c>
      <c r="C397" s="1" t="s">
        <v>38</v>
      </c>
      <c r="D397" s="3" t="s">
        <v>191</v>
      </c>
      <c r="E397" s="1" t="s">
        <v>192</v>
      </c>
      <c r="F397" s="1">
        <v>1995</v>
      </c>
      <c r="G397" s="1" t="s">
        <v>163</v>
      </c>
      <c r="H397" s="3" t="s">
        <v>193</v>
      </c>
      <c r="I397" s="3" t="s">
        <v>194</v>
      </c>
      <c r="J397" s="1" t="s">
        <v>195</v>
      </c>
      <c r="K397" s="1" t="s">
        <v>45</v>
      </c>
      <c r="L397" s="3" t="s">
        <v>46</v>
      </c>
      <c r="M397" s="1" t="s">
        <v>12</v>
      </c>
      <c r="N397" s="1" t="s">
        <v>81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196</v>
      </c>
      <c r="V397" s="3" t="s">
        <v>218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212</v>
      </c>
      <c r="AE397" s="1" t="s">
        <v>209</v>
      </c>
      <c r="AF397" s="1" t="s">
        <v>49</v>
      </c>
      <c r="AG397" s="1" t="s">
        <v>49</v>
      </c>
      <c r="AH397" s="1" t="s">
        <v>201</v>
      </c>
      <c r="AI397" s="1" t="s">
        <v>202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2" t="s">
        <v>49</v>
      </c>
    </row>
    <row r="398" spans="1:48">
      <c r="A398" s="1">
        <v>20</v>
      </c>
      <c r="B398" s="1" t="s">
        <v>38</v>
      </c>
      <c r="C398" s="1" t="s">
        <v>38</v>
      </c>
      <c r="D398" s="3" t="s">
        <v>191</v>
      </c>
      <c r="E398" s="1" t="s">
        <v>192</v>
      </c>
      <c r="F398" s="1">
        <v>1995</v>
      </c>
      <c r="G398" s="1" t="s">
        <v>163</v>
      </c>
      <c r="H398" s="3" t="s">
        <v>193</v>
      </c>
      <c r="I398" s="3" t="s">
        <v>194</v>
      </c>
      <c r="J398" s="1" t="s">
        <v>195</v>
      </c>
      <c r="K398" s="1" t="s">
        <v>45</v>
      </c>
      <c r="L398" s="3" t="s">
        <v>46</v>
      </c>
      <c r="M398" s="1" t="s">
        <v>12</v>
      </c>
      <c r="N398" s="1" t="s">
        <v>81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196</v>
      </c>
      <c r="V398" s="3" t="s">
        <v>218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212</v>
      </c>
      <c r="AE398" s="1" t="s">
        <v>200</v>
      </c>
      <c r="AF398" s="1" t="s">
        <v>49</v>
      </c>
      <c r="AG398" s="1" t="s">
        <v>49</v>
      </c>
      <c r="AH398" s="1" t="s">
        <v>201</v>
      </c>
      <c r="AI398" s="1" t="s">
        <v>202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2" t="s">
        <v>49</v>
      </c>
    </row>
    <row r="399" spans="1:48">
      <c r="A399" s="1">
        <v>20</v>
      </c>
      <c r="B399" s="1" t="s">
        <v>38</v>
      </c>
      <c r="C399" s="1" t="s">
        <v>38</v>
      </c>
      <c r="D399" s="3" t="s">
        <v>191</v>
      </c>
      <c r="E399" s="1" t="s">
        <v>192</v>
      </c>
      <c r="F399" s="1">
        <v>1995</v>
      </c>
      <c r="G399" s="1" t="s">
        <v>163</v>
      </c>
      <c r="H399" s="3" t="s">
        <v>193</v>
      </c>
      <c r="I399" s="3" t="s">
        <v>194</v>
      </c>
      <c r="J399" s="1" t="s">
        <v>195</v>
      </c>
      <c r="K399" s="1" t="s">
        <v>45</v>
      </c>
      <c r="L399" s="3" t="s">
        <v>46</v>
      </c>
      <c r="M399" s="1" t="s">
        <v>12</v>
      </c>
      <c r="N399" s="1" t="s">
        <v>81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196</v>
      </c>
      <c r="V399" s="3" t="s">
        <v>218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212</v>
      </c>
      <c r="AE399" s="1" t="s">
        <v>216</v>
      </c>
      <c r="AF399" s="1" t="s">
        <v>49</v>
      </c>
      <c r="AG399" s="1" t="s">
        <v>49</v>
      </c>
      <c r="AH399" s="1" t="s">
        <v>201</v>
      </c>
      <c r="AI399" s="1" t="s">
        <v>202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2" t="s">
        <v>49</v>
      </c>
    </row>
    <row r="400" spans="1:48">
      <c r="A400" s="1">
        <v>20</v>
      </c>
      <c r="B400" s="1" t="s">
        <v>38</v>
      </c>
      <c r="C400" s="1" t="s">
        <v>38</v>
      </c>
      <c r="D400" s="3" t="s">
        <v>191</v>
      </c>
      <c r="E400" s="1" t="s">
        <v>192</v>
      </c>
      <c r="F400" s="1">
        <v>1995</v>
      </c>
      <c r="G400" s="1" t="s">
        <v>163</v>
      </c>
      <c r="H400" s="3" t="s">
        <v>193</v>
      </c>
      <c r="I400" s="3" t="s">
        <v>194</v>
      </c>
      <c r="J400" s="1" t="s">
        <v>195</v>
      </c>
      <c r="K400" s="1" t="s">
        <v>45</v>
      </c>
      <c r="L400" s="3" t="s">
        <v>46</v>
      </c>
      <c r="M400" s="1" t="s">
        <v>12</v>
      </c>
      <c r="N400" s="1" t="s">
        <v>81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196</v>
      </c>
      <c r="V400" s="3" t="s">
        <v>218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212</v>
      </c>
      <c r="AE400" s="1" t="s">
        <v>215</v>
      </c>
      <c r="AF400" s="1" t="s">
        <v>49</v>
      </c>
      <c r="AG400" s="1" t="s">
        <v>49</v>
      </c>
      <c r="AH400" s="1" t="s">
        <v>201</v>
      </c>
      <c r="AI400" s="1" t="s">
        <v>202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2" t="s">
        <v>49</v>
      </c>
    </row>
    <row r="401" spans="1:48">
      <c r="A401" s="1">
        <v>20</v>
      </c>
      <c r="B401" s="1" t="s">
        <v>38</v>
      </c>
      <c r="C401" s="1" t="s">
        <v>38</v>
      </c>
      <c r="D401" s="3" t="s">
        <v>191</v>
      </c>
      <c r="E401" s="1" t="s">
        <v>192</v>
      </c>
      <c r="F401" s="1">
        <v>1995</v>
      </c>
      <c r="G401" s="1" t="s">
        <v>163</v>
      </c>
      <c r="H401" s="3" t="s">
        <v>193</v>
      </c>
      <c r="I401" s="3" t="s">
        <v>194</v>
      </c>
      <c r="J401" s="1" t="s">
        <v>195</v>
      </c>
      <c r="K401" s="1" t="s">
        <v>45</v>
      </c>
      <c r="L401" s="3" t="s">
        <v>46</v>
      </c>
      <c r="M401" s="1" t="s">
        <v>12</v>
      </c>
      <c r="N401" s="1" t="s">
        <v>81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196</v>
      </c>
      <c r="V401" s="3" t="s">
        <v>218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214</v>
      </c>
      <c r="AE401" s="1" t="s">
        <v>207</v>
      </c>
      <c r="AF401" s="1" t="s">
        <v>49</v>
      </c>
      <c r="AG401" s="1" t="s">
        <v>49</v>
      </c>
      <c r="AH401" s="1" t="s">
        <v>201</v>
      </c>
      <c r="AI401" s="1" t="s">
        <v>202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2" t="s">
        <v>49</v>
      </c>
    </row>
    <row r="402" spans="1:48">
      <c r="A402" s="1">
        <v>20</v>
      </c>
      <c r="B402" s="1" t="s">
        <v>38</v>
      </c>
      <c r="C402" s="1" t="s">
        <v>38</v>
      </c>
      <c r="D402" s="3" t="s">
        <v>191</v>
      </c>
      <c r="E402" s="1" t="s">
        <v>192</v>
      </c>
      <c r="F402" s="1">
        <v>1995</v>
      </c>
      <c r="G402" s="1" t="s">
        <v>163</v>
      </c>
      <c r="H402" s="3" t="s">
        <v>193</v>
      </c>
      <c r="I402" s="3" t="s">
        <v>194</v>
      </c>
      <c r="J402" s="1" t="s">
        <v>195</v>
      </c>
      <c r="K402" s="1" t="s">
        <v>45</v>
      </c>
      <c r="L402" s="3" t="s">
        <v>46</v>
      </c>
      <c r="M402" s="1" t="s">
        <v>12</v>
      </c>
      <c r="N402" s="1" t="s">
        <v>81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196</v>
      </c>
      <c r="V402" s="3" t="s">
        <v>218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214</v>
      </c>
      <c r="AE402" s="1" t="s">
        <v>208</v>
      </c>
      <c r="AF402" s="1" t="s">
        <v>49</v>
      </c>
      <c r="AG402" s="1" t="s">
        <v>49</v>
      </c>
      <c r="AH402" s="1" t="s">
        <v>201</v>
      </c>
      <c r="AI402" s="1" t="s">
        <v>202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2" t="s">
        <v>49</v>
      </c>
    </row>
    <row r="403" spans="1:48">
      <c r="A403" s="1">
        <v>20</v>
      </c>
      <c r="B403" s="1" t="s">
        <v>38</v>
      </c>
      <c r="C403" s="1" t="s">
        <v>38</v>
      </c>
      <c r="D403" s="3" t="s">
        <v>191</v>
      </c>
      <c r="E403" s="1" t="s">
        <v>192</v>
      </c>
      <c r="F403" s="1">
        <v>1995</v>
      </c>
      <c r="G403" s="1" t="s">
        <v>163</v>
      </c>
      <c r="H403" s="3" t="s">
        <v>193</v>
      </c>
      <c r="I403" s="3" t="s">
        <v>194</v>
      </c>
      <c r="J403" s="1" t="s">
        <v>195</v>
      </c>
      <c r="K403" s="1" t="s">
        <v>45</v>
      </c>
      <c r="L403" s="3" t="s">
        <v>46</v>
      </c>
      <c r="M403" s="1" t="s">
        <v>12</v>
      </c>
      <c r="N403" s="1" t="s">
        <v>81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196</v>
      </c>
      <c r="V403" s="3" t="s">
        <v>218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214</v>
      </c>
      <c r="AE403" s="1" t="s">
        <v>209</v>
      </c>
      <c r="AF403" s="1" t="s">
        <v>49</v>
      </c>
      <c r="AG403" s="1" t="s">
        <v>49</v>
      </c>
      <c r="AH403" s="1" t="s">
        <v>201</v>
      </c>
      <c r="AI403" s="1" t="s">
        <v>202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2" t="s">
        <v>49</v>
      </c>
    </row>
    <row r="404" spans="1:48">
      <c r="A404" s="1">
        <v>20</v>
      </c>
      <c r="B404" s="1" t="s">
        <v>38</v>
      </c>
      <c r="C404" s="1" t="s">
        <v>38</v>
      </c>
      <c r="D404" s="3" t="s">
        <v>191</v>
      </c>
      <c r="E404" s="1" t="s">
        <v>192</v>
      </c>
      <c r="F404" s="1">
        <v>1995</v>
      </c>
      <c r="G404" s="1" t="s">
        <v>163</v>
      </c>
      <c r="H404" s="3" t="s">
        <v>193</v>
      </c>
      <c r="I404" s="3" t="s">
        <v>194</v>
      </c>
      <c r="J404" s="1" t="s">
        <v>195</v>
      </c>
      <c r="K404" s="1" t="s">
        <v>45</v>
      </c>
      <c r="L404" s="3" t="s">
        <v>46</v>
      </c>
      <c r="M404" s="1" t="s">
        <v>12</v>
      </c>
      <c r="N404" s="1" t="s">
        <v>81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196</v>
      </c>
      <c r="V404" s="3" t="s">
        <v>218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214</v>
      </c>
      <c r="AE404" s="1" t="s">
        <v>200</v>
      </c>
      <c r="AF404" s="1" t="s">
        <v>49</v>
      </c>
      <c r="AG404" s="1" t="s">
        <v>49</v>
      </c>
      <c r="AH404" s="1" t="s">
        <v>201</v>
      </c>
      <c r="AI404" s="1" t="s">
        <v>202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2" t="s">
        <v>49</v>
      </c>
    </row>
    <row r="405" spans="1:48">
      <c r="A405" s="1">
        <v>20</v>
      </c>
      <c r="B405" s="1" t="s">
        <v>38</v>
      </c>
      <c r="C405" s="1" t="s">
        <v>38</v>
      </c>
      <c r="D405" s="3" t="s">
        <v>191</v>
      </c>
      <c r="E405" s="1" t="s">
        <v>192</v>
      </c>
      <c r="F405" s="1">
        <v>1995</v>
      </c>
      <c r="G405" s="1" t="s">
        <v>163</v>
      </c>
      <c r="H405" s="3" t="s">
        <v>193</v>
      </c>
      <c r="I405" s="3" t="s">
        <v>194</v>
      </c>
      <c r="J405" s="1" t="s">
        <v>195</v>
      </c>
      <c r="K405" s="1" t="s">
        <v>45</v>
      </c>
      <c r="L405" s="3" t="s">
        <v>46</v>
      </c>
      <c r="M405" s="1" t="s">
        <v>12</v>
      </c>
      <c r="N405" s="1" t="s">
        <v>81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196</v>
      </c>
      <c r="V405" s="3" t="s">
        <v>218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214</v>
      </c>
      <c r="AE405" s="1" t="s">
        <v>216</v>
      </c>
      <c r="AF405" s="1" t="s">
        <v>49</v>
      </c>
      <c r="AG405" s="1" t="s">
        <v>49</v>
      </c>
      <c r="AH405" s="1" t="s">
        <v>201</v>
      </c>
      <c r="AI405" s="1" t="s">
        <v>202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2" t="s">
        <v>49</v>
      </c>
    </row>
    <row r="406" spans="1:48">
      <c r="A406" s="1">
        <v>20</v>
      </c>
      <c r="B406" s="1" t="s">
        <v>38</v>
      </c>
      <c r="C406" s="1" t="s">
        <v>38</v>
      </c>
      <c r="D406" s="3" t="s">
        <v>191</v>
      </c>
      <c r="E406" s="1" t="s">
        <v>192</v>
      </c>
      <c r="F406" s="1">
        <v>1995</v>
      </c>
      <c r="G406" s="1" t="s">
        <v>163</v>
      </c>
      <c r="H406" s="3" t="s">
        <v>193</v>
      </c>
      <c r="I406" s="3" t="s">
        <v>194</v>
      </c>
      <c r="J406" s="1" t="s">
        <v>195</v>
      </c>
      <c r="K406" s="1" t="s">
        <v>45</v>
      </c>
      <c r="L406" s="3" t="s">
        <v>46</v>
      </c>
      <c r="M406" s="1" t="s">
        <v>12</v>
      </c>
      <c r="N406" s="1" t="s">
        <v>81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196</v>
      </c>
      <c r="V406" s="3" t="s">
        <v>218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214</v>
      </c>
      <c r="AE406" s="1" t="s">
        <v>215</v>
      </c>
      <c r="AF406" s="1" t="s">
        <v>49</v>
      </c>
      <c r="AG406" s="1" t="s">
        <v>49</v>
      </c>
      <c r="AH406" s="1" t="s">
        <v>201</v>
      </c>
      <c r="AI406" s="1" t="s">
        <v>202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2" t="s">
        <v>49</v>
      </c>
    </row>
    <row r="407" spans="1:48">
      <c r="A407" s="1">
        <v>20</v>
      </c>
      <c r="B407" s="1" t="s">
        <v>38</v>
      </c>
      <c r="C407" s="1" t="s">
        <v>38</v>
      </c>
      <c r="D407" s="3" t="s">
        <v>191</v>
      </c>
      <c r="E407" s="1" t="s">
        <v>192</v>
      </c>
      <c r="F407" s="1">
        <v>1995</v>
      </c>
      <c r="G407" s="1" t="s">
        <v>163</v>
      </c>
      <c r="H407" s="3" t="s">
        <v>193</v>
      </c>
      <c r="I407" s="3" t="s">
        <v>194</v>
      </c>
      <c r="J407" s="1" t="s">
        <v>195</v>
      </c>
      <c r="K407" s="1" t="s">
        <v>45</v>
      </c>
      <c r="L407" s="3" t="s">
        <v>46</v>
      </c>
      <c r="M407" s="1" t="s">
        <v>12</v>
      </c>
      <c r="N407" s="1" t="s">
        <v>81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196</v>
      </c>
      <c r="V407" s="3" t="s">
        <v>218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207</v>
      </c>
      <c r="AE407" s="1" t="s">
        <v>208</v>
      </c>
      <c r="AF407" s="1" t="s">
        <v>49</v>
      </c>
      <c r="AG407" s="1" t="s">
        <v>49</v>
      </c>
      <c r="AH407" s="1" t="s">
        <v>201</v>
      </c>
      <c r="AI407" s="1" t="s">
        <v>202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2" t="s">
        <v>49</v>
      </c>
    </row>
    <row r="408" spans="1:48">
      <c r="A408" s="1">
        <v>20</v>
      </c>
      <c r="B408" s="1" t="s">
        <v>38</v>
      </c>
      <c r="C408" s="1" t="s">
        <v>38</v>
      </c>
      <c r="D408" s="3" t="s">
        <v>191</v>
      </c>
      <c r="E408" s="1" t="s">
        <v>192</v>
      </c>
      <c r="F408" s="1">
        <v>1995</v>
      </c>
      <c r="G408" s="1" t="s">
        <v>163</v>
      </c>
      <c r="H408" s="3" t="s">
        <v>193</v>
      </c>
      <c r="I408" s="3" t="s">
        <v>194</v>
      </c>
      <c r="J408" s="1" t="s">
        <v>195</v>
      </c>
      <c r="K408" s="1" t="s">
        <v>45</v>
      </c>
      <c r="L408" s="3" t="s">
        <v>46</v>
      </c>
      <c r="M408" s="1" t="s">
        <v>12</v>
      </c>
      <c r="N408" s="1" t="s">
        <v>81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196</v>
      </c>
      <c r="V408" s="3" t="s">
        <v>218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207</v>
      </c>
      <c r="AE408" s="1" t="s">
        <v>209</v>
      </c>
      <c r="AF408" s="1" t="s">
        <v>49</v>
      </c>
      <c r="AG408" s="1" t="s">
        <v>49</v>
      </c>
      <c r="AH408" s="1" t="s">
        <v>201</v>
      </c>
      <c r="AI408" s="1" t="s">
        <v>202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2" t="s">
        <v>49</v>
      </c>
    </row>
    <row r="409" spans="1:48">
      <c r="A409" s="1">
        <v>20</v>
      </c>
      <c r="B409" s="1" t="s">
        <v>38</v>
      </c>
      <c r="C409" s="1" t="s">
        <v>38</v>
      </c>
      <c r="D409" s="3" t="s">
        <v>191</v>
      </c>
      <c r="E409" s="1" t="s">
        <v>192</v>
      </c>
      <c r="F409" s="1">
        <v>1995</v>
      </c>
      <c r="G409" s="1" t="s">
        <v>163</v>
      </c>
      <c r="H409" s="3" t="s">
        <v>193</v>
      </c>
      <c r="I409" s="3" t="s">
        <v>194</v>
      </c>
      <c r="J409" s="1" t="s">
        <v>195</v>
      </c>
      <c r="K409" s="1" t="s">
        <v>45</v>
      </c>
      <c r="L409" s="3" t="s">
        <v>46</v>
      </c>
      <c r="M409" s="1" t="s">
        <v>12</v>
      </c>
      <c r="N409" s="1" t="s">
        <v>81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196</v>
      </c>
      <c r="V409" s="3" t="s">
        <v>218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207</v>
      </c>
      <c r="AE409" s="1" t="s">
        <v>200</v>
      </c>
      <c r="AF409" s="1" t="s">
        <v>49</v>
      </c>
      <c r="AG409" s="1" t="s">
        <v>49</v>
      </c>
      <c r="AH409" s="1" t="s">
        <v>201</v>
      </c>
      <c r="AI409" s="1" t="s">
        <v>202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2" t="s">
        <v>49</v>
      </c>
    </row>
    <row r="410" spans="1:48">
      <c r="A410" s="1">
        <v>20</v>
      </c>
      <c r="B410" s="1" t="s">
        <v>38</v>
      </c>
      <c r="C410" s="1" t="s">
        <v>38</v>
      </c>
      <c r="D410" s="3" t="s">
        <v>191</v>
      </c>
      <c r="E410" s="1" t="s">
        <v>192</v>
      </c>
      <c r="F410" s="1">
        <v>1995</v>
      </c>
      <c r="G410" s="1" t="s">
        <v>163</v>
      </c>
      <c r="H410" s="3" t="s">
        <v>193</v>
      </c>
      <c r="I410" s="3" t="s">
        <v>194</v>
      </c>
      <c r="J410" s="1" t="s">
        <v>195</v>
      </c>
      <c r="K410" s="1" t="s">
        <v>45</v>
      </c>
      <c r="L410" s="3" t="s">
        <v>46</v>
      </c>
      <c r="M410" s="1" t="s">
        <v>12</v>
      </c>
      <c r="N410" s="1" t="s">
        <v>81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196</v>
      </c>
      <c r="V410" s="3" t="s">
        <v>218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207</v>
      </c>
      <c r="AE410" s="1" t="s">
        <v>216</v>
      </c>
      <c r="AF410" s="1" t="s">
        <v>49</v>
      </c>
      <c r="AG410" s="1" t="s">
        <v>49</v>
      </c>
      <c r="AH410" s="1" t="s">
        <v>201</v>
      </c>
      <c r="AI410" s="1" t="s">
        <v>202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2" t="s">
        <v>49</v>
      </c>
    </row>
    <row r="411" spans="1:48">
      <c r="A411" s="1">
        <v>20</v>
      </c>
      <c r="B411" s="1" t="s">
        <v>38</v>
      </c>
      <c r="C411" s="1" t="s">
        <v>38</v>
      </c>
      <c r="D411" s="3" t="s">
        <v>191</v>
      </c>
      <c r="E411" s="1" t="s">
        <v>192</v>
      </c>
      <c r="F411" s="1">
        <v>1995</v>
      </c>
      <c r="G411" s="1" t="s">
        <v>163</v>
      </c>
      <c r="H411" s="3" t="s">
        <v>193</v>
      </c>
      <c r="I411" s="3" t="s">
        <v>194</v>
      </c>
      <c r="J411" s="1" t="s">
        <v>195</v>
      </c>
      <c r="K411" s="1" t="s">
        <v>45</v>
      </c>
      <c r="L411" s="3" t="s">
        <v>46</v>
      </c>
      <c r="M411" s="1" t="s">
        <v>12</v>
      </c>
      <c r="N411" s="1" t="s">
        <v>81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196</v>
      </c>
      <c r="V411" s="3" t="s">
        <v>218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207</v>
      </c>
      <c r="AE411" s="1" t="s">
        <v>215</v>
      </c>
      <c r="AF411" s="1" t="s">
        <v>49</v>
      </c>
      <c r="AG411" s="1" t="s">
        <v>49</v>
      </c>
      <c r="AH411" s="1" t="s">
        <v>201</v>
      </c>
      <c r="AI411" s="1" t="s">
        <v>202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2" t="s">
        <v>49</v>
      </c>
    </row>
    <row r="412" spans="1:48">
      <c r="A412" s="1">
        <v>20</v>
      </c>
      <c r="B412" s="1" t="s">
        <v>38</v>
      </c>
      <c r="C412" s="1" t="s">
        <v>38</v>
      </c>
      <c r="D412" s="3" t="s">
        <v>191</v>
      </c>
      <c r="E412" s="1" t="s">
        <v>192</v>
      </c>
      <c r="F412" s="1">
        <v>1995</v>
      </c>
      <c r="G412" s="1" t="s">
        <v>163</v>
      </c>
      <c r="H412" s="3" t="s">
        <v>193</v>
      </c>
      <c r="I412" s="3" t="s">
        <v>194</v>
      </c>
      <c r="J412" s="1" t="s">
        <v>195</v>
      </c>
      <c r="K412" s="1" t="s">
        <v>45</v>
      </c>
      <c r="L412" s="3" t="s">
        <v>46</v>
      </c>
      <c r="M412" s="1" t="s">
        <v>12</v>
      </c>
      <c r="N412" s="1" t="s">
        <v>81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196</v>
      </c>
      <c r="V412" s="3" t="s">
        <v>218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208</v>
      </c>
      <c r="AE412" s="1" t="s">
        <v>209</v>
      </c>
      <c r="AF412" s="1" t="s">
        <v>49</v>
      </c>
      <c r="AG412" s="1" t="s">
        <v>49</v>
      </c>
      <c r="AH412" s="1" t="s">
        <v>201</v>
      </c>
      <c r="AI412" s="1" t="s">
        <v>202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2" t="s">
        <v>49</v>
      </c>
    </row>
    <row r="413" spans="1:48">
      <c r="A413" s="1">
        <v>20</v>
      </c>
      <c r="B413" s="1" t="s">
        <v>38</v>
      </c>
      <c r="C413" s="1" t="s">
        <v>38</v>
      </c>
      <c r="D413" s="3" t="s">
        <v>191</v>
      </c>
      <c r="E413" s="1" t="s">
        <v>192</v>
      </c>
      <c r="F413" s="1">
        <v>1995</v>
      </c>
      <c r="G413" s="1" t="s">
        <v>163</v>
      </c>
      <c r="H413" s="3" t="s">
        <v>193</v>
      </c>
      <c r="I413" s="3" t="s">
        <v>194</v>
      </c>
      <c r="J413" s="1" t="s">
        <v>195</v>
      </c>
      <c r="K413" s="1" t="s">
        <v>45</v>
      </c>
      <c r="L413" s="3" t="s">
        <v>46</v>
      </c>
      <c r="M413" s="1" t="s">
        <v>12</v>
      </c>
      <c r="N413" s="1" t="s">
        <v>81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196</v>
      </c>
      <c r="V413" s="3" t="s">
        <v>218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208</v>
      </c>
      <c r="AE413" s="1" t="s">
        <v>200</v>
      </c>
      <c r="AF413" s="1" t="s">
        <v>49</v>
      </c>
      <c r="AG413" s="1" t="s">
        <v>49</v>
      </c>
      <c r="AH413" s="1" t="s">
        <v>201</v>
      </c>
      <c r="AI413" s="1" t="s">
        <v>202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2" t="s">
        <v>49</v>
      </c>
    </row>
    <row r="414" spans="1:48">
      <c r="A414" s="1">
        <v>20</v>
      </c>
      <c r="B414" s="1" t="s">
        <v>38</v>
      </c>
      <c r="C414" s="1" t="s">
        <v>38</v>
      </c>
      <c r="D414" s="3" t="s">
        <v>191</v>
      </c>
      <c r="E414" s="1" t="s">
        <v>192</v>
      </c>
      <c r="F414" s="1">
        <v>1995</v>
      </c>
      <c r="G414" s="1" t="s">
        <v>163</v>
      </c>
      <c r="H414" s="3" t="s">
        <v>193</v>
      </c>
      <c r="I414" s="3" t="s">
        <v>194</v>
      </c>
      <c r="J414" s="1" t="s">
        <v>195</v>
      </c>
      <c r="K414" s="1" t="s">
        <v>45</v>
      </c>
      <c r="L414" s="3" t="s">
        <v>46</v>
      </c>
      <c r="M414" s="1" t="s">
        <v>12</v>
      </c>
      <c r="N414" s="1" t="s">
        <v>81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196</v>
      </c>
      <c r="V414" s="3" t="s">
        <v>218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208</v>
      </c>
      <c r="AE414" s="1" t="s">
        <v>216</v>
      </c>
      <c r="AF414" s="1" t="s">
        <v>49</v>
      </c>
      <c r="AG414" s="1" t="s">
        <v>49</v>
      </c>
      <c r="AH414" s="1" t="s">
        <v>201</v>
      </c>
      <c r="AI414" s="1" t="s">
        <v>202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2" t="s">
        <v>49</v>
      </c>
    </row>
    <row r="415" spans="1:48">
      <c r="A415" s="1">
        <v>20</v>
      </c>
      <c r="B415" s="1" t="s">
        <v>38</v>
      </c>
      <c r="C415" s="1" t="s">
        <v>38</v>
      </c>
      <c r="D415" s="3" t="s">
        <v>191</v>
      </c>
      <c r="E415" s="1" t="s">
        <v>192</v>
      </c>
      <c r="F415" s="1">
        <v>1995</v>
      </c>
      <c r="G415" s="1" t="s">
        <v>163</v>
      </c>
      <c r="H415" s="3" t="s">
        <v>193</v>
      </c>
      <c r="I415" s="3" t="s">
        <v>194</v>
      </c>
      <c r="J415" s="1" t="s">
        <v>195</v>
      </c>
      <c r="K415" s="1" t="s">
        <v>45</v>
      </c>
      <c r="L415" s="3" t="s">
        <v>46</v>
      </c>
      <c r="M415" s="1" t="s">
        <v>12</v>
      </c>
      <c r="N415" s="1" t="s">
        <v>81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196</v>
      </c>
      <c r="V415" s="3" t="s">
        <v>218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208</v>
      </c>
      <c r="AE415" s="1" t="s">
        <v>215</v>
      </c>
      <c r="AF415" s="1" t="s">
        <v>49</v>
      </c>
      <c r="AG415" s="1" t="s">
        <v>49</v>
      </c>
      <c r="AH415" s="1" t="s">
        <v>201</v>
      </c>
      <c r="AI415" s="1" t="s">
        <v>202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2" t="s">
        <v>49</v>
      </c>
    </row>
    <row r="416" spans="1:48">
      <c r="A416" s="1">
        <v>20</v>
      </c>
      <c r="B416" s="1" t="s">
        <v>38</v>
      </c>
      <c r="C416" s="1" t="s">
        <v>38</v>
      </c>
      <c r="D416" s="3" t="s">
        <v>191</v>
      </c>
      <c r="E416" s="1" t="s">
        <v>192</v>
      </c>
      <c r="F416" s="1">
        <v>1995</v>
      </c>
      <c r="G416" s="1" t="s">
        <v>163</v>
      </c>
      <c r="H416" s="3" t="s">
        <v>193</v>
      </c>
      <c r="I416" s="3" t="s">
        <v>194</v>
      </c>
      <c r="J416" s="1" t="s">
        <v>195</v>
      </c>
      <c r="K416" s="1" t="s">
        <v>45</v>
      </c>
      <c r="L416" s="3" t="s">
        <v>46</v>
      </c>
      <c r="M416" s="1" t="s">
        <v>12</v>
      </c>
      <c r="N416" s="1" t="s">
        <v>81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196</v>
      </c>
      <c r="V416" s="3" t="s">
        <v>218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209</v>
      </c>
      <c r="AE416" s="1" t="s">
        <v>200</v>
      </c>
      <c r="AF416" s="1" t="s">
        <v>49</v>
      </c>
      <c r="AG416" s="1" t="s">
        <v>49</v>
      </c>
      <c r="AH416" s="1" t="s">
        <v>201</v>
      </c>
      <c r="AI416" s="1" t="s">
        <v>202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2" t="s">
        <v>49</v>
      </c>
    </row>
    <row r="417" spans="1:48">
      <c r="A417" s="1">
        <v>20</v>
      </c>
      <c r="B417" s="1" t="s">
        <v>38</v>
      </c>
      <c r="C417" s="1" t="s">
        <v>38</v>
      </c>
      <c r="D417" s="3" t="s">
        <v>191</v>
      </c>
      <c r="E417" s="1" t="s">
        <v>192</v>
      </c>
      <c r="F417" s="1">
        <v>1995</v>
      </c>
      <c r="G417" s="1" t="s">
        <v>163</v>
      </c>
      <c r="H417" s="3" t="s">
        <v>193</v>
      </c>
      <c r="I417" s="3" t="s">
        <v>194</v>
      </c>
      <c r="J417" s="1" t="s">
        <v>195</v>
      </c>
      <c r="K417" s="1" t="s">
        <v>45</v>
      </c>
      <c r="L417" s="3" t="s">
        <v>46</v>
      </c>
      <c r="M417" s="1" t="s">
        <v>12</v>
      </c>
      <c r="N417" s="1" t="s">
        <v>81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196</v>
      </c>
      <c r="V417" s="3" t="s">
        <v>218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209</v>
      </c>
      <c r="AE417" s="1" t="s">
        <v>216</v>
      </c>
      <c r="AF417" s="1" t="s">
        <v>49</v>
      </c>
      <c r="AG417" s="1" t="s">
        <v>49</v>
      </c>
      <c r="AH417" s="1" t="s">
        <v>201</v>
      </c>
      <c r="AI417" s="1" t="s">
        <v>202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2" t="s">
        <v>49</v>
      </c>
    </row>
    <row r="418" spans="1:48">
      <c r="A418" s="1">
        <v>20</v>
      </c>
      <c r="B418" s="1" t="s">
        <v>38</v>
      </c>
      <c r="C418" s="1" t="s">
        <v>38</v>
      </c>
      <c r="D418" s="3" t="s">
        <v>191</v>
      </c>
      <c r="E418" s="1" t="s">
        <v>192</v>
      </c>
      <c r="F418" s="1">
        <v>1995</v>
      </c>
      <c r="G418" s="1" t="s">
        <v>163</v>
      </c>
      <c r="H418" s="3" t="s">
        <v>193</v>
      </c>
      <c r="I418" s="3" t="s">
        <v>194</v>
      </c>
      <c r="J418" s="1" t="s">
        <v>195</v>
      </c>
      <c r="K418" s="1" t="s">
        <v>45</v>
      </c>
      <c r="L418" s="3" t="s">
        <v>46</v>
      </c>
      <c r="M418" s="1" t="s">
        <v>12</v>
      </c>
      <c r="N418" s="1" t="s">
        <v>81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196</v>
      </c>
      <c r="V418" s="3" t="s">
        <v>218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209</v>
      </c>
      <c r="AE418" s="1" t="s">
        <v>215</v>
      </c>
      <c r="AF418" s="1" t="s">
        <v>49</v>
      </c>
      <c r="AG418" s="1" t="s">
        <v>49</v>
      </c>
      <c r="AH418" s="1" t="s">
        <v>201</v>
      </c>
      <c r="AI418" s="1" t="s">
        <v>202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2" t="s">
        <v>49</v>
      </c>
    </row>
    <row r="419" spans="1:48">
      <c r="A419" s="1">
        <v>20</v>
      </c>
      <c r="B419" s="1" t="s">
        <v>38</v>
      </c>
      <c r="C419" s="1" t="s">
        <v>38</v>
      </c>
      <c r="D419" s="3" t="s">
        <v>191</v>
      </c>
      <c r="E419" s="1" t="s">
        <v>192</v>
      </c>
      <c r="F419" s="1">
        <v>1995</v>
      </c>
      <c r="G419" s="1" t="s">
        <v>163</v>
      </c>
      <c r="H419" s="3" t="s">
        <v>193</v>
      </c>
      <c r="I419" s="3" t="s">
        <v>194</v>
      </c>
      <c r="J419" s="1" t="s">
        <v>195</v>
      </c>
      <c r="K419" s="1" t="s">
        <v>45</v>
      </c>
      <c r="L419" s="3" t="s">
        <v>46</v>
      </c>
      <c r="M419" s="1" t="s">
        <v>12</v>
      </c>
      <c r="N419" s="1" t="s">
        <v>81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196</v>
      </c>
      <c r="V419" s="3" t="s">
        <v>218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200</v>
      </c>
      <c r="AE419" s="1" t="s">
        <v>216</v>
      </c>
      <c r="AF419" s="1" t="s">
        <v>49</v>
      </c>
      <c r="AG419" s="1" t="s">
        <v>49</v>
      </c>
      <c r="AH419" s="1" t="s">
        <v>201</v>
      </c>
      <c r="AI419" s="1" t="s">
        <v>202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2" t="s">
        <v>49</v>
      </c>
    </row>
    <row r="420" spans="1:48">
      <c r="A420" s="1">
        <v>20</v>
      </c>
      <c r="B420" s="1" t="s">
        <v>38</v>
      </c>
      <c r="C420" s="1" t="s">
        <v>38</v>
      </c>
      <c r="D420" s="3" t="s">
        <v>191</v>
      </c>
      <c r="E420" s="1" t="s">
        <v>192</v>
      </c>
      <c r="F420" s="1">
        <v>1995</v>
      </c>
      <c r="G420" s="1" t="s">
        <v>163</v>
      </c>
      <c r="H420" s="3" t="s">
        <v>193</v>
      </c>
      <c r="I420" s="3" t="s">
        <v>194</v>
      </c>
      <c r="J420" s="1" t="s">
        <v>195</v>
      </c>
      <c r="K420" s="1" t="s">
        <v>45</v>
      </c>
      <c r="L420" s="3" t="s">
        <v>46</v>
      </c>
      <c r="M420" s="1" t="s">
        <v>12</v>
      </c>
      <c r="N420" s="1" t="s">
        <v>81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196</v>
      </c>
      <c r="V420" s="3" t="s">
        <v>218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200</v>
      </c>
      <c r="AE420" s="1" t="s">
        <v>215</v>
      </c>
      <c r="AF420" s="1" t="s">
        <v>49</v>
      </c>
      <c r="AG420" s="1" t="s">
        <v>49</v>
      </c>
      <c r="AH420" s="1" t="s">
        <v>201</v>
      </c>
      <c r="AI420" s="1" t="s">
        <v>202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2" t="s">
        <v>49</v>
      </c>
    </row>
    <row r="421" spans="1:48">
      <c r="A421" s="1">
        <v>20</v>
      </c>
      <c r="B421" s="1" t="s">
        <v>38</v>
      </c>
      <c r="C421" s="1" t="s">
        <v>38</v>
      </c>
      <c r="D421" s="3" t="s">
        <v>191</v>
      </c>
      <c r="E421" s="1" t="s">
        <v>192</v>
      </c>
      <c r="F421" s="1">
        <v>1995</v>
      </c>
      <c r="G421" s="1" t="s">
        <v>163</v>
      </c>
      <c r="H421" s="3" t="s">
        <v>193</v>
      </c>
      <c r="I421" s="3" t="s">
        <v>194</v>
      </c>
      <c r="J421" s="1" t="s">
        <v>195</v>
      </c>
      <c r="K421" s="1" t="s">
        <v>45</v>
      </c>
      <c r="L421" s="3" t="s">
        <v>46</v>
      </c>
      <c r="M421" s="1" t="s">
        <v>12</v>
      </c>
      <c r="N421" s="1" t="s">
        <v>81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196</v>
      </c>
      <c r="V421" s="3" t="s">
        <v>218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216</v>
      </c>
      <c r="AE421" s="1" t="s">
        <v>215</v>
      </c>
      <c r="AF421" s="1" t="s">
        <v>49</v>
      </c>
      <c r="AG421" s="1" t="s">
        <v>49</v>
      </c>
      <c r="AH421" s="1" t="s">
        <v>201</v>
      </c>
      <c r="AI421" s="1" t="s">
        <v>202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2" t="s">
        <v>49</v>
      </c>
    </row>
    <row r="422" spans="1:48">
      <c r="A422" s="1">
        <v>20</v>
      </c>
      <c r="B422" s="1" t="s">
        <v>38</v>
      </c>
      <c r="C422" s="1" t="s">
        <v>38</v>
      </c>
      <c r="D422" s="3" t="s">
        <v>191</v>
      </c>
      <c r="E422" s="1" t="s">
        <v>192</v>
      </c>
      <c r="F422" s="1">
        <v>1995</v>
      </c>
      <c r="G422" s="1" t="s">
        <v>163</v>
      </c>
      <c r="H422" s="3" t="s">
        <v>193</v>
      </c>
      <c r="I422" s="3" t="s">
        <v>194</v>
      </c>
      <c r="J422" s="1" t="s">
        <v>195</v>
      </c>
      <c r="K422" s="1" t="s">
        <v>45</v>
      </c>
      <c r="L422" s="3" t="s">
        <v>46</v>
      </c>
      <c r="M422" s="1" t="s">
        <v>12</v>
      </c>
      <c r="N422" s="1" t="s">
        <v>81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196</v>
      </c>
      <c r="V422" s="3" t="s">
        <v>219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198</v>
      </c>
      <c r="AC422" s="1" t="s">
        <v>199</v>
      </c>
      <c r="AD422" s="1" t="s">
        <v>200</v>
      </c>
      <c r="AE422" s="1" t="s">
        <v>200</v>
      </c>
      <c r="AF422" s="1" t="s">
        <v>60</v>
      </c>
      <c r="AG422" s="1" t="s">
        <v>60</v>
      </c>
      <c r="AH422" s="1" t="s">
        <v>201</v>
      </c>
      <c r="AI422" s="1" t="s">
        <v>202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1">
        <f t="shared" ref="AR422:AR430" si="29">AL422*AN422</f>
        <v>36.288000000000004</v>
      </c>
      <c r="AS422" s="4">
        <f t="shared" ref="AS422:AS430" si="30">AR422/(AM422^2)*100</f>
        <v>2.5130193905817175</v>
      </c>
      <c r="AT422" s="5">
        <v>0</v>
      </c>
      <c r="AU422" s="4">
        <f t="shared" ref="AU422:AU430" si="31">AS422*(1-AL422)/AL422</f>
        <v>3.0963988919667593</v>
      </c>
      <c r="AV422" s="31" t="s">
        <v>217</v>
      </c>
    </row>
    <row r="423" spans="1:48">
      <c r="A423" s="1">
        <v>20</v>
      </c>
      <c r="B423" s="1" t="s">
        <v>38</v>
      </c>
      <c r="C423" s="1" t="s">
        <v>38</v>
      </c>
      <c r="D423" s="3" t="s">
        <v>191</v>
      </c>
      <c r="E423" s="1" t="s">
        <v>192</v>
      </c>
      <c r="F423" s="1">
        <v>1995</v>
      </c>
      <c r="G423" s="1" t="s">
        <v>163</v>
      </c>
      <c r="H423" s="3" t="s">
        <v>193</v>
      </c>
      <c r="I423" s="3" t="s">
        <v>194</v>
      </c>
      <c r="J423" s="1" t="s">
        <v>195</v>
      </c>
      <c r="K423" s="1" t="s">
        <v>45</v>
      </c>
      <c r="L423" s="3" t="s">
        <v>46</v>
      </c>
      <c r="M423" s="1" t="s">
        <v>12</v>
      </c>
      <c r="N423" s="1" t="s">
        <v>81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196</v>
      </c>
      <c r="V423" s="3" t="s">
        <v>219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203</v>
      </c>
      <c r="AC423" s="1" t="s">
        <v>204</v>
      </c>
      <c r="AD423" s="1" t="s">
        <v>205</v>
      </c>
      <c r="AE423" s="1" t="s">
        <v>205</v>
      </c>
      <c r="AF423" s="1" t="s">
        <v>53</v>
      </c>
      <c r="AG423" s="1" t="s">
        <v>53</v>
      </c>
      <c r="AH423" s="1" t="s">
        <v>201</v>
      </c>
      <c r="AI423" s="1" t="s">
        <v>202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1">
        <f t="shared" si="29"/>
        <v>70.981463700000006</v>
      </c>
      <c r="AS423" s="4">
        <f t="shared" si="30"/>
        <v>0.67958402139238139</v>
      </c>
      <c r="AT423" s="5">
        <v>0</v>
      </c>
      <c r="AU423" s="4">
        <f t="shared" si="31"/>
        <v>0.50642648714580607</v>
      </c>
      <c r="AV423" s="31" t="s">
        <v>217</v>
      </c>
    </row>
    <row r="424" spans="1:48">
      <c r="A424" s="1">
        <v>20</v>
      </c>
      <c r="B424" s="1" t="s">
        <v>38</v>
      </c>
      <c r="C424" s="1" t="s">
        <v>38</v>
      </c>
      <c r="D424" s="3" t="s">
        <v>191</v>
      </c>
      <c r="E424" s="1" t="s">
        <v>192</v>
      </c>
      <c r="F424" s="1">
        <v>1995</v>
      </c>
      <c r="G424" s="1" t="s">
        <v>163</v>
      </c>
      <c r="H424" s="3" t="s">
        <v>193</v>
      </c>
      <c r="I424" s="3" t="s">
        <v>194</v>
      </c>
      <c r="J424" s="1" t="s">
        <v>195</v>
      </c>
      <c r="K424" s="1" t="s">
        <v>45</v>
      </c>
      <c r="L424" s="3" t="s">
        <v>46</v>
      </c>
      <c r="M424" s="1" t="s">
        <v>12</v>
      </c>
      <c r="N424" s="1" t="s">
        <v>81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196</v>
      </c>
      <c r="V424" s="3" t="s">
        <v>219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203</v>
      </c>
      <c r="AC424" s="1" t="s">
        <v>206</v>
      </c>
      <c r="AD424" s="1" t="s">
        <v>207</v>
      </c>
      <c r="AE424" s="1" t="s">
        <v>207</v>
      </c>
      <c r="AF424" s="1" t="s">
        <v>53</v>
      </c>
      <c r="AG424" s="1" t="s">
        <v>53</v>
      </c>
      <c r="AH424" s="1" t="s">
        <v>201</v>
      </c>
      <c r="AI424" s="1" t="s">
        <v>202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1">
        <f t="shared" si="29"/>
        <v>0.27555999999999997</v>
      </c>
      <c r="AS424" s="4">
        <f t="shared" si="30"/>
        <v>1.8117028270874425</v>
      </c>
      <c r="AT424" s="5">
        <v>0</v>
      </c>
      <c r="AU424" s="4">
        <f t="shared" si="31"/>
        <v>2.7175542406311637</v>
      </c>
      <c r="AV424" s="31" t="s">
        <v>217</v>
      </c>
    </row>
    <row r="425" spans="1:48">
      <c r="A425" s="1">
        <v>20</v>
      </c>
      <c r="B425" s="1" t="s">
        <v>38</v>
      </c>
      <c r="C425" s="1" t="s">
        <v>38</v>
      </c>
      <c r="D425" s="3" t="s">
        <v>191</v>
      </c>
      <c r="E425" s="1" t="s">
        <v>192</v>
      </c>
      <c r="F425" s="1">
        <v>1995</v>
      </c>
      <c r="G425" s="1" t="s">
        <v>163</v>
      </c>
      <c r="H425" s="3" t="s">
        <v>193</v>
      </c>
      <c r="I425" s="3" t="s">
        <v>194</v>
      </c>
      <c r="J425" s="1" t="s">
        <v>195</v>
      </c>
      <c r="K425" s="1" t="s">
        <v>45</v>
      </c>
      <c r="L425" s="3" t="s">
        <v>46</v>
      </c>
      <c r="M425" s="1" t="s">
        <v>12</v>
      </c>
      <c r="N425" s="1" t="s">
        <v>81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196</v>
      </c>
      <c r="V425" s="3" t="s">
        <v>219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203</v>
      </c>
      <c r="AC425" s="1" t="s">
        <v>206</v>
      </c>
      <c r="AD425" s="1" t="s">
        <v>208</v>
      </c>
      <c r="AE425" s="1" t="s">
        <v>208</v>
      </c>
      <c r="AF425" s="1" t="s">
        <v>53</v>
      </c>
      <c r="AG425" s="1" t="s">
        <v>53</v>
      </c>
      <c r="AH425" s="1" t="s">
        <v>201</v>
      </c>
      <c r="AI425" s="1" t="s">
        <v>202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1">
        <f t="shared" si="29"/>
        <v>1824787.6159999999</v>
      </c>
      <c r="AS425" s="4">
        <f t="shared" si="30"/>
        <v>7.2267027687433485</v>
      </c>
      <c r="AT425" s="5">
        <v>0</v>
      </c>
      <c r="AU425" s="4">
        <f t="shared" si="31"/>
        <v>2.4605663582584594</v>
      </c>
      <c r="AV425" s="31" t="s">
        <v>217</v>
      </c>
    </row>
    <row r="426" spans="1:48">
      <c r="A426" s="1">
        <v>20</v>
      </c>
      <c r="B426" s="1" t="s">
        <v>38</v>
      </c>
      <c r="C426" s="1" t="s">
        <v>38</v>
      </c>
      <c r="D426" s="3" t="s">
        <v>191</v>
      </c>
      <c r="E426" s="1" t="s">
        <v>192</v>
      </c>
      <c r="F426" s="1">
        <v>1995</v>
      </c>
      <c r="G426" s="1" t="s">
        <v>163</v>
      </c>
      <c r="H426" s="3" t="s">
        <v>193</v>
      </c>
      <c r="I426" s="3" t="s">
        <v>194</v>
      </c>
      <c r="J426" s="1" t="s">
        <v>195</v>
      </c>
      <c r="K426" s="1" t="s">
        <v>45</v>
      </c>
      <c r="L426" s="3" t="s">
        <v>46</v>
      </c>
      <c r="M426" s="1" t="s">
        <v>12</v>
      </c>
      <c r="N426" s="1" t="s">
        <v>81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196</v>
      </c>
      <c r="V426" s="3" t="s">
        <v>219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203</v>
      </c>
      <c r="AC426" s="1" t="s">
        <v>206</v>
      </c>
      <c r="AD426" s="1" t="s">
        <v>209</v>
      </c>
      <c r="AE426" s="1" t="s">
        <v>209</v>
      </c>
      <c r="AF426" s="1" t="s">
        <v>60</v>
      </c>
      <c r="AG426" s="1" t="s">
        <v>174</v>
      </c>
      <c r="AH426" s="1" t="s">
        <v>201</v>
      </c>
      <c r="AI426" s="1" t="s">
        <v>202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1">
        <f t="shared" si="29"/>
        <v>58515.524000000005</v>
      </c>
      <c r="AS426" s="4">
        <f t="shared" si="30"/>
        <v>0.45352208694401325</v>
      </c>
      <c r="AT426" s="5">
        <v>0</v>
      </c>
      <c r="AU426" s="4">
        <f t="shared" si="31"/>
        <v>0.67745568598370054</v>
      </c>
      <c r="AV426" s="31" t="s">
        <v>217</v>
      </c>
    </row>
    <row r="427" spans="1:48">
      <c r="A427" s="1">
        <v>20</v>
      </c>
      <c r="B427" s="1" t="s">
        <v>38</v>
      </c>
      <c r="C427" s="1" t="s">
        <v>38</v>
      </c>
      <c r="D427" s="3" t="s">
        <v>191</v>
      </c>
      <c r="E427" s="1" t="s">
        <v>192</v>
      </c>
      <c r="F427" s="1">
        <v>1995</v>
      </c>
      <c r="G427" s="1" t="s">
        <v>163</v>
      </c>
      <c r="H427" s="3" t="s">
        <v>193</v>
      </c>
      <c r="I427" s="3" t="s">
        <v>194</v>
      </c>
      <c r="J427" s="1" t="s">
        <v>195</v>
      </c>
      <c r="K427" s="1" t="s">
        <v>45</v>
      </c>
      <c r="L427" s="3" t="s">
        <v>46</v>
      </c>
      <c r="M427" s="1" t="s">
        <v>12</v>
      </c>
      <c r="N427" s="1" t="s">
        <v>81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196</v>
      </c>
      <c r="V427" s="3" t="s">
        <v>219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210</v>
      </c>
      <c r="AC427" s="1" t="s">
        <v>211</v>
      </c>
      <c r="AD427" s="1" t="s">
        <v>212</v>
      </c>
      <c r="AE427" s="1" t="s">
        <v>212</v>
      </c>
      <c r="AF427" s="1" t="s">
        <v>53</v>
      </c>
      <c r="AG427" s="1" t="s">
        <v>53</v>
      </c>
      <c r="AH427" s="1" t="s">
        <v>201</v>
      </c>
      <c r="AI427" s="1" t="s">
        <v>202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1">
        <f t="shared" si="29"/>
        <v>250.4245185</v>
      </c>
      <c r="AS427" s="4">
        <f t="shared" si="30"/>
        <v>2.9331407594029346</v>
      </c>
      <c r="AT427" s="5">
        <v>0</v>
      </c>
      <c r="AU427" s="4">
        <f t="shared" si="31"/>
        <v>2.0807750686362705</v>
      </c>
      <c r="AV427" s="31" t="s">
        <v>217</v>
      </c>
    </row>
    <row r="428" spans="1:48">
      <c r="A428" s="1">
        <v>20</v>
      </c>
      <c r="B428" s="1" t="s">
        <v>38</v>
      </c>
      <c r="C428" s="1" t="s">
        <v>38</v>
      </c>
      <c r="D428" s="3" t="s">
        <v>191</v>
      </c>
      <c r="E428" s="1" t="s">
        <v>192</v>
      </c>
      <c r="F428" s="1">
        <v>1995</v>
      </c>
      <c r="G428" s="1" t="s">
        <v>163</v>
      </c>
      <c r="H428" s="3" t="s">
        <v>193</v>
      </c>
      <c r="I428" s="3" t="s">
        <v>194</v>
      </c>
      <c r="J428" s="1" t="s">
        <v>195</v>
      </c>
      <c r="K428" s="1" t="s">
        <v>45</v>
      </c>
      <c r="L428" s="3" t="s">
        <v>46</v>
      </c>
      <c r="M428" s="1" t="s">
        <v>12</v>
      </c>
      <c r="N428" s="1" t="s">
        <v>81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196</v>
      </c>
      <c r="V428" s="3" t="s">
        <v>219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210</v>
      </c>
      <c r="AC428" s="1" t="s">
        <v>213</v>
      </c>
      <c r="AD428" s="1" t="s">
        <v>214</v>
      </c>
      <c r="AE428" s="1" t="s">
        <v>214</v>
      </c>
      <c r="AF428" s="1" t="s">
        <v>60</v>
      </c>
      <c r="AG428" s="1" t="s">
        <v>174</v>
      </c>
      <c r="AH428" s="1" t="s">
        <v>201</v>
      </c>
      <c r="AI428" s="1" t="s">
        <v>202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1">
        <f t="shared" si="29"/>
        <v>21.315000000000001</v>
      </c>
      <c r="AS428" s="4">
        <f t="shared" si="30"/>
        <v>1.4761080332409975</v>
      </c>
      <c r="AT428" s="5">
        <v>0</v>
      </c>
      <c r="AU428" s="4">
        <f t="shared" si="31"/>
        <v>1.9172437673130196</v>
      </c>
      <c r="AV428" s="31" t="s">
        <v>217</v>
      </c>
    </row>
    <row r="429" spans="1:48">
      <c r="A429" s="1">
        <v>20</v>
      </c>
      <c r="B429" s="1" t="s">
        <v>38</v>
      </c>
      <c r="C429" s="1" t="s">
        <v>38</v>
      </c>
      <c r="D429" s="3" t="s">
        <v>191</v>
      </c>
      <c r="E429" s="1" t="s">
        <v>192</v>
      </c>
      <c r="F429" s="1">
        <v>1995</v>
      </c>
      <c r="G429" s="1" t="s">
        <v>163</v>
      </c>
      <c r="H429" s="3" t="s">
        <v>193</v>
      </c>
      <c r="I429" s="3" t="s">
        <v>194</v>
      </c>
      <c r="J429" s="1" t="s">
        <v>195</v>
      </c>
      <c r="K429" s="1" t="s">
        <v>45</v>
      </c>
      <c r="L429" s="3" t="s">
        <v>46</v>
      </c>
      <c r="M429" s="1" t="s">
        <v>12</v>
      </c>
      <c r="N429" s="1" t="s">
        <v>81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196</v>
      </c>
      <c r="V429" s="3" t="s">
        <v>219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125</v>
      </c>
      <c r="AD429" s="1" t="s">
        <v>215</v>
      </c>
      <c r="AE429" s="1" t="s">
        <v>215</v>
      </c>
      <c r="AF429" s="1" t="s">
        <v>60</v>
      </c>
      <c r="AG429" s="1" t="s">
        <v>130</v>
      </c>
      <c r="AH429" s="1" t="s">
        <v>201</v>
      </c>
      <c r="AI429" s="1" t="s">
        <v>202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1">
        <f t="shared" si="29"/>
        <v>0.88095150000000011</v>
      </c>
      <c r="AS429" s="4">
        <f t="shared" si="30"/>
        <v>3.6691024573094539</v>
      </c>
      <c r="AT429" s="5">
        <v>0</v>
      </c>
      <c r="AU429" s="4">
        <f t="shared" si="31"/>
        <v>1.4625093710953767</v>
      </c>
      <c r="AV429" s="31" t="s">
        <v>217</v>
      </c>
    </row>
    <row r="430" spans="1:48">
      <c r="A430" s="1">
        <v>20</v>
      </c>
      <c r="B430" s="1" t="s">
        <v>38</v>
      </c>
      <c r="C430" s="1" t="s">
        <v>38</v>
      </c>
      <c r="D430" s="3" t="s">
        <v>191</v>
      </c>
      <c r="E430" s="1" t="s">
        <v>192</v>
      </c>
      <c r="F430" s="1">
        <v>1995</v>
      </c>
      <c r="G430" s="1" t="s">
        <v>163</v>
      </c>
      <c r="H430" s="3" t="s">
        <v>193</v>
      </c>
      <c r="I430" s="3" t="s">
        <v>194</v>
      </c>
      <c r="J430" s="1" t="s">
        <v>195</v>
      </c>
      <c r="K430" s="1" t="s">
        <v>45</v>
      </c>
      <c r="L430" s="3" t="s">
        <v>46</v>
      </c>
      <c r="M430" s="1" t="s">
        <v>12</v>
      </c>
      <c r="N430" s="1" t="s">
        <v>81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196</v>
      </c>
      <c r="V430" s="3" t="s">
        <v>219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125</v>
      </c>
      <c r="AD430" s="1" t="s">
        <v>216</v>
      </c>
      <c r="AE430" s="1" t="s">
        <v>216</v>
      </c>
      <c r="AF430" s="1" t="s">
        <v>53</v>
      </c>
      <c r="AG430" s="1" t="s">
        <v>53</v>
      </c>
      <c r="AH430" s="1" t="s">
        <v>201</v>
      </c>
      <c r="AI430" s="1" t="s">
        <v>202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1">
        <f t="shared" si="29"/>
        <v>0.99606300000000003</v>
      </c>
      <c r="AS430" s="4">
        <f t="shared" si="30"/>
        <v>11.843793103448276</v>
      </c>
      <c r="AT430" s="5">
        <v>0</v>
      </c>
      <c r="AU430" s="4">
        <f t="shared" si="31"/>
        <v>1.7697621878715815</v>
      </c>
      <c r="AV430" s="31" t="s">
        <v>217</v>
      </c>
    </row>
    <row r="431" spans="1:48">
      <c r="A431" s="1">
        <v>20</v>
      </c>
      <c r="B431" s="1" t="s">
        <v>38</v>
      </c>
      <c r="C431" s="1" t="s">
        <v>38</v>
      </c>
      <c r="D431" s="3" t="s">
        <v>191</v>
      </c>
      <c r="E431" s="1" t="s">
        <v>192</v>
      </c>
      <c r="F431" s="1">
        <v>1995</v>
      </c>
      <c r="G431" s="1" t="s">
        <v>163</v>
      </c>
      <c r="H431" s="3" t="s">
        <v>193</v>
      </c>
      <c r="I431" s="3" t="s">
        <v>194</v>
      </c>
      <c r="J431" s="1" t="s">
        <v>195</v>
      </c>
      <c r="K431" s="1" t="s">
        <v>45</v>
      </c>
      <c r="L431" s="3" t="s">
        <v>46</v>
      </c>
      <c r="M431" s="1" t="s">
        <v>12</v>
      </c>
      <c r="N431" s="1" t="s">
        <v>81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196</v>
      </c>
      <c r="V431" s="3" t="s">
        <v>219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205</v>
      </c>
      <c r="AE431" s="1" t="s">
        <v>212</v>
      </c>
      <c r="AF431" s="1" t="s">
        <v>49</v>
      </c>
      <c r="AG431" s="1" t="s">
        <v>49</v>
      </c>
      <c r="AH431" s="1" t="s">
        <v>201</v>
      </c>
      <c r="AI431" s="1" t="s">
        <v>202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2" t="s">
        <v>49</v>
      </c>
    </row>
    <row r="432" spans="1:48">
      <c r="A432" s="1">
        <v>20</v>
      </c>
      <c r="B432" s="1" t="s">
        <v>38</v>
      </c>
      <c r="C432" s="1" t="s">
        <v>38</v>
      </c>
      <c r="D432" s="3" t="s">
        <v>191</v>
      </c>
      <c r="E432" s="1" t="s">
        <v>192</v>
      </c>
      <c r="F432" s="1">
        <v>1995</v>
      </c>
      <c r="G432" s="1" t="s">
        <v>163</v>
      </c>
      <c r="H432" s="3" t="s">
        <v>193</v>
      </c>
      <c r="I432" s="3" t="s">
        <v>194</v>
      </c>
      <c r="J432" s="1" t="s">
        <v>195</v>
      </c>
      <c r="K432" s="1" t="s">
        <v>45</v>
      </c>
      <c r="L432" s="3" t="s">
        <v>46</v>
      </c>
      <c r="M432" s="1" t="s">
        <v>12</v>
      </c>
      <c r="N432" s="1" t="s">
        <v>81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196</v>
      </c>
      <c r="V432" s="3" t="s">
        <v>219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205</v>
      </c>
      <c r="AE432" s="1" t="s">
        <v>214</v>
      </c>
      <c r="AF432" s="1" t="s">
        <v>49</v>
      </c>
      <c r="AG432" s="1" t="s">
        <v>49</v>
      </c>
      <c r="AH432" s="1" t="s">
        <v>201</v>
      </c>
      <c r="AI432" s="1" t="s">
        <v>202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2" t="s">
        <v>49</v>
      </c>
    </row>
    <row r="433" spans="1:48">
      <c r="A433" s="1">
        <v>20</v>
      </c>
      <c r="B433" s="1" t="s">
        <v>38</v>
      </c>
      <c r="C433" s="1" t="s">
        <v>38</v>
      </c>
      <c r="D433" s="3" t="s">
        <v>191</v>
      </c>
      <c r="E433" s="1" t="s">
        <v>192</v>
      </c>
      <c r="F433" s="1">
        <v>1995</v>
      </c>
      <c r="G433" s="1" t="s">
        <v>163</v>
      </c>
      <c r="H433" s="3" t="s">
        <v>193</v>
      </c>
      <c r="I433" s="3" t="s">
        <v>194</v>
      </c>
      <c r="J433" s="1" t="s">
        <v>195</v>
      </c>
      <c r="K433" s="1" t="s">
        <v>45</v>
      </c>
      <c r="L433" s="3" t="s">
        <v>46</v>
      </c>
      <c r="M433" s="1" t="s">
        <v>12</v>
      </c>
      <c r="N433" s="1" t="s">
        <v>81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196</v>
      </c>
      <c r="V433" s="3" t="s">
        <v>219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205</v>
      </c>
      <c r="AE433" s="1" t="s">
        <v>207</v>
      </c>
      <c r="AF433" s="1" t="s">
        <v>49</v>
      </c>
      <c r="AG433" s="1" t="s">
        <v>49</v>
      </c>
      <c r="AH433" s="1" t="s">
        <v>201</v>
      </c>
      <c r="AI433" s="1" t="s">
        <v>202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2" t="s">
        <v>49</v>
      </c>
    </row>
    <row r="434" spans="1:48">
      <c r="A434" s="1">
        <v>20</v>
      </c>
      <c r="B434" s="1" t="s">
        <v>38</v>
      </c>
      <c r="C434" s="1" t="s">
        <v>38</v>
      </c>
      <c r="D434" s="3" t="s">
        <v>191</v>
      </c>
      <c r="E434" s="1" t="s">
        <v>192</v>
      </c>
      <c r="F434" s="1">
        <v>1995</v>
      </c>
      <c r="G434" s="1" t="s">
        <v>163</v>
      </c>
      <c r="H434" s="3" t="s">
        <v>193</v>
      </c>
      <c r="I434" s="3" t="s">
        <v>194</v>
      </c>
      <c r="J434" s="1" t="s">
        <v>195</v>
      </c>
      <c r="K434" s="1" t="s">
        <v>45</v>
      </c>
      <c r="L434" s="3" t="s">
        <v>46</v>
      </c>
      <c r="M434" s="1" t="s">
        <v>12</v>
      </c>
      <c r="N434" s="1" t="s">
        <v>81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196</v>
      </c>
      <c r="V434" s="3" t="s">
        <v>219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205</v>
      </c>
      <c r="AE434" s="1" t="s">
        <v>208</v>
      </c>
      <c r="AF434" s="1" t="s">
        <v>49</v>
      </c>
      <c r="AG434" s="1" t="s">
        <v>49</v>
      </c>
      <c r="AH434" s="1" t="s">
        <v>201</v>
      </c>
      <c r="AI434" s="1" t="s">
        <v>202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2" t="s">
        <v>49</v>
      </c>
    </row>
    <row r="435" spans="1:48">
      <c r="A435" s="1">
        <v>20</v>
      </c>
      <c r="B435" s="1" t="s">
        <v>38</v>
      </c>
      <c r="C435" s="1" t="s">
        <v>38</v>
      </c>
      <c r="D435" s="3" t="s">
        <v>191</v>
      </c>
      <c r="E435" s="1" t="s">
        <v>192</v>
      </c>
      <c r="F435" s="1">
        <v>1995</v>
      </c>
      <c r="G435" s="1" t="s">
        <v>163</v>
      </c>
      <c r="H435" s="3" t="s">
        <v>193</v>
      </c>
      <c r="I435" s="3" t="s">
        <v>194</v>
      </c>
      <c r="J435" s="1" t="s">
        <v>195</v>
      </c>
      <c r="K435" s="1" t="s">
        <v>45</v>
      </c>
      <c r="L435" s="3" t="s">
        <v>46</v>
      </c>
      <c r="M435" s="1" t="s">
        <v>12</v>
      </c>
      <c r="N435" s="1" t="s">
        <v>81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196</v>
      </c>
      <c r="V435" s="3" t="s">
        <v>219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205</v>
      </c>
      <c r="AE435" s="1" t="s">
        <v>209</v>
      </c>
      <c r="AF435" s="1" t="s">
        <v>49</v>
      </c>
      <c r="AG435" s="1" t="s">
        <v>49</v>
      </c>
      <c r="AH435" s="1" t="s">
        <v>201</v>
      </c>
      <c r="AI435" s="1" t="s">
        <v>202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2" t="s">
        <v>49</v>
      </c>
    </row>
    <row r="436" spans="1:48">
      <c r="A436" s="1">
        <v>20</v>
      </c>
      <c r="B436" s="1" t="s">
        <v>38</v>
      </c>
      <c r="C436" s="1" t="s">
        <v>38</v>
      </c>
      <c r="D436" s="3" t="s">
        <v>191</v>
      </c>
      <c r="E436" s="1" t="s">
        <v>192</v>
      </c>
      <c r="F436" s="1">
        <v>1995</v>
      </c>
      <c r="G436" s="1" t="s">
        <v>163</v>
      </c>
      <c r="H436" s="3" t="s">
        <v>193</v>
      </c>
      <c r="I436" s="3" t="s">
        <v>194</v>
      </c>
      <c r="J436" s="1" t="s">
        <v>195</v>
      </c>
      <c r="K436" s="1" t="s">
        <v>45</v>
      </c>
      <c r="L436" s="3" t="s">
        <v>46</v>
      </c>
      <c r="M436" s="1" t="s">
        <v>12</v>
      </c>
      <c r="N436" s="1" t="s">
        <v>81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196</v>
      </c>
      <c r="V436" s="3" t="s">
        <v>219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205</v>
      </c>
      <c r="AE436" s="1" t="s">
        <v>200</v>
      </c>
      <c r="AF436" s="1" t="s">
        <v>49</v>
      </c>
      <c r="AG436" s="1" t="s">
        <v>49</v>
      </c>
      <c r="AH436" s="1" t="s">
        <v>201</v>
      </c>
      <c r="AI436" s="1" t="s">
        <v>202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2" t="s">
        <v>49</v>
      </c>
    </row>
    <row r="437" spans="1:48">
      <c r="A437" s="1">
        <v>20</v>
      </c>
      <c r="B437" s="1" t="s">
        <v>38</v>
      </c>
      <c r="C437" s="1" t="s">
        <v>38</v>
      </c>
      <c r="D437" s="3" t="s">
        <v>191</v>
      </c>
      <c r="E437" s="1" t="s">
        <v>192</v>
      </c>
      <c r="F437" s="1">
        <v>1995</v>
      </c>
      <c r="G437" s="1" t="s">
        <v>163</v>
      </c>
      <c r="H437" s="3" t="s">
        <v>193</v>
      </c>
      <c r="I437" s="3" t="s">
        <v>194</v>
      </c>
      <c r="J437" s="1" t="s">
        <v>195</v>
      </c>
      <c r="K437" s="1" t="s">
        <v>45</v>
      </c>
      <c r="L437" s="3" t="s">
        <v>46</v>
      </c>
      <c r="M437" s="1" t="s">
        <v>12</v>
      </c>
      <c r="N437" s="1" t="s">
        <v>81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196</v>
      </c>
      <c r="V437" s="3" t="s">
        <v>219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205</v>
      </c>
      <c r="AE437" s="1" t="s">
        <v>216</v>
      </c>
      <c r="AF437" s="1" t="s">
        <v>49</v>
      </c>
      <c r="AG437" s="1" t="s">
        <v>49</v>
      </c>
      <c r="AH437" s="1" t="s">
        <v>201</v>
      </c>
      <c r="AI437" s="1" t="s">
        <v>202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2" t="s">
        <v>49</v>
      </c>
    </row>
    <row r="438" spans="1:48">
      <c r="A438" s="1">
        <v>20</v>
      </c>
      <c r="B438" s="1" t="s">
        <v>38</v>
      </c>
      <c r="C438" s="1" t="s">
        <v>38</v>
      </c>
      <c r="D438" s="3" t="s">
        <v>191</v>
      </c>
      <c r="E438" s="1" t="s">
        <v>192</v>
      </c>
      <c r="F438" s="1">
        <v>1995</v>
      </c>
      <c r="G438" s="1" t="s">
        <v>163</v>
      </c>
      <c r="H438" s="3" t="s">
        <v>193</v>
      </c>
      <c r="I438" s="3" t="s">
        <v>194</v>
      </c>
      <c r="J438" s="1" t="s">
        <v>195</v>
      </c>
      <c r="K438" s="1" t="s">
        <v>45</v>
      </c>
      <c r="L438" s="3" t="s">
        <v>46</v>
      </c>
      <c r="M438" s="1" t="s">
        <v>12</v>
      </c>
      <c r="N438" s="1" t="s">
        <v>81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196</v>
      </c>
      <c r="V438" s="3" t="s">
        <v>219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205</v>
      </c>
      <c r="AE438" s="1" t="s">
        <v>215</v>
      </c>
      <c r="AF438" s="1" t="s">
        <v>49</v>
      </c>
      <c r="AG438" s="1" t="s">
        <v>49</v>
      </c>
      <c r="AH438" s="1" t="s">
        <v>201</v>
      </c>
      <c r="AI438" s="1" t="s">
        <v>202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2" t="s">
        <v>49</v>
      </c>
    </row>
    <row r="439" spans="1:48">
      <c r="A439" s="1">
        <v>20</v>
      </c>
      <c r="B439" s="1" t="s">
        <v>38</v>
      </c>
      <c r="C439" s="1" t="s">
        <v>38</v>
      </c>
      <c r="D439" s="3" t="s">
        <v>191</v>
      </c>
      <c r="E439" s="1" t="s">
        <v>192</v>
      </c>
      <c r="F439" s="1">
        <v>1995</v>
      </c>
      <c r="G439" s="1" t="s">
        <v>163</v>
      </c>
      <c r="H439" s="3" t="s">
        <v>193</v>
      </c>
      <c r="I439" s="3" t="s">
        <v>194</v>
      </c>
      <c r="J439" s="1" t="s">
        <v>195</v>
      </c>
      <c r="K439" s="1" t="s">
        <v>45</v>
      </c>
      <c r="L439" s="3" t="s">
        <v>46</v>
      </c>
      <c r="M439" s="1" t="s">
        <v>12</v>
      </c>
      <c r="N439" s="1" t="s">
        <v>81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196</v>
      </c>
      <c r="V439" s="3" t="s">
        <v>219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212</v>
      </c>
      <c r="AE439" s="1" t="s">
        <v>214</v>
      </c>
      <c r="AF439" s="1" t="s">
        <v>49</v>
      </c>
      <c r="AG439" s="1" t="s">
        <v>49</v>
      </c>
      <c r="AH439" s="1" t="s">
        <v>201</v>
      </c>
      <c r="AI439" s="1" t="s">
        <v>202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2" t="s">
        <v>49</v>
      </c>
    </row>
    <row r="440" spans="1:48">
      <c r="A440" s="1">
        <v>20</v>
      </c>
      <c r="B440" s="1" t="s">
        <v>38</v>
      </c>
      <c r="C440" s="1" t="s">
        <v>38</v>
      </c>
      <c r="D440" s="3" t="s">
        <v>191</v>
      </c>
      <c r="E440" s="1" t="s">
        <v>192</v>
      </c>
      <c r="F440" s="1">
        <v>1995</v>
      </c>
      <c r="G440" s="1" t="s">
        <v>163</v>
      </c>
      <c r="H440" s="3" t="s">
        <v>193</v>
      </c>
      <c r="I440" s="3" t="s">
        <v>194</v>
      </c>
      <c r="J440" s="1" t="s">
        <v>195</v>
      </c>
      <c r="K440" s="1" t="s">
        <v>45</v>
      </c>
      <c r="L440" s="3" t="s">
        <v>46</v>
      </c>
      <c r="M440" s="1" t="s">
        <v>12</v>
      </c>
      <c r="N440" s="1" t="s">
        <v>81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196</v>
      </c>
      <c r="V440" s="3" t="s">
        <v>219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212</v>
      </c>
      <c r="AE440" s="1" t="s">
        <v>207</v>
      </c>
      <c r="AF440" s="1" t="s">
        <v>49</v>
      </c>
      <c r="AG440" s="1" t="s">
        <v>49</v>
      </c>
      <c r="AH440" s="1" t="s">
        <v>201</v>
      </c>
      <c r="AI440" s="1" t="s">
        <v>202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2" t="s">
        <v>49</v>
      </c>
    </row>
    <row r="441" spans="1:48">
      <c r="A441" s="1">
        <v>20</v>
      </c>
      <c r="B441" s="1" t="s">
        <v>38</v>
      </c>
      <c r="C441" s="1" t="s">
        <v>38</v>
      </c>
      <c r="D441" s="3" t="s">
        <v>191</v>
      </c>
      <c r="E441" s="1" t="s">
        <v>192</v>
      </c>
      <c r="F441" s="1">
        <v>1995</v>
      </c>
      <c r="G441" s="1" t="s">
        <v>163</v>
      </c>
      <c r="H441" s="3" t="s">
        <v>193</v>
      </c>
      <c r="I441" s="3" t="s">
        <v>194</v>
      </c>
      <c r="J441" s="1" t="s">
        <v>195</v>
      </c>
      <c r="K441" s="1" t="s">
        <v>45</v>
      </c>
      <c r="L441" s="3" t="s">
        <v>46</v>
      </c>
      <c r="M441" s="1" t="s">
        <v>12</v>
      </c>
      <c r="N441" s="1" t="s">
        <v>81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196</v>
      </c>
      <c r="V441" s="3" t="s">
        <v>219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212</v>
      </c>
      <c r="AE441" s="1" t="s">
        <v>208</v>
      </c>
      <c r="AF441" s="1" t="s">
        <v>49</v>
      </c>
      <c r="AG441" s="1" t="s">
        <v>49</v>
      </c>
      <c r="AH441" s="1" t="s">
        <v>201</v>
      </c>
      <c r="AI441" s="1" t="s">
        <v>202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2" t="s">
        <v>49</v>
      </c>
    </row>
    <row r="442" spans="1:48">
      <c r="A442" s="1">
        <v>20</v>
      </c>
      <c r="B442" s="1" t="s">
        <v>38</v>
      </c>
      <c r="C442" s="1" t="s">
        <v>38</v>
      </c>
      <c r="D442" s="3" t="s">
        <v>191</v>
      </c>
      <c r="E442" s="1" t="s">
        <v>192</v>
      </c>
      <c r="F442" s="1">
        <v>1995</v>
      </c>
      <c r="G442" s="1" t="s">
        <v>163</v>
      </c>
      <c r="H442" s="3" t="s">
        <v>193</v>
      </c>
      <c r="I442" s="3" t="s">
        <v>194</v>
      </c>
      <c r="J442" s="1" t="s">
        <v>195</v>
      </c>
      <c r="K442" s="1" t="s">
        <v>45</v>
      </c>
      <c r="L442" s="3" t="s">
        <v>46</v>
      </c>
      <c r="M442" s="1" t="s">
        <v>12</v>
      </c>
      <c r="N442" s="1" t="s">
        <v>81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196</v>
      </c>
      <c r="V442" s="3" t="s">
        <v>219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212</v>
      </c>
      <c r="AE442" s="1" t="s">
        <v>209</v>
      </c>
      <c r="AF442" s="1" t="s">
        <v>49</v>
      </c>
      <c r="AG442" s="1" t="s">
        <v>49</v>
      </c>
      <c r="AH442" s="1" t="s">
        <v>201</v>
      </c>
      <c r="AI442" s="1" t="s">
        <v>202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2" t="s">
        <v>49</v>
      </c>
    </row>
    <row r="443" spans="1:48">
      <c r="A443" s="1">
        <v>20</v>
      </c>
      <c r="B443" s="1" t="s">
        <v>38</v>
      </c>
      <c r="C443" s="1" t="s">
        <v>38</v>
      </c>
      <c r="D443" s="3" t="s">
        <v>191</v>
      </c>
      <c r="E443" s="1" t="s">
        <v>192</v>
      </c>
      <c r="F443" s="1">
        <v>1995</v>
      </c>
      <c r="G443" s="1" t="s">
        <v>163</v>
      </c>
      <c r="H443" s="3" t="s">
        <v>193</v>
      </c>
      <c r="I443" s="3" t="s">
        <v>194</v>
      </c>
      <c r="J443" s="1" t="s">
        <v>195</v>
      </c>
      <c r="K443" s="1" t="s">
        <v>45</v>
      </c>
      <c r="L443" s="3" t="s">
        <v>46</v>
      </c>
      <c r="M443" s="1" t="s">
        <v>12</v>
      </c>
      <c r="N443" s="1" t="s">
        <v>81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196</v>
      </c>
      <c r="V443" s="3" t="s">
        <v>219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212</v>
      </c>
      <c r="AE443" s="1" t="s">
        <v>200</v>
      </c>
      <c r="AF443" s="1" t="s">
        <v>49</v>
      </c>
      <c r="AG443" s="1" t="s">
        <v>49</v>
      </c>
      <c r="AH443" s="1" t="s">
        <v>201</v>
      </c>
      <c r="AI443" s="1" t="s">
        <v>202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2" t="s">
        <v>49</v>
      </c>
    </row>
    <row r="444" spans="1:48">
      <c r="A444" s="1">
        <v>20</v>
      </c>
      <c r="B444" s="1" t="s">
        <v>38</v>
      </c>
      <c r="C444" s="1" t="s">
        <v>38</v>
      </c>
      <c r="D444" s="3" t="s">
        <v>191</v>
      </c>
      <c r="E444" s="1" t="s">
        <v>192</v>
      </c>
      <c r="F444" s="1">
        <v>1995</v>
      </c>
      <c r="G444" s="1" t="s">
        <v>163</v>
      </c>
      <c r="H444" s="3" t="s">
        <v>193</v>
      </c>
      <c r="I444" s="3" t="s">
        <v>194</v>
      </c>
      <c r="J444" s="1" t="s">
        <v>195</v>
      </c>
      <c r="K444" s="1" t="s">
        <v>45</v>
      </c>
      <c r="L444" s="3" t="s">
        <v>46</v>
      </c>
      <c r="M444" s="1" t="s">
        <v>12</v>
      </c>
      <c r="N444" s="1" t="s">
        <v>81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196</v>
      </c>
      <c r="V444" s="3" t="s">
        <v>219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212</v>
      </c>
      <c r="AE444" s="1" t="s">
        <v>216</v>
      </c>
      <c r="AF444" s="1" t="s">
        <v>49</v>
      </c>
      <c r="AG444" s="1" t="s">
        <v>49</v>
      </c>
      <c r="AH444" s="1" t="s">
        <v>201</v>
      </c>
      <c r="AI444" s="1" t="s">
        <v>202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2" t="s">
        <v>49</v>
      </c>
    </row>
    <row r="445" spans="1:48">
      <c r="A445" s="1">
        <v>20</v>
      </c>
      <c r="B445" s="1" t="s">
        <v>38</v>
      </c>
      <c r="C445" s="1" t="s">
        <v>38</v>
      </c>
      <c r="D445" s="3" t="s">
        <v>191</v>
      </c>
      <c r="E445" s="1" t="s">
        <v>192</v>
      </c>
      <c r="F445" s="1">
        <v>1995</v>
      </c>
      <c r="G445" s="1" t="s">
        <v>163</v>
      </c>
      <c r="H445" s="3" t="s">
        <v>193</v>
      </c>
      <c r="I445" s="3" t="s">
        <v>194</v>
      </c>
      <c r="J445" s="1" t="s">
        <v>195</v>
      </c>
      <c r="K445" s="1" t="s">
        <v>45</v>
      </c>
      <c r="L445" s="3" t="s">
        <v>46</v>
      </c>
      <c r="M445" s="1" t="s">
        <v>12</v>
      </c>
      <c r="N445" s="1" t="s">
        <v>81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196</v>
      </c>
      <c r="V445" s="3" t="s">
        <v>219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212</v>
      </c>
      <c r="AE445" s="1" t="s">
        <v>215</v>
      </c>
      <c r="AF445" s="1" t="s">
        <v>49</v>
      </c>
      <c r="AG445" s="1" t="s">
        <v>49</v>
      </c>
      <c r="AH445" s="1" t="s">
        <v>201</v>
      </c>
      <c r="AI445" s="1" t="s">
        <v>202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2" t="s">
        <v>49</v>
      </c>
    </row>
    <row r="446" spans="1:48">
      <c r="A446" s="1">
        <v>20</v>
      </c>
      <c r="B446" s="1" t="s">
        <v>38</v>
      </c>
      <c r="C446" s="1" t="s">
        <v>38</v>
      </c>
      <c r="D446" s="3" t="s">
        <v>191</v>
      </c>
      <c r="E446" s="1" t="s">
        <v>192</v>
      </c>
      <c r="F446" s="1">
        <v>1995</v>
      </c>
      <c r="G446" s="1" t="s">
        <v>163</v>
      </c>
      <c r="H446" s="3" t="s">
        <v>193</v>
      </c>
      <c r="I446" s="3" t="s">
        <v>194</v>
      </c>
      <c r="J446" s="1" t="s">
        <v>195</v>
      </c>
      <c r="K446" s="1" t="s">
        <v>45</v>
      </c>
      <c r="L446" s="3" t="s">
        <v>46</v>
      </c>
      <c r="M446" s="1" t="s">
        <v>12</v>
      </c>
      <c r="N446" s="1" t="s">
        <v>81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196</v>
      </c>
      <c r="V446" s="3" t="s">
        <v>219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214</v>
      </c>
      <c r="AE446" s="1" t="s">
        <v>207</v>
      </c>
      <c r="AF446" s="1" t="s">
        <v>49</v>
      </c>
      <c r="AG446" s="1" t="s">
        <v>49</v>
      </c>
      <c r="AH446" s="1" t="s">
        <v>201</v>
      </c>
      <c r="AI446" s="1" t="s">
        <v>202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2" t="s">
        <v>49</v>
      </c>
    </row>
    <row r="447" spans="1:48">
      <c r="A447" s="1">
        <v>20</v>
      </c>
      <c r="B447" s="1" t="s">
        <v>38</v>
      </c>
      <c r="C447" s="1" t="s">
        <v>38</v>
      </c>
      <c r="D447" s="3" t="s">
        <v>191</v>
      </c>
      <c r="E447" s="1" t="s">
        <v>192</v>
      </c>
      <c r="F447" s="1">
        <v>1995</v>
      </c>
      <c r="G447" s="1" t="s">
        <v>163</v>
      </c>
      <c r="H447" s="3" t="s">
        <v>193</v>
      </c>
      <c r="I447" s="3" t="s">
        <v>194</v>
      </c>
      <c r="J447" s="1" t="s">
        <v>195</v>
      </c>
      <c r="K447" s="1" t="s">
        <v>45</v>
      </c>
      <c r="L447" s="3" t="s">
        <v>46</v>
      </c>
      <c r="M447" s="1" t="s">
        <v>12</v>
      </c>
      <c r="N447" s="1" t="s">
        <v>81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196</v>
      </c>
      <c r="V447" s="3" t="s">
        <v>219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214</v>
      </c>
      <c r="AE447" s="1" t="s">
        <v>208</v>
      </c>
      <c r="AF447" s="1" t="s">
        <v>49</v>
      </c>
      <c r="AG447" s="1" t="s">
        <v>49</v>
      </c>
      <c r="AH447" s="1" t="s">
        <v>201</v>
      </c>
      <c r="AI447" s="1" t="s">
        <v>202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2" t="s">
        <v>49</v>
      </c>
    </row>
    <row r="448" spans="1:48">
      <c r="A448" s="1">
        <v>20</v>
      </c>
      <c r="B448" s="1" t="s">
        <v>38</v>
      </c>
      <c r="C448" s="1" t="s">
        <v>38</v>
      </c>
      <c r="D448" s="3" t="s">
        <v>191</v>
      </c>
      <c r="E448" s="1" t="s">
        <v>192</v>
      </c>
      <c r="F448" s="1">
        <v>1995</v>
      </c>
      <c r="G448" s="1" t="s">
        <v>163</v>
      </c>
      <c r="H448" s="3" t="s">
        <v>193</v>
      </c>
      <c r="I448" s="3" t="s">
        <v>194</v>
      </c>
      <c r="J448" s="1" t="s">
        <v>195</v>
      </c>
      <c r="K448" s="1" t="s">
        <v>45</v>
      </c>
      <c r="L448" s="3" t="s">
        <v>46</v>
      </c>
      <c r="M448" s="1" t="s">
        <v>12</v>
      </c>
      <c r="N448" s="1" t="s">
        <v>81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196</v>
      </c>
      <c r="V448" s="3" t="s">
        <v>219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214</v>
      </c>
      <c r="AE448" s="1" t="s">
        <v>209</v>
      </c>
      <c r="AF448" s="1" t="s">
        <v>49</v>
      </c>
      <c r="AG448" s="1" t="s">
        <v>49</v>
      </c>
      <c r="AH448" s="1" t="s">
        <v>201</v>
      </c>
      <c r="AI448" s="1" t="s">
        <v>202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2" t="s">
        <v>49</v>
      </c>
    </row>
    <row r="449" spans="1:48">
      <c r="A449" s="1">
        <v>20</v>
      </c>
      <c r="B449" s="1" t="s">
        <v>38</v>
      </c>
      <c r="C449" s="1" t="s">
        <v>38</v>
      </c>
      <c r="D449" s="3" t="s">
        <v>191</v>
      </c>
      <c r="E449" s="1" t="s">
        <v>192</v>
      </c>
      <c r="F449" s="1">
        <v>1995</v>
      </c>
      <c r="G449" s="1" t="s">
        <v>163</v>
      </c>
      <c r="H449" s="3" t="s">
        <v>193</v>
      </c>
      <c r="I449" s="3" t="s">
        <v>194</v>
      </c>
      <c r="J449" s="1" t="s">
        <v>195</v>
      </c>
      <c r="K449" s="1" t="s">
        <v>45</v>
      </c>
      <c r="L449" s="3" t="s">
        <v>46</v>
      </c>
      <c r="M449" s="1" t="s">
        <v>12</v>
      </c>
      <c r="N449" s="1" t="s">
        <v>81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196</v>
      </c>
      <c r="V449" s="3" t="s">
        <v>219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214</v>
      </c>
      <c r="AE449" s="1" t="s">
        <v>200</v>
      </c>
      <c r="AF449" s="1" t="s">
        <v>49</v>
      </c>
      <c r="AG449" s="1" t="s">
        <v>49</v>
      </c>
      <c r="AH449" s="1" t="s">
        <v>201</v>
      </c>
      <c r="AI449" s="1" t="s">
        <v>202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2" t="s">
        <v>49</v>
      </c>
    </row>
    <row r="450" spans="1:48">
      <c r="A450" s="1">
        <v>20</v>
      </c>
      <c r="B450" s="1" t="s">
        <v>38</v>
      </c>
      <c r="C450" s="1" t="s">
        <v>38</v>
      </c>
      <c r="D450" s="3" t="s">
        <v>191</v>
      </c>
      <c r="E450" s="1" t="s">
        <v>192</v>
      </c>
      <c r="F450" s="1">
        <v>1995</v>
      </c>
      <c r="G450" s="1" t="s">
        <v>163</v>
      </c>
      <c r="H450" s="3" t="s">
        <v>193</v>
      </c>
      <c r="I450" s="3" t="s">
        <v>194</v>
      </c>
      <c r="J450" s="1" t="s">
        <v>195</v>
      </c>
      <c r="K450" s="1" t="s">
        <v>45</v>
      </c>
      <c r="L450" s="3" t="s">
        <v>46</v>
      </c>
      <c r="M450" s="1" t="s">
        <v>12</v>
      </c>
      <c r="N450" s="1" t="s">
        <v>81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196</v>
      </c>
      <c r="V450" s="3" t="s">
        <v>219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214</v>
      </c>
      <c r="AE450" s="1" t="s">
        <v>216</v>
      </c>
      <c r="AF450" s="1" t="s">
        <v>49</v>
      </c>
      <c r="AG450" s="1" t="s">
        <v>49</v>
      </c>
      <c r="AH450" s="1" t="s">
        <v>201</v>
      </c>
      <c r="AI450" s="1" t="s">
        <v>202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2" t="s">
        <v>49</v>
      </c>
    </row>
    <row r="451" spans="1:48">
      <c r="A451" s="1">
        <v>20</v>
      </c>
      <c r="B451" s="1" t="s">
        <v>38</v>
      </c>
      <c r="C451" s="1" t="s">
        <v>38</v>
      </c>
      <c r="D451" s="3" t="s">
        <v>191</v>
      </c>
      <c r="E451" s="1" t="s">
        <v>192</v>
      </c>
      <c r="F451" s="1">
        <v>1995</v>
      </c>
      <c r="G451" s="1" t="s">
        <v>163</v>
      </c>
      <c r="H451" s="3" t="s">
        <v>193</v>
      </c>
      <c r="I451" s="3" t="s">
        <v>194</v>
      </c>
      <c r="J451" s="1" t="s">
        <v>195</v>
      </c>
      <c r="K451" s="1" t="s">
        <v>45</v>
      </c>
      <c r="L451" s="3" t="s">
        <v>46</v>
      </c>
      <c r="M451" s="1" t="s">
        <v>12</v>
      </c>
      <c r="N451" s="1" t="s">
        <v>81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196</v>
      </c>
      <c r="V451" s="3" t="s">
        <v>219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214</v>
      </c>
      <c r="AE451" s="1" t="s">
        <v>215</v>
      </c>
      <c r="AF451" s="1" t="s">
        <v>49</v>
      </c>
      <c r="AG451" s="1" t="s">
        <v>49</v>
      </c>
      <c r="AH451" s="1" t="s">
        <v>201</v>
      </c>
      <c r="AI451" s="1" t="s">
        <v>202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2" t="s">
        <v>49</v>
      </c>
    </row>
    <row r="452" spans="1:48">
      <c r="A452" s="1">
        <v>20</v>
      </c>
      <c r="B452" s="1" t="s">
        <v>38</v>
      </c>
      <c r="C452" s="1" t="s">
        <v>38</v>
      </c>
      <c r="D452" s="3" t="s">
        <v>191</v>
      </c>
      <c r="E452" s="1" t="s">
        <v>192</v>
      </c>
      <c r="F452" s="1">
        <v>1995</v>
      </c>
      <c r="G452" s="1" t="s">
        <v>163</v>
      </c>
      <c r="H452" s="3" t="s">
        <v>193</v>
      </c>
      <c r="I452" s="3" t="s">
        <v>194</v>
      </c>
      <c r="J452" s="1" t="s">
        <v>195</v>
      </c>
      <c r="K452" s="1" t="s">
        <v>45</v>
      </c>
      <c r="L452" s="3" t="s">
        <v>46</v>
      </c>
      <c r="M452" s="1" t="s">
        <v>12</v>
      </c>
      <c r="N452" s="1" t="s">
        <v>81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196</v>
      </c>
      <c r="V452" s="3" t="s">
        <v>219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207</v>
      </c>
      <c r="AE452" s="1" t="s">
        <v>208</v>
      </c>
      <c r="AF452" s="1" t="s">
        <v>49</v>
      </c>
      <c r="AG452" s="1" t="s">
        <v>49</v>
      </c>
      <c r="AH452" s="1" t="s">
        <v>201</v>
      </c>
      <c r="AI452" s="1" t="s">
        <v>202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2" t="s">
        <v>49</v>
      </c>
    </row>
    <row r="453" spans="1:48">
      <c r="A453" s="1">
        <v>20</v>
      </c>
      <c r="B453" s="1" t="s">
        <v>38</v>
      </c>
      <c r="C453" s="1" t="s">
        <v>38</v>
      </c>
      <c r="D453" s="3" t="s">
        <v>191</v>
      </c>
      <c r="E453" s="1" t="s">
        <v>192</v>
      </c>
      <c r="F453" s="1">
        <v>1995</v>
      </c>
      <c r="G453" s="1" t="s">
        <v>163</v>
      </c>
      <c r="H453" s="3" t="s">
        <v>193</v>
      </c>
      <c r="I453" s="3" t="s">
        <v>194</v>
      </c>
      <c r="J453" s="1" t="s">
        <v>195</v>
      </c>
      <c r="K453" s="1" t="s">
        <v>45</v>
      </c>
      <c r="L453" s="3" t="s">
        <v>46</v>
      </c>
      <c r="M453" s="1" t="s">
        <v>12</v>
      </c>
      <c r="N453" s="1" t="s">
        <v>81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196</v>
      </c>
      <c r="V453" s="3" t="s">
        <v>219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207</v>
      </c>
      <c r="AE453" s="1" t="s">
        <v>209</v>
      </c>
      <c r="AF453" s="1" t="s">
        <v>49</v>
      </c>
      <c r="AG453" s="1" t="s">
        <v>49</v>
      </c>
      <c r="AH453" s="1" t="s">
        <v>201</v>
      </c>
      <c r="AI453" s="1" t="s">
        <v>202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2" t="s">
        <v>49</v>
      </c>
    </row>
    <row r="454" spans="1:48">
      <c r="A454" s="1">
        <v>20</v>
      </c>
      <c r="B454" s="1" t="s">
        <v>38</v>
      </c>
      <c r="C454" s="1" t="s">
        <v>38</v>
      </c>
      <c r="D454" s="3" t="s">
        <v>191</v>
      </c>
      <c r="E454" s="1" t="s">
        <v>192</v>
      </c>
      <c r="F454" s="1">
        <v>1995</v>
      </c>
      <c r="G454" s="1" t="s">
        <v>163</v>
      </c>
      <c r="H454" s="3" t="s">
        <v>193</v>
      </c>
      <c r="I454" s="3" t="s">
        <v>194</v>
      </c>
      <c r="J454" s="1" t="s">
        <v>195</v>
      </c>
      <c r="K454" s="1" t="s">
        <v>45</v>
      </c>
      <c r="L454" s="3" t="s">
        <v>46</v>
      </c>
      <c r="M454" s="1" t="s">
        <v>12</v>
      </c>
      <c r="N454" s="1" t="s">
        <v>81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196</v>
      </c>
      <c r="V454" s="3" t="s">
        <v>219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207</v>
      </c>
      <c r="AE454" s="1" t="s">
        <v>200</v>
      </c>
      <c r="AF454" s="1" t="s">
        <v>49</v>
      </c>
      <c r="AG454" s="1" t="s">
        <v>49</v>
      </c>
      <c r="AH454" s="1" t="s">
        <v>201</v>
      </c>
      <c r="AI454" s="1" t="s">
        <v>202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2" t="s">
        <v>49</v>
      </c>
    </row>
    <row r="455" spans="1:48">
      <c r="A455" s="1">
        <v>20</v>
      </c>
      <c r="B455" s="1" t="s">
        <v>38</v>
      </c>
      <c r="C455" s="1" t="s">
        <v>38</v>
      </c>
      <c r="D455" s="3" t="s">
        <v>191</v>
      </c>
      <c r="E455" s="1" t="s">
        <v>192</v>
      </c>
      <c r="F455" s="1">
        <v>1995</v>
      </c>
      <c r="G455" s="1" t="s">
        <v>163</v>
      </c>
      <c r="H455" s="3" t="s">
        <v>193</v>
      </c>
      <c r="I455" s="3" t="s">
        <v>194</v>
      </c>
      <c r="J455" s="1" t="s">
        <v>195</v>
      </c>
      <c r="K455" s="1" t="s">
        <v>45</v>
      </c>
      <c r="L455" s="3" t="s">
        <v>46</v>
      </c>
      <c r="M455" s="1" t="s">
        <v>12</v>
      </c>
      <c r="N455" s="1" t="s">
        <v>81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196</v>
      </c>
      <c r="V455" s="3" t="s">
        <v>219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207</v>
      </c>
      <c r="AE455" s="1" t="s">
        <v>216</v>
      </c>
      <c r="AF455" s="1" t="s">
        <v>49</v>
      </c>
      <c r="AG455" s="1" t="s">
        <v>49</v>
      </c>
      <c r="AH455" s="1" t="s">
        <v>201</v>
      </c>
      <c r="AI455" s="1" t="s">
        <v>202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2" t="s">
        <v>49</v>
      </c>
    </row>
    <row r="456" spans="1:48">
      <c r="A456" s="1">
        <v>20</v>
      </c>
      <c r="B456" s="1" t="s">
        <v>38</v>
      </c>
      <c r="C456" s="1" t="s">
        <v>38</v>
      </c>
      <c r="D456" s="3" t="s">
        <v>191</v>
      </c>
      <c r="E456" s="1" t="s">
        <v>192</v>
      </c>
      <c r="F456" s="1">
        <v>1995</v>
      </c>
      <c r="G456" s="1" t="s">
        <v>163</v>
      </c>
      <c r="H456" s="3" t="s">
        <v>193</v>
      </c>
      <c r="I456" s="3" t="s">
        <v>194</v>
      </c>
      <c r="J456" s="1" t="s">
        <v>195</v>
      </c>
      <c r="K456" s="1" t="s">
        <v>45</v>
      </c>
      <c r="L456" s="3" t="s">
        <v>46</v>
      </c>
      <c r="M456" s="1" t="s">
        <v>12</v>
      </c>
      <c r="N456" s="1" t="s">
        <v>81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196</v>
      </c>
      <c r="V456" s="3" t="s">
        <v>219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207</v>
      </c>
      <c r="AE456" s="1" t="s">
        <v>215</v>
      </c>
      <c r="AF456" s="1" t="s">
        <v>49</v>
      </c>
      <c r="AG456" s="1" t="s">
        <v>49</v>
      </c>
      <c r="AH456" s="1" t="s">
        <v>201</v>
      </c>
      <c r="AI456" s="1" t="s">
        <v>202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2" t="s">
        <v>49</v>
      </c>
    </row>
    <row r="457" spans="1:48">
      <c r="A457" s="1">
        <v>20</v>
      </c>
      <c r="B457" s="1" t="s">
        <v>38</v>
      </c>
      <c r="C457" s="1" t="s">
        <v>38</v>
      </c>
      <c r="D457" s="3" t="s">
        <v>191</v>
      </c>
      <c r="E457" s="1" t="s">
        <v>192</v>
      </c>
      <c r="F457" s="1">
        <v>1995</v>
      </c>
      <c r="G457" s="1" t="s">
        <v>163</v>
      </c>
      <c r="H457" s="3" t="s">
        <v>193</v>
      </c>
      <c r="I457" s="3" t="s">
        <v>194</v>
      </c>
      <c r="J457" s="1" t="s">
        <v>195</v>
      </c>
      <c r="K457" s="1" t="s">
        <v>45</v>
      </c>
      <c r="L457" s="3" t="s">
        <v>46</v>
      </c>
      <c r="M457" s="1" t="s">
        <v>12</v>
      </c>
      <c r="N457" s="1" t="s">
        <v>81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196</v>
      </c>
      <c r="V457" s="3" t="s">
        <v>219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208</v>
      </c>
      <c r="AE457" s="1" t="s">
        <v>209</v>
      </c>
      <c r="AF457" s="1" t="s">
        <v>49</v>
      </c>
      <c r="AG457" s="1" t="s">
        <v>49</v>
      </c>
      <c r="AH457" s="1" t="s">
        <v>201</v>
      </c>
      <c r="AI457" s="1" t="s">
        <v>202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2" t="s">
        <v>49</v>
      </c>
    </row>
    <row r="458" spans="1:48">
      <c r="A458" s="1">
        <v>20</v>
      </c>
      <c r="B458" s="1" t="s">
        <v>38</v>
      </c>
      <c r="C458" s="1" t="s">
        <v>38</v>
      </c>
      <c r="D458" s="3" t="s">
        <v>191</v>
      </c>
      <c r="E458" s="1" t="s">
        <v>192</v>
      </c>
      <c r="F458" s="1">
        <v>1995</v>
      </c>
      <c r="G458" s="1" t="s">
        <v>163</v>
      </c>
      <c r="H458" s="3" t="s">
        <v>193</v>
      </c>
      <c r="I458" s="3" t="s">
        <v>194</v>
      </c>
      <c r="J458" s="1" t="s">
        <v>195</v>
      </c>
      <c r="K458" s="1" t="s">
        <v>45</v>
      </c>
      <c r="L458" s="3" t="s">
        <v>46</v>
      </c>
      <c r="M458" s="1" t="s">
        <v>12</v>
      </c>
      <c r="N458" s="1" t="s">
        <v>81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196</v>
      </c>
      <c r="V458" s="3" t="s">
        <v>219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208</v>
      </c>
      <c r="AE458" s="1" t="s">
        <v>200</v>
      </c>
      <c r="AF458" s="1" t="s">
        <v>49</v>
      </c>
      <c r="AG458" s="1" t="s">
        <v>49</v>
      </c>
      <c r="AH458" s="1" t="s">
        <v>201</v>
      </c>
      <c r="AI458" s="1" t="s">
        <v>202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2" t="s">
        <v>49</v>
      </c>
    </row>
    <row r="459" spans="1:48">
      <c r="A459" s="1">
        <v>20</v>
      </c>
      <c r="B459" s="1" t="s">
        <v>38</v>
      </c>
      <c r="C459" s="1" t="s">
        <v>38</v>
      </c>
      <c r="D459" s="3" t="s">
        <v>191</v>
      </c>
      <c r="E459" s="1" t="s">
        <v>192</v>
      </c>
      <c r="F459" s="1">
        <v>1995</v>
      </c>
      <c r="G459" s="1" t="s">
        <v>163</v>
      </c>
      <c r="H459" s="3" t="s">
        <v>193</v>
      </c>
      <c r="I459" s="3" t="s">
        <v>194</v>
      </c>
      <c r="J459" s="1" t="s">
        <v>195</v>
      </c>
      <c r="K459" s="1" t="s">
        <v>45</v>
      </c>
      <c r="L459" s="3" t="s">
        <v>46</v>
      </c>
      <c r="M459" s="1" t="s">
        <v>12</v>
      </c>
      <c r="N459" s="1" t="s">
        <v>81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196</v>
      </c>
      <c r="V459" s="3" t="s">
        <v>219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208</v>
      </c>
      <c r="AE459" s="1" t="s">
        <v>216</v>
      </c>
      <c r="AF459" s="1" t="s">
        <v>49</v>
      </c>
      <c r="AG459" s="1" t="s">
        <v>49</v>
      </c>
      <c r="AH459" s="1" t="s">
        <v>201</v>
      </c>
      <c r="AI459" s="1" t="s">
        <v>202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2" t="s">
        <v>49</v>
      </c>
    </row>
    <row r="460" spans="1:48">
      <c r="A460" s="1">
        <v>20</v>
      </c>
      <c r="B460" s="1" t="s">
        <v>38</v>
      </c>
      <c r="C460" s="1" t="s">
        <v>38</v>
      </c>
      <c r="D460" s="3" t="s">
        <v>191</v>
      </c>
      <c r="E460" s="1" t="s">
        <v>192</v>
      </c>
      <c r="F460" s="1">
        <v>1995</v>
      </c>
      <c r="G460" s="1" t="s">
        <v>163</v>
      </c>
      <c r="H460" s="3" t="s">
        <v>193</v>
      </c>
      <c r="I460" s="3" t="s">
        <v>194</v>
      </c>
      <c r="J460" s="1" t="s">
        <v>195</v>
      </c>
      <c r="K460" s="1" t="s">
        <v>45</v>
      </c>
      <c r="L460" s="3" t="s">
        <v>46</v>
      </c>
      <c r="M460" s="1" t="s">
        <v>12</v>
      </c>
      <c r="N460" s="1" t="s">
        <v>81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196</v>
      </c>
      <c r="V460" s="3" t="s">
        <v>219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208</v>
      </c>
      <c r="AE460" s="1" t="s">
        <v>215</v>
      </c>
      <c r="AF460" s="1" t="s">
        <v>49</v>
      </c>
      <c r="AG460" s="1" t="s">
        <v>49</v>
      </c>
      <c r="AH460" s="1" t="s">
        <v>201</v>
      </c>
      <c r="AI460" s="1" t="s">
        <v>202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2" t="s">
        <v>49</v>
      </c>
    </row>
    <row r="461" spans="1:48">
      <c r="A461" s="1">
        <v>20</v>
      </c>
      <c r="B461" s="1" t="s">
        <v>38</v>
      </c>
      <c r="C461" s="1" t="s">
        <v>38</v>
      </c>
      <c r="D461" s="3" t="s">
        <v>191</v>
      </c>
      <c r="E461" s="1" t="s">
        <v>192</v>
      </c>
      <c r="F461" s="1">
        <v>1995</v>
      </c>
      <c r="G461" s="1" t="s">
        <v>163</v>
      </c>
      <c r="H461" s="3" t="s">
        <v>193</v>
      </c>
      <c r="I461" s="3" t="s">
        <v>194</v>
      </c>
      <c r="J461" s="1" t="s">
        <v>195</v>
      </c>
      <c r="K461" s="1" t="s">
        <v>45</v>
      </c>
      <c r="L461" s="3" t="s">
        <v>46</v>
      </c>
      <c r="M461" s="1" t="s">
        <v>12</v>
      </c>
      <c r="N461" s="1" t="s">
        <v>81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196</v>
      </c>
      <c r="V461" s="3" t="s">
        <v>219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209</v>
      </c>
      <c r="AE461" s="1" t="s">
        <v>200</v>
      </c>
      <c r="AF461" s="1" t="s">
        <v>49</v>
      </c>
      <c r="AG461" s="1" t="s">
        <v>49</v>
      </c>
      <c r="AH461" s="1" t="s">
        <v>201</v>
      </c>
      <c r="AI461" s="1" t="s">
        <v>202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2" t="s">
        <v>49</v>
      </c>
    </row>
    <row r="462" spans="1:48">
      <c r="A462" s="1">
        <v>20</v>
      </c>
      <c r="B462" s="1" t="s">
        <v>38</v>
      </c>
      <c r="C462" s="1" t="s">
        <v>38</v>
      </c>
      <c r="D462" s="3" t="s">
        <v>191</v>
      </c>
      <c r="E462" s="1" t="s">
        <v>192</v>
      </c>
      <c r="F462" s="1">
        <v>1995</v>
      </c>
      <c r="G462" s="1" t="s">
        <v>163</v>
      </c>
      <c r="H462" s="3" t="s">
        <v>193</v>
      </c>
      <c r="I462" s="3" t="s">
        <v>194</v>
      </c>
      <c r="J462" s="1" t="s">
        <v>195</v>
      </c>
      <c r="K462" s="1" t="s">
        <v>45</v>
      </c>
      <c r="L462" s="3" t="s">
        <v>46</v>
      </c>
      <c r="M462" s="1" t="s">
        <v>12</v>
      </c>
      <c r="N462" s="1" t="s">
        <v>81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196</v>
      </c>
      <c r="V462" s="3" t="s">
        <v>219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209</v>
      </c>
      <c r="AE462" s="1" t="s">
        <v>216</v>
      </c>
      <c r="AF462" s="1" t="s">
        <v>49</v>
      </c>
      <c r="AG462" s="1" t="s">
        <v>49</v>
      </c>
      <c r="AH462" s="1" t="s">
        <v>201</v>
      </c>
      <c r="AI462" s="1" t="s">
        <v>202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2" t="s">
        <v>49</v>
      </c>
    </row>
    <row r="463" spans="1:48">
      <c r="A463" s="1">
        <v>20</v>
      </c>
      <c r="B463" s="1" t="s">
        <v>38</v>
      </c>
      <c r="C463" s="1" t="s">
        <v>38</v>
      </c>
      <c r="D463" s="3" t="s">
        <v>191</v>
      </c>
      <c r="E463" s="1" t="s">
        <v>192</v>
      </c>
      <c r="F463" s="1">
        <v>1995</v>
      </c>
      <c r="G463" s="1" t="s">
        <v>163</v>
      </c>
      <c r="H463" s="3" t="s">
        <v>193</v>
      </c>
      <c r="I463" s="3" t="s">
        <v>194</v>
      </c>
      <c r="J463" s="1" t="s">
        <v>195</v>
      </c>
      <c r="K463" s="1" t="s">
        <v>45</v>
      </c>
      <c r="L463" s="3" t="s">
        <v>46</v>
      </c>
      <c r="M463" s="1" t="s">
        <v>12</v>
      </c>
      <c r="N463" s="1" t="s">
        <v>81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196</v>
      </c>
      <c r="V463" s="3" t="s">
        <v>219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209</v>
      </c>
      <c r="AE463" s="1" t="s">
        <v>215</v>
      </c>
      <c r="AF463" s="1" t="s">
        <v>49</v>
      </c>
      <c r="AG463" s="1" t="s">
        <v>49</v>
      </c>
      <c r="AH463" s="1" t="s">
        <v>201</v>
      </c>
      <c r="AI463" s="1" t="s">
        <v>202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2" t="s">
        <v>49</v>
      </c>
    </row>
    <row r="464" spans="1:48">
      <c r="A464" s="1">
        <v>20</v>
      </c>
      <c r="B464" s="1" t="s">
        <v>38</v>
      </c>
      <c r="C464" s="1" t="s">
        <v>38</v>
      </c>
      <c r="D464" s="3" t="s">
        <v>191</v>
      </c>
      <c r="E464" s="1" t="s">
        <v>192</v>
      </c>
      <c r="F464" s="1">
        <v>1995</v>
      </c>
      <c r="G464" s="1" t="s">
        <v>163</v>
      </c>
      <c r="H464" s="3" t="s">
        <v>193</v>
      </c>
      <c r="I464" s="3" t="s">
        <v>194</v>
      </c>
      <c r="J464" s="1" t="s">
        <v>195</v>
      </c>
      <c r="K464" s="1" t="s">
        <v>45</v>
      </c>
      <c r="L464" s="3" t="s">
        <v>46</v>
      </c>
      <c r="M464" s="1" t="s">
        <v>12</v>
      </c>
      <c r="N464" s="1" t="s">
        <v>81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196</v>
      </c>
      <c r="V464" s="3" t="s">
        <v>219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200</v>
      </c>
      <c r="AE464" s="1" t="s">
        <v>216</v>
      </c>
      <c r="AF464" s="1" t="s">
        <v>49</v>
      </c>
      <c r="AG464" s="1" t="s">
        <v>49</v>
      </c>
      <c r="AH464" s="1" t="s">
        <v>201</v>
      </c>
      <c r="AI464" s="1" t="s">
        <v>202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2" t="s">
        <v>49</v>
      </c>
    </row>
    <row r="465" spans="1:48">
      <c r="A465" s="1">
        <v>20</v>
      </c>
      <c r="B465" s="1" t="s">
        <v>38</v>
      </c>
      <c r="C465" s="1" t="s">
        <v>38</v>
      </c>
      <c r="D465" s="3" t="s">
        <v>191</v>
      </c>
      <c r="E465" s="1" t="s">
        <v>192</v>
      </c>
      <c r="F465" s="1">
        <v>1995</v>
      </c>
      <c r="G465" s="1" t="s">
        <v>163</v>
      </c>
      <c r="H465" s="3" t="s">
        <v>193</v>
      </c>
      <c r="I465" s="3" t="s">
        <v>194</v>
      </c>
      <c r="J465" s="1" t="s">
        <v>195</v>
      </c>
      <c r="K465" s="1" t="s">
        <v>45</v>
      </c>
      <c r="L465" s="3" t="s">
        <v>46</v>
      </c>
      <c r="M465" s="1" t="s">
        <v>12</v>
      </c>
      <c r="N465" s="1" t="s">
        <v>81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196</v>
      </c>
      <c r="V465" s="3" t="s">
        <v>219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200</v>
      </c>
      <c r="AE465" s="1" t="s">
        <v>215</v>
      </c>
      <c r="AF465" s="1" t="s">
        <v>49</v>
      </c>
      <c r="AG465" s="1" t="s">
        <v>49</v>
      </c>
      <c r="AH465" s="1" t="s">
        <v>201</v>
      </c>
      <c r="AI465" s="1" t="s">
        <v>202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2" t="s">
        <v>49</v>
      </c>
    </row>
    <row r="466" spans="1:48">
      <c r="A466" s="1">
        <v>20</v>
      </c>
      <c r="B466" s="1" t="s">
        <v>38</v>
      </c>
      <c r="C466" s="1" t="s">
        <v>38</v>
      </c>
      <c r="D466" s="3" t="s">
        <v>191</v>
      </c>
      <c r="E466" s="1" t="s">
        <v>192</v>
      </c>
      <c r="F466" s="1">
        <v>1995</v>
      </c>
      <c r="G466" s="1" t="s">
        <v>163</v>
      </c>
      <c r="H466" s="3" t="s">
        <v>193</v>
      </c>
      <c r="I466" s="3" t="s">
        <v>194</v>
      </c>
      <c r="J466" s="1" t="s">
        <v>195</v>
      </c>
      <c r="K466" s="1" t="s">
        <v>45</v>
      </c>
      <c r="L466" s="3" t="s">
        <v>46</v>
      </c>
      <c r="M466" s="1" t="s">
        <v>12</v>
      </c>
      <c r="N466" s="1" t="s">
        <v>81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196</v>
      </c>
      <c r="V466" s="3" t="s">
        <v>219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216</v>
      </c>
      <c r="AE466" s="1" t="s">
        <v>215</v>
      </c>
      <c r="AF466" s="1" t="s">
        <v>49</v>
      </c>
      <c r="AG466" s="1" t="s">
        <v>49</v>
      </c>
      <c r="AH466" s="1" t="s">
        <v>201</v>
      </c>
      <c r="AI466" s="1" t="s">
        <v>202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2" t="s">
        <v>49</v>
      </c>
    </row>
    <row r="467" spans="1:48">
      <c r="A467" s="1">
        <v>20</v>
      </c>
      <c r="B467" s="1" t="s">
        <v>38</v>
      </c>
      <c r="C467" s="1" t="s">
        <v>38</v>
      </c>
      <c r="D467" s="3" t="s">
        <v>191</v>
      </c>
      <c r="E467" s="1" t="s">
        <v>192</v>
      </c>
      <c r="F467" s="1">
        <v>1995</v>
      </c>
      <c r="G467" s="1" t="s">
        <v>163</v>
      </c>
      <c r="H467" s="3" t="s">
        <v>193</v>
      </c>
      <c r="I467" s="3" t="s">
        <v>194</v>
      </c>
      <c r="J467" s="1" t="s">
        <v>195</v>
      </c>
      <c r="K467" s="1" t="s">
        <v>45</v>
      </c>
      <c r="L467" s="3" t="s">
        <v>46</v>
      </c>
      <c r="M467" s="1" t="s">
        <v>12</v>
      </c>
      <c r="N467" s="1" t="s">
        <v>81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196</v>
      </c>
      <c r="V467" s="3" t="s">
        <v>220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198</v>
      </c>
      <c r="AC467" s="1" t="s">
        <v>199</v>
      </c>
      <c r="AD467" s="1" t="s">
        <v>200</v>
      </c>
      <c r="AE467" s="1" t="s">
        <v>200</v>
      </c>
      <c r="AF467" s="1" t="s">
        <v>60</v>
      </c>
      <c r="AG467" s="1" t="s">
        <v>60</v>
      </c>
      <c r="AH467" s="1" t="s">
        <v>201</v>
      </c>
      <c r="AI467" s="1" t="s">
        <v>202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1">
        <f t="shared" ref="AR467:AR475" si="32">AL467*AN467</f>
        <v>48.6</v>
      </c>
      <c r="AS467" s="4">
        <f t="shared" ref="AS467:AS475" si="33">AR467/(AM467^2)*100</f>
        <v>3.9673469387755103</v>
      </c>
      <c r="AT467" s="5">
        <v>0</v>
      </c>
      <c r="AU467" s="4">
        <f t="shared" ref="AU467:AU475" si="34">AS467*(1-AL467)/AL467</f>
        <v>2.6448979591836737</v>
      </c>
      <c r="AV467" s="31" t="s">
        <v>217</v>
      </c>
    </row>
    <row r="468" spans="1:48">
      <c r="A468" s="1">
        <v>20</v>
      </c>
      <c r="B468" s="1" t="s">
        <v>38</v>
      </c>
      <c r="C468" s="1" t="s">
        <v>38</v>
      </c>
      <c r="D468" s="3" t="s">
        <v>191</v>
      </c>
      <c r="E468" s="1" t="s">
        <v>192</v>
      </c>
      <c r="F468" s="1">
        <v>1995</v>
      </c>
      <c r="G468" s="1" t="s">
        <v>163</v>
      </c>
      <c r="H468" s="3" t="s">
        <v>193</v>
      </c>
      <c r="I468" s="3" t="s">
        <v>194</v>
      </c>
      <c r="J468" s="1" t="s">
        <v>195</v>
      </c>
      <c r="K468" s="1" t="s">
        <v>45</v>
      </c>
      <c r="L468" s="3" t="s">
        <v>46</v>
      </c>
      <c r="M468" s="1" t="s">
        <v>12</v>
      </c>
      <c r="N468" s="1" t="s">
        <v>81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196</v>
      </c>
      <c r="V468" s="3" t="s">
        <v>220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203</v>
      </c>
      <c r="AC468" s="1" t="s">
        <v>204</v>
      </c>
      <c r="AD468" s="1" t="s">
        <v>205</v>
      </c>
      <c r="AE468" s="1" t="s">
        <v>205</v>
      </c>
      <c r="AF468" s="1" t="s">
        <v>53</v>
      </c>
      <c r="AG468" s="1" t="s">
        <v>53</v>
      </c>
      <c r="AH468" s="1" t="s">
        <v>201</v>
      </c>
      <c r="AI468" s="1" t="s">
        <v>202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1">
        <f t="shared" si="32"/>
        <v>47.881312500000007</v>
      </c>
      <c r="AS468" s="4">
        <f t="shared" si="33"/>
        <v>0.40898890344778105</v>
      </c>
      <c r="AT468" s="5">
        <v>0</v>
      </c>
      <c r="AU468" s="4">
        <f t="shared" si="34"/>
        <v>0.37003757930989711</v>
      </c>
      <c r="AV468" s="31" t="s">
        <v>217</v>
      </c>
    </row>
    <row r="469" spans="1:48">
      <c r="A469" s="1">
        <v>20</v>
      </c>
      <c r="B469" s="1" t="s">
        <v>38</v>
      </c>
      <c r="C469" s="1" t="s">
        <v>38</v>
      </c>
      <c r="D469" s="3" t="s">
        <v>191</v>
      </c>
      <c r="E469" s="1" t="s">
        <v>192</v>
      </c>
      <c r="F469" s="1">
        <v>1995</v>
      </c>
      <c r="G469" s="1" t="s">
        <v>163</v>
      </c>
      <c r="H469" s="3" t="s">
        <v>193</v>
      </c>
      <c r="I469" s="3" t="s">
        <v>194</v>
      </c>
      <c r="J469" s="1" t="s">
        <v>195</v>
      </c>
      <c r="K469" s="1" t="s">
        <v>45</v>
      </c>
      <c r="L469" s="3" t="s">
        <v>46</v>
      </c>
      <c r="M469" s="1" t="s">
        <v>12</v>
      </c>
      <c r="N469" s="1" t="s">
        <v>81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196</v>
      </c>
      <c r="V469" s="3" t="s">
        <v>220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203</v>
      </c>
      <c r="AC469" s="1" t="s">
        <v>206</v>
      </c>
      <c r="AD469" s="1" t="s">
        <v>207</v>
      </c>
      <c r="AE469" s="1" t="s">
        <v>207</v>
      </c>
      <c r="AF469" s="1" t="s">
        <v>53</v>
      </c>
      <c r="AG469" s="1" t="s">
        <v>53</v>
      </c>
      <c r="AH469" s="1" t="s">
        <v>201</v>
      </c>
      <c r="AI469" s="1" t="s">
        <v>202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1">
        <f t="shared" si="32"/>
        <v>0.32472679999999998</v>
      </c>
      <c r="AS469" s="4">
        <f t="shared" si="33"/>
        <v>2.3719999999999999</v>
      </c>
      <c r="AT469" s="5">
        <v>0</v>
      </c>
      <c r="AU469" s="4">
        <f t="shared" si="34"/>
        <v>1.6280000000000001</v>
      </c>
      <c r="AV469" s="31" t="s">
        <v>217</v>
      </c>
    </row>
    <row r="470" spans="1:48">
      <c r="A470" s="1">
        <v>20</v>
      </c>
      <c r="B470" s="1" t="s">
        <v>38</v>
      </c>
      <c r="C470" s="1" t="s">
        <v>38</v>
      </c>
      <c r="D470" s="3" t="s">
        <v>191</v>
      </c>
      <c r="E470" s="1" t="s">
        <v>192</v>
      </c>
      <c r="F470" s="1">
        <v>1995</v>
      </c>
      <c r="G470" s="1" t="s">
        <v>163</v>
      </c>
      <c r="H470" s="3" t="s">
        <v>193</v>
      </c>
      <c r="I470" s="3" t="s">
        <v>194</v>
      </c>
      <c r="J470" s="1" t="s">
        <v>195</v>
      </c>
      <c r="K470" s="1" t="s">
        <v>45</v>
      </c>
      <c r="L470" s="3" t="s">
        <v>46</v>
      </c>
      <c r="M470" s="1" t="s">
        <v>12</v>
      </c>
      <c r="N470" s="1" t="s">
        <v>81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196</v>
      </c>
      <c r="V470" s="3" t="s">
        <v>220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203</v>
      </c>
      <c r="AC470" s="1" t="s">
        <v>206</v>
      </c>
      <c r="AD470" s="1" t="s">
        <v>208</v>
      </c>
      <c r="AE470" s="1" t="s">
        <v>208</v>
      </c>
      <c r="AF470" s="1" t="s">
        <v>53</v>
      </c>
      <c r="AG470" s="1" t="s">
        <v>53</v>
      </c>
      <c r="AH470" s="1" t="s">
        <v>201</v>
      </c>
      <c r="AI470" s="1" t="s">
        <v>202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1">
        <f t="shared" si="32"/>
        <v>1691577.7049999998</v>
      </c>
      <c r="AS470" s="4">
        <f t="shared" si="33"/>
        <v>4.2337028386480693</v>
      </c>
      <c r="AT470" s="5">
        <v>0</v>
      </c>
      <c r="AU470" s="4">
        <f t="shared" si="34"/>
        <v>1.7715494147534476</v>
      </c>
      <c r="AV470" s="31" t="s">
        <v>217</v>
      </c>
    </row>
    <row r="471" spans="1:48">
      <c r="A471" s="1">
        <v>20</v>
      </c>
      <c r="B471" s="1" t="s">
        <v>38</v>
      </c>
      <c r="C471" s="1" t="s">
        <v>38</v>
      </c>
      <c r="D471" s="3" t="s">
        <v>191</v>
      </c>
      <c r="E471" s="1" t="s">
        <v>192</v>
      </c>
      <c r="F471" s="1">
        <v>1995</v>
      </c>
      <c r="G471" s="1" t="s">
        <v>163</v>
      </c>
      <c r="H471" s="3" t="s">
        <v>193</v>
      </c>
      <c r="I471" s="3" t="s">
        <v>194</v>
      </c>
      <c r="J471" s="1" t="s">
        <v>195</v>
      </c>
      <c r="K471" s="1" t="s">
        <v>45</v>
      </c>
      <c r="L471" s="3" t="s">
        <v>46</v>
      </c>
      <c r="M471" s="1" t="s">
        <v>12</v>
      </c>
      <c r="N471" s="1" t="s">
        <v>81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196</v>
      </c>
      <c r="V471" s="3" t="s">
        <v>220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203</v>
      </c>
      <c r="AC471" s="1" t="s">
        <v>206</v>
      </c>
      <c r="AD471" s="1" t="s">
        <v>209</v>
      </c>
      <c r="AE471" s="1" t="s">
        <v>209</v>
      </c>
      <c r="AF471" s="1" t="s">
        <v>60</v>
      </c>
      <c r="AG471" s="1" t="s">
        <v>174</v>
      </c>
      <c r="AH471" s="1" t="s">
        <v>201</v>
      </c>
      <c r="AI471" s="1" t="s">
        <v>202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1">
        <f t="shared" si="32"/>
        <v>60319.360000000001</v>
      </c>
      <c r="AS471" s="4">
        <f t="shared" si="33"/>
        <v>0.43635298784882931</v>
      </c>
      <c r="AT471" s="5">
        <v>0</v>
      </c>
      <c r="AU471" s="4">
        <f t="shared" si="34"/>
        <v>0.24544855566496648</v>
      </c>
      <c r="AV471" s="31" t="s">
        <v>217</v>
      </c>
    </row>
    <row r="472" spans="1:48">
      <c r="A472" s="1">
        <v>20</v>
      </c>
      <c r="B472" s="1" t="s">
        <v>38</v>
      </c>
      <c r="C472" s="1" t="s">
        <v>38</v>
      </c>
      <c r="D472" s="3" t="s">
        <v>191</v>
      </c>
      <c r="E472" s="1" t="s">
        <v>192</v>
      </c>
      <c r="F472" s="1">
        <v>1995</v>
      </c>
      <c r="G472" s="1" t="s">
        <v>163</v>
      </c>
      <c r="H472" s="3" t="s">
        <v>193</v>
      </c>
      <c r="I472" s="3" t="s">
        <v>194</v>
      </c>
      <c r="J472" s="1" t="s">
        <v>195</v>
      </c>
      <c r="K472" s="1" t="s">
        <v>45</v>
      </c>
      <c r="L472" s="3" t="s">
        <v>46</v>
      </c>
      <c r="M472" s="1" t="s">
        <v>12</v>
      </c>
      <c r="N472" s="1" t="s">
        <v>81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196</v>
      </c>
      <c r="V472" s="3" t="s">
        <v>220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210</v>
      </c>
      <c r="AC472" s="1" t="s">
        <v>211</v>
      </c>
      <c r="AD472" s="1" t="s">
        <v>212</v>
      </c>
      <c r="AE472" s="1" t="s">
        <v>212</v>
      </c>
      <c r="AF472" s="1" t="s">
        <v>53</v>
      </c>
      <c r="AG472" s="1" t="s">
        <v>53</v>
      </c>
      <c r="AH472" s="1" t="s">
        <v>201</v>
      </c>
      <c r="AI472" s="1" t="s">
        <v>202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1">
        <f t="shared" si="32"/>
        <v>133.92444</v>
      </c>
      <c r="AS472" s="4">
        <f t="shared" si="33"/>
        <v>1.4441332414605192</v>
      </c>
      <c r="AT472" s="5">
        <v>0</v>
      </c>
      <c r="AU472" s="4">
        <f t="shared" si="34"/>
        <v>0.87018285062364631</v>
      </c>
      <c r="AV472" s="31" t="s">
        <v>217</v>
      </c>
    </row>
    <row r="473" spans="1:48">
      <c r="A473" s="1">
        <v>20</v>
      </c>
      <c r="B473" s="1" t="s">
        <v>38</v>
      </c>
      <c r="C473" s="1" t="s">
        <v>38</v>
      </c>
      <c r="D473" s="3" t="s">
        <v>191</v>
      </c>
      <c r="E473" s="1" t="s">
        <v>192</v>
      </c>
      <c r="F473" s="1">
        <v>1995</v>
      </c>
      <c r="G473" s="1" t="s">
        <v>163</v>
      </c>
      <c r="H473" s="3" t="s">
        <v>193</v>
      </c>
      <c r="I473" s="3" t="s">
        <v>194</v>
      </c>
      <c r="J473" s="1" t="s">
        <v>195</v>
      </c>
      <c r="K473" s="1" t="s">
        <v>45</v>
      </c>
      <c r="L473" s="3" t="s">
        <v>46</v>
      </c>
      <c r="M473" s="1" t="s">
        <v>12</v>
      </c>
      <c r="N473" s="1" t="s">
        <v>81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196</v>
      </c>
      <c r="V473" s="3" t="s">
        <v>220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210</v>
      </c>
      <c r="AC473" s="1" t="s">
        <v>213</v>
      </c>
      <c r="AD473" s="1" t="s">
        <v>214</v>
      </c>
      <c r="AE473" s="1" t="s">
        <v>214</v>
      </c>
      <c r="AF473" s="1" t="s">
        <v>60</v>
      </c>
      <c r="AG473" s="1" t="s">
        <v>174</v>
      </c>
      <c r="AH473" s="1" t="s">
        <v>201</v>
      </c>
      <c r="AI473" s="1" t="s">
        <v>202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1">
        <f t="shared" si="32"/>
        <v>9.1</v>
      </c>
      <c r="AS473" s="4">
        <f t="shared" si="33"/>
        <v>0.63019390581717449</v>
      </c>
      <c r="AT473" s="5">
        <v>0</v>
      </c>
      <c r="AU473" s="4">
        <f t="shared" si="34"/>
        <v>1.1011080332409973</v>
      </c>
      <c r="AV473" s="31" t="s">
        <v>217</v>
      </c>
    </row>
    <row r="474" spans="1:48">
      <c r="A474" s="1">
        <v>20</v>
      </c>
      <c r="B474" s="1" t="s">
        <v>38</v>
      </c>
      <c r="C474" s="1" t="s">
        <v>38</v>
      </c>
      <c r="D474" s="3" t="s">
        <v>191</v>
      </c>
      <c r="E474" s="1" t="s">
        <v>192</v>
      </c>
      <c r="F474" s="1">
        <v>1995</v>
      </c>
      <c r="G474" s="1" t="s">
        <v>163</v>
      </c>
      <c r="H474" s="3" t="s">
        <v>193</v>
      </c>
      <c r="I474" s="3" t="s">
        <v>194</v>
      </c>
      <c r="J474" s="1" t="s">
        <v>195</v>
      </c>
      <c r="K474" s="1" t="s">
        <v>45</v>
      </c>
      <c r="L474" s="3" t="s">
        <v>46</v>
      </c>
      <c r="M474" s="1" t="s">
        <v>12</v>
      </c>
      <c r="N474" s="1" t="s">
        <v>81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196</v>
      </c>
      <c r="V474" s="3" t="s">
        <v>220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125</v>
      </c>
      <c r="AD474" s="1" t="s">
        <v>215</v>
      </c>
      <c r="AE474" s="1" t="s">
        <v>215</v>
      </c>
      <c r="AF474" s="1" t="s">
        <v>60</v>
      </c>
      <c r="AG474" s="1" t="s">
        <v>130</v>
      </c>
      <c r="AH474" s="1" t="s">
        <v>201</v>
      </c>
      <c r="AI474" s="1" t="s">
        <v>202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1">
        <f t="shared" si="32"/>
        <v>0.36850880000000003</v>
      </c>
      <c r="AS474" s="4">
        <f t="shared" si="33"/>
        <v>1.5348138275718448</v>
      </c>
      <c r="AT474" s="5">
        <v>0</v>
      </c>
      <c r="AU474" s="4">
        <f t="shared" si="34"/>
        <v>0.87085047896709689</v>
      </c>
      <c r="AV474" s="31" t="s">
        <v>217</v>
      </c>
    </row>
    <row r="475" spans="1:48">
      <c r="A475" s="1">
        <v>20</v>
      </c>
      <c r="B475" s="1" t="s">
        <v>38</v>
      </c>
      <c r="C475" s="1" t="s">
        <v>38</v>
      </c>
      <c r="D475" s="3" t="s">
        <v>191</v>
      </c>
      <c r="E475" s="1" t="s">
        <v>192</v>
      </c>
      <c r="F475" s="1">
        <v>1995</v>
      </c>
      <c r="G475" s="1" t="s">
        <v>163</v>
      </c>
      <c r="H475" s="3" t="s">
        <v>193</v>
      </c>
      <c r="I475" s="3" t="s">
        <v>194</v>
      </c>
      <c r="J475" s="1" t="s">
        <v>195</v>
      </c>
      <c r="K475" s="1" t="s">
        <v>45</v>
      </c>
      <c r="L475" s="3" t="s">
        <v>46</v>
      </c>
      <c r="M475" s="1" t="s">
        <v>12</v>
      </c>
      <c r="N475" s="1" t="s">
        <v>81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196</v>
      </c>
      <c r="V475" s="3" t="s">
        <v>220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125</v>
      </c>
      <c r="AD475" s="1" t="s">
        <v>216</v>
      </c>
      <c r="AE475" s="1" t="s">
        <v>216</v>
      </c>
      <c r="AF475" s="1" t="s">
        <v>53</v>
      </c>
      <c r="AG475" s="1" t="s">
        <v>53</v>
      </c>
      <c r="AH475" s="1" t="s">
        <v>201</v>
      </c>
      <c r="AI475" s="1" t="s">
        <v>202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1">
        <f t="shared" si="32"/>
        <v>0.30115800000000004</v>
      </c>
      <c r="AS475" s="4">
        <f t="shared" si="33"/>
        <v>3.3462000000000005</v>
      </c>
      <c r="AT475" s="5">
        <v>0</v>
      </c>
      <c r="AU475" s="4">
        <f t="shared" si="34"/>
        <v>3.4138000000000006</v>
      </c>
      <c r="AV475" s="31" t="s">
        <v>217</v>
      </c>
    </row>
    <row r="476" spans="1:48">
      <c r="A476" s="1">
        <v>20</v>
      </c>
      <c r="B476" s="1" t="s">
        <v>38</v>
      </c>
      <c r="C476" s="1" t="s">
        <v>38</v>
      </c>
      <c r="D476" s="3" t="s">
        <v>191</v>
      </c>
      <c r="E476" s="1" t="s">
        <v>192</v>
      </c>
      <c r="F476" s="1">
        <v>1995</v>
      </c>
      <c r="G476" s="1" t="s">
        <v>163</v>
      </c>
      <c r="H476" s="3" t="s">
        <v>193</v>
      </c>
      <c r="I476" s="3" t="s">
        <v>194</v>
      </c>
      <c r="J476" s="1" t="s">
        <v>195</v>
      </c>
      <c r="K476" s="1" t="s">
        <v>45</v>
      </c>
      <c r="L476" s="3" t="s">
        <v>46</v>
      </c>
      <c r="M476" s="1" t="s">
        <v>12</v>
      </c>
      <c r="N476" s="1" t="s">
        <v>81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196</v>
      </c>
      <c r="V476" s="3" t="s">
        <v>220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205</v>
      </c>
      <c r="AE476" s="1" t="s">
        <v>212</v>
      </c>
      <c r="AF476" s="1" t="s">
        <v>49</v>
      </c>
      <c r="AG476" s="1" t="s">
        <v>49</v>
      </c>
      <c r="AH476" s="1" t="s">
        <v>201</v>
      </c>
      <c r="AI476" s="1" t="s">
        <v>202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1" t="s">
        <v>49</v>
      </c>
      <c r="AV476" s="32" t="s">
        <v>49</v>
      </c>
    </row>
    <row r="477" spans="1:48">
      <c r="A477" s="1">
        <v>20</v>
      </c>
      <c r="B477" s="1" t="s">
        <v>38</v>
      </c>
      <c r="C477" s="1" t="s">
        <v>38</v>
      </c>
      <c r="D477" s="3" t="s">
        <v>191</v>
      </c>
      <c r="E477" s="1" t="s">
        <v>192</v>
      </c>
      <c r="F477" s="1">
        <v>1995</v>
      </c>
      <c r="G477" s="1" t="s">
        <v>163</v>
      </c>
      <c r="H477" s="3" t="s">
        <v>193</v>
      </c>
      <c r="I477" s="3" t="s">
        <v>194</v>
      </c>
      <c r="J477" s="1" t="s">
        <v>195</v>
      </c>
      <c r="K477" s="1" t="s">
        <v>45</v>
      </c>
      <c r="L477" s="3" t="s">
        <v>46</v>
      </c>
      <c r="M477" s="1" t="s">
        <v>12</v>
      </c>
      <c r="N477" s="1" t="s">
        <v>81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196</v>
      </c>
      <c r="V477" s="3" t="s">
        <v>220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205</v>
      </c>
      <c r="AE477" s="1" t="s">
        <v>214</v>
      </c>
      <c r="AF477" s="1" t="s">
        <v>49</v>
      </c>
      <c r="AG477" s="1" t="s">
        <v>49</v>
      </c>
      <c r="AH477" s="1" t="s">
        <v>201</v>
      </c>
      <c r="AI477" s="1" t="s">
        <v>202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1" t="s">
        <v>49</v>
      </c>
      <c r="AV477" s="32" t="s">
        <v>49</v>
      </c>
    </row>
    <row r="478" spans="1:48">
      <c r="A478" s="1">
        <v>20</v>
      </c>
      <c r="B478" s="1" t="s">
        <v>38</v>
      </c>
      <c r="C478" s="1" t="s">
        <v>38</v>
      </c>
      <c r="D478" s="3" t="s">
        <v>191</v>
      </c>
      <c r="E478" s="1" t="s">
        <v>192</v>
      </c>
      <c r="F478" s="1">
        <v>1995</v>
      </c>
      <c r="G478" s="1" t="s">
        <v>163</v>
      </c>
      <c r="H478" s="3" t="s">
        <v>193</v>
      </c>
      <c r="I478" s="3" t="s">
        <v>194</v>
      </c>
      <c r="J478" s="1" t="s">
        <v>195</v>
      </c>
      <c r="K478" s="1" t="s">
        <v>45</v>
      </c>
      <c r="L478" s="3" t="s">
        <v>46</v>
      </c>
      <c r="M478" s="1" t="s">
        <v>12</v>
      </c>
      <c r="N478" s="1" t="s">
        <v>81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196</v>
      </c>
      <c r="V478" s="3" t="s">
        <v>220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205</v>
      </c>
      <c r="AE478" s="1" t="s">
        <v>207</v>
      </c>
      <c r="AF478" s="1" t="s">
        <v>49</v>
      </c>
      <c r="AG478" s="1" t="s">
        <v>49</v>
      </c>
      <c r="AH478" s="1" t="s">
        <v>201</v>
      </c>
      <c r="AI478" s="1" t="s">
        <v>202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1" t="s">
        <v>49</v>
      </c>
      <c r="AV478" s="32" t="s">
        <v>49</v>
      </c>
    </row>
    <row r="479" spans="1:48">
      <c r="A479" s="1">
        <v>20</v>
      </c>
      <c r="B479" s="1" t="s">
        <v>38</v>
      </c>
      <c r="C479" s="1" t="s">
        <v>38</v>
      </c>
      <c r="D479" s="3" t="s">
        <v>191</v>
      </c>
      <c r="E479" s="1" t="s">
        <v>192</v>
      </c>
      <c r="F479" s="1">
        <v>1995</v>
      </c>
      <c r="G479" s="1" t="s">
        <v>163</v>
      </c>
      <c r="H479" s="3" t="s">
        <v>193</v>
      </c>
      <c r="I479" s="3" t="s">
        <v>194</v>
      </c>
      <c r="J479" s="1" t="s">
        <v>195</v>
      </c>
      <c r="K479" s="1" t="s">
        <v>45</v>
      </c>
      <c r="L479" s="3" t="s">
        <v>46</v>
      </c>
      <c r="M479" s="1" t="s">
        <v>12</v>
      </c>
      <c r="N479" s="1" t="s">
        <v>81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196</v>
      </c>
      <c r="V479" s="3" t="s">
        <v>220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205</v>
      </c>
      <c r="AE479" s="1" t="s">
        <v>208</v>
      </c>
      <c r="AF479" s="1" t="s">
        <v>49</v>
      </c>
      <c r="AG479" s="1" t="s">
        <v>49</v>
      </c>
      <c r="AH479" s="1" t="s">
        <v>201</v>
      </c>
      <c r="AI479" s="1" t="s">
        <v>202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1" t="s">
        <v>49</v>
      </c>
      <c r="AV479" s="32" t="s">
        <v>49</v>
      </c>
    </row>
    <row r="480" spans="1:48">
      <c r="A480" s="1">
        <v>20</v>
      </c>
      <c r="B480" s="1" t="s">
        <v>38</v>
      </c>
      <c r="C480" s="1" t="s">
        <v>38</v>
      </c>
      <c r="D480" s="3" t="s">
        <v>191</v>
      </c>
      <c r="E480" s="1" t="s">
        <v>192</v>
      </c>
      <c r="F480" s="1">
        <v>1995</v>
      </c>
      <c r="G480" s="1" t="s">
        <v>163</v>
      </c>
      <c r="H480" s="3" t="s">
        <v>193</v>
      </c>
      <c r="I480" s="3" t="s">
        <v>194</v>
      </c>
      <c r="J480" s="1" t="s">
        <v>195</v>
      </c>
      <c r="K480" s="1" t="s">
        <v>45</v>
      </c>
      <c r="L480" s="3" t="s">
        <v>46</v>
      </c>
      <c r="M480" s="1" t="s">
        <v>12</v>
      </c>
      <c r="N480" s="1" t="s">
        <v>81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196</v>
      </c>
      <c r="V480" s="3" t="s">
        <v>220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205</v>
      </c>
      <c r="AE480" s="1" t="s">
        <v>209</v>
      </c>
      <c r="AF480" s="1" t="s">
        <v>49</v>
      </c>
      <c r="AG480" s="1" t="s">
        <v>49</v>
      </c>
      <c r="AH480" s="1" t="s">
        <v>201</v>
      </c>
      <c r="AI480" s="1" t="s">
        <v>202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1" t="s">
        <v>49</v>
      </c>
      <c r="AV480" s="32" t="s">
        <v>49</v>
      </c>
    </row>
    <row r="481" spans="1:48">
      <c r="A481" s="1">
        <v>20</v>
      </c>
      <c r="B481" s="1" t="s">
        <v>38</v>
      </c>
      <c r="C481" s="1" t="s">
        <v>38</v>
      </c>
      <c r="D481" s="3" t="s">
        <v>191</v>
      </c>
      <c r="E481" s="1" t="s">
        <v>192</v>
      </c>
      <c r="F481" s="1">
        <v>1995</v>
      </c>
      <c r="G481" s="1" t="s">
        <v>163</v>
      </c>
      <c r="H481" s="3" t="s">
        <v>193</v>
      </c>
      <c r="I481" s="3" t="s">
        <v>194</v>
      </c>
      <c r="J481" s="1" t="s">
        <v>195</v>
      </c>
      <c r="K481" s="1" t="s">
        <v>45</v>
      </c>
      <c r="L481" s="3" t="s">
        <v>46</v>
      </c>
      <c r="M481" s="1" t="s">
        <v>12</v>
      </c>
      <c r="N481" s="1" t="s">
        <v>81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196</v>
      </c>
      <c r="V481" s="3" t="s">
        <v>220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205</v>
      </c>
      <c r="AE481" s="1" t="s">
        <v>200</v>
      </c>
      <c r="AF481" s="1" t="s">
        <v>49</v>
      </c>
      <c r="AG481" s="1" t="s">
        <v>49</v>
      </c>
      <c r="AH481" s="1" t="s">
        <v>201</v>
      </c>
      <c r="AI481" s="1" t="s">
        <v>202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1" t="s">
        <v>49</v>
      </c>
      <c r="AV481" s="32" t="s">
        <v>49</v>
      </c>
    </row>
    <row r="482" spans="1:48">
      <c r="A482" s="1">
        <v>20</v>
      </c>
      <c r="B482" s="1" t="s">
        <v>38</v>
      </c>
      <c r="C482" s="1" t="s">
        <v>38</v>
      </c>
      <c r="D482" s="3" t="s">
        <v>191</v>
      </c>
      <c r="E482" s="1" t="s">
        <v>192</v>
      </c>
      <c r="F482" s="1">
        <v>1995</v>
      </c>
      <c r="G482" s="1" t="s">
        <v>163</v>
      </c>
      <c r="H482" s="3" t="s">
        <v>193</v>
      </c>
      <c r="I482" s="3" t="s">
        <v>194</v>
      </c>
      <c r="J482" s="1" t="s">
        <v>195</v>
      </c>
      <c r="K482" s="1" t="s">
        <v>45</v>
      </c>
      <c r="L482" s="3" t="s">
        <v>46</v>
      </c>
      <c r="M482" s="1" t="s">
        <v>12</v>
      </c>
      <c r="N482" s="1" t="s">
        <v>81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196</v>
      </c>
      <c r="V482" s="3" t="s">
        <v>220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205</v>
      </c>
      <c r="AE482" s="1" t="s">
        <v>216</v>
      </c>
      <c r="AF482" s="1" t="s">
        <v>49</v>
      </c>
      <c r="AG482" s="1" t="s">
        <v>49</v>
      </c>
      <c r="AH482" s="1" t="s">
        <v>201</v>
      </c>
      <c r="AI482" s="1" t="s">
        <v>202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1" t="s">
        <v>49</v>
      </c>
      <c r="AV482" s="32" t="s">
        <v>49</v>
      </c>
    </row>
    <row r="483" spans="1:48">
      <c r="A483" s="1">
        <v>20</v>
      </c>
      <c r="B483" s="1" t="s">
        <v>38</v>
      </c>
      <c r="C483" s="1" t="s">
        <v>38</v>
      </c>
      <c r="D483" s="3" t="s">
        <v>191</v>
      </c>
      <c r="E483" s="1" t="s">
        <v>192</v>
      </c>
      <c r="F483" s="1">
        <v>1995</v>
      </c>
      <c r="G483" s="1" t="s">
        <v>163</v>
      </c>
      <c r="H483" s="3" t="s">
        <v>193</v>
      </c>
      <c r="I483" s="3" t="s">
        <v>194</v>
      </c>
      <c r="J483" s="1" t="s">
        <v>195</v>
      </c>
      <c r="K483" s="1" t="s">
        <v>45</v>
      </c>
      <c r="L483" s="3" t="s">
        <v>46</v>
      </c>
      <c r="M483" s="1" t="s">
        <v>12</v>
      </c>
      <c r="N483" s="1" t="s">
        <v>81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196</v>
      </c>
      <c r="V483" s="3" t="s">
        <v>220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205</v>
      </c>
      <c r="AE483" s="1" t="s">
        <v>215</v>
      </c>
      <c r="AF483" s="1" t="s">
        <v>49</v>
      </c>
      <c r="AG483" s="1" t="s">
        <v>49</v>
      </c>
      <c r="AH483" s="1" t="s">
        <v>201</v>
      </c>
      <c r="AI483" s="1" t="s">
        <v>202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1" t="s">
        <v>49</v>
      </c>
      <c r="AV483" s="32" t="s">
        <v>49</v>
      </c>
    </row>
    <row r="484" spans="1:48">
      <c r="A484" s="1">
        <v>20</v>
      </c>
      <c r="B484" s="1" t="s">
        <v>38</v>
      </c>
      <c r="C484" s="1" t="s">
        <v>38</v>
      </c>
      <c r="D484" s="3" t="s">
        <v>191</v>
      </c>
      <c r="E484" s="1" t="s">
        <v>192</v>
      </c>
      <c r="F484" s="1">
        <v>1995</v>
      </c>
      <c r="G484" s="1" t="s">
        <v>163</v>
      </c>
      <c r="H484" s="3" t="s">
        <v>193</v>
      </c>
      <c r="I484" s="3" t="s">
        <v>194</v>
      </c>
      <c r="J484" s="1" t="s">
        <v>195</v>
      </c>
      <c r="K484" s="1" t="s">
        <v>45</v>
      </c>
      <c r="L484" s="3" t="s">
        <v>46</v>
      </c>
      <c r="M484" s="1" t="s">
        <v>12</v>
      </c>
      <c r="N484" s="1" t="s">
        <v>81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196</v>
      </c>
      <c r="V484" s="3" t="s">
        <v>220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212</v>
      </c>
      <c r="AE484" s="1" t="s">
        <v>214</v>
      </c>
      <c r="AF484" s="1" t="s">
        <v>49</v>
      </c>
      <c r="AG484" s="1" t="s">
        <v>49</v>
      </c>
      <c r="AH484" s="1" t="s">
        <v>201</v>
      </c>
      <c r="AI484" s="1" t="s">
        <v>202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1" t="s">
        <v>49</v>
      </c>
      <c r="AV484" s="32" t="s">
        <v>49</v>
      </c>
    </row>
    <row r="485" spans="1:48">
      <c r="A485" s="1">
        <v>20</v>
      </c>
      <c r="B485" s="1" t="s">
        <v>38</v>
      </c>
      <c r="C485" s="1" t="s">
        <v>38</v>
      </c>
      <c r="D485" s="3" t="s">
        <v>191</v>
      </c>
      <c r="E485" s="1" t="s">
        <v>192</v>
      </c>
      <c r="F485" s="1">
        <v>1995</v>
      </c>
      <c r="G485" s="1" t="s">
        <v>163</v>
      </c>
      <c r="H485" s="3" t="s">
        <v>193</v>
      </c>
      <c r="I485" s="3" t="s">
        <v>194</v>
      </c>
      <c r="J485" s="1" t="s">
        <v>195</v>
      </c>
      <c r="K485" s="1" t="s">
        <v>45</v>
      </c>
      <c r="L485" s="3" t="s">
        <v>46</v>
      </c>
      <c r="M485" s="1" t="s">
        <v>12</v>
      </c>
      <c r="N485" s="1" t="s">
        <v>81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196</v>
      </c>
      <c r="V485" s="3" t="s">
        <v>220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212</v>
      </c>
      <c r="AE485" s="1" t="s">
        <v>207</v>
      </c>
      <c r="AF485" s="1" t="s">
        <v>49</v>
      </c>
      <c r="AG485" s="1" t="s">
        <v>49</v>
      </c>
      <c r="AH485" s="1" t="s">
        <v>201</v>
      </c>
      <c r="AI485" s="1" t="s">
        <v>202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1" t="s">
        <v>49</v>
      </c>
      <c r="AV485" s="32" t="s">
        <v>49</v>
      </c>
    </row>
    <row r="486" spans="1:48">
      <c r="A486" s="1">
        <v>20</v>
      </c>
      <c r="B486" s="1" t="s">
        <v>38</v>
      </c>
      <c r="C486" s="1" t="s">
        <v>38</v>
      </c>
      <c r="D486" s="3" t="s">
        <v>191</v>
      </c>
      <c r="E486" s="1" t="s">
        <v>192</v>
      </c>
      <c r="F486" s="1">
        <v>1995</v>
      </c>
      <c r="G486" s="1" t="s">
        <v>163</v>
      </c>
      <c r="H486" s="3" t="s">
        <v>193</v>
      </c>
      <c r="I486" s="3" t="s">
        <v>194</v>
      </c>
      <c r="J486" s="1" t="s">
        <v>195</v>
      </c>
      <c r="K486" s="1" t="s">
        <v>45</v>
      </c>
      <c r="L486" s="3" t="s">
        <v>46</v>
      </c>
      <c r="M486" s="1" t="s">
        <v>12</v>
      </c>
      <c r="N486" s="1" t="s">
        <v>81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196</v>
      </c>
      <c r="V486" s="3" t="s">
        <v>220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212</v>
      </c>
      <c r="AE486" s="1" t="s">
        <v>208</v>
      </c>
      <c r="AF486" s="1" t="s">
        <v>49</v>
      </c>
      <c r="AG486" s="1" t="s">
        <v>49</v>
      </c>
      <c r="AH486" s="1" t="s">
        <v>201</v>
      </c>
      <c r="AI486" s="1" t="s">
        <v>202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1" t="s">
        <v>49</v>
      </c>
      <c r="AV486" s="32" t="s">
        <v>49</v>
      </c>
    </row>
    <row r="487" spans="1:48">
      <c r="A487" s="1">
        <v>20</v>
      </c>
      <c r="B487" s="1" t="s">
        <v>38</v>
      </c>
      <c r="C487" s="1" t="s">
        <v>38</v>
      </c>
      <c r="D487" s="3" t="s">
        <v>191</v>
      </c>
      <c r="E487" s="1" t="s">
        <v>192</v>
      </c>
      <c r="F487" s="1">
        <v>1995</v>
      </c>
      <c r="G487" s="1" t="s">
        <v>163</v>
      </c>
      <c r="H487" s="3" t="s">
        <v>193</v>
      </c>
      <c r="I487" s="3" t="s">
        <v>194</v>
      </c>
      <c r="J487" s="1" t="s">
        <v>195</v>
      </c>
      <c r="K487" s="1" t="s">
        <v>45</v>
      </c>
      <c r="L487" s="3" t="s">
        <v>46</v>
      </c>
      <c r="M487" s="1" t="s">
        <v>12</v>
      </c>
      <c r="N487" s="1" t="s">
        <v>81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196</v>
      </c>
      <c r="V487" s="3" t="s">
        <v>220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212</v>
      </c>
      <c r="AE487" s="1" t="s">
        <v>209</v>
      </c>
      <c r="AF487" s="1" t="s">
        <v>49</v>
      </c>
      <c r="AG487" s="1" t="s">
        <v>49</v>
      </c>
      <c r="AH487" s="1" t="s">
        <v>201</v>
      </c>
      <c r="AI487" s="1" t="s">
        <v>202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1" t="s">
        <v>49</v>
      </c>
      <c r="AV487" s="32" t="s">
        <v>49</v>
      </c>
    </row>
    <row r="488" spans="1:48">
      <c r="A488" s="1">
        <v>20</v>
      </c>
      <c r="B488" s="1" t="s">
        <v>38</v>
      </c>
      <c r="C488" s="1" t="s">
        <v>38</v>
      </c>
      <c r="D488" s="3" t="s">
        <v>191</v>
      </c>
      <c r="E488" s="1" t="s">
        <v>192</v>
      </c>
      <c r="F488" s="1">
        <v>1995</v>
      </c>
      <c r="G488" s="1" t="s">
        <v>163</v>
      </c>
      <c r="H488" s="3" t="s">
        <v>193</v>
      </c>
      <c r="I488" s="3" t="s">
        <v>194</v>
      </c>
      <c r="J488" s="1" t="s">
        <v>195</v>
      </c>
      <c r="K488" s="1" t="s">
        <v>45</v>
      </c>
      <c r="L488" s="3" t="s">
        <v>46</v>
      </c>
      <c r="M488" s="1" t="s">
        <v>12</v>
      </c>
      <c r="N488" s="1" t="s">
        <v>81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196</v>
      </c>
      <c r="V488" s="3" t="s">
        <v>220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212</v>
      </c>
      <c r="AE488" s="1" t="s">
        <v>200</v>
      </c>
      <c r="AF488" s="1" t="s">
        <v>49</v>
      </c>
      <c r="AG488" s="1" t="s">
        <v>49</v>
      </c>
      <c r="AH488" s="1" t="s">
        <v>201</v>
      </c>
      <c r="AI488" s="1" t="s">
        <v>202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1" t="s">
        <v>49</v>
      </c>
      <c r="AV488" s="32" t="s">
        <v>49</v>
      </c>
    </row>
    <row r="489" spans="1:48">
      <c r="A489" s="1">
        <v>20</v>
      </c>
      <c r="B489" s="1" t="s">
        <v>38</v>
      </c>
      <c r="C489" s="1" t="s">
        <v>38</v>
      </c>
      <c r="D489" s="3" t="s">
        <v>191</v>
      </c>
      <c r="E489" s="1" t="s">
        <v>192</v>
      </c>
      <c r="F489" s="1">
        <v>1995</v>
      </c>
      <c r="G489" s="1" t="s">
        <v>163</v>
      </c>
      <c r="H489" s="3" t="s">
        <v>193</v>
      </c>
      <c r="I489" s="3" t="s">
        <v>194</v>
      </c>
      <c r="J489" s="1" t="s">
        <v>195</v>
      </c>
      <c r="K489" s="1" t="s">
        <v>45</v>
      </c>
      <c r="L489" s="3" t="s">
        <v>46</v>
      </c>
      <c r="M489" s="1" t="s">
        <v>12</v>
      </c>
      <c r="N489" s="1" t="s">
        <v>81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196</v>
      </c>
      <c r="V489" s="3" t="s">
        <v>220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212</v>
      </c>
      <c r="AE489" s="1" t="s">
        <v>216</v>
      </c>
      <c r="AF489" s="1" t="s">
        <v>49</v>
      </c>
      <c r="AG489" s="1" t="s">
        <v>49</v>
      </c>
      <c r="AH489" s="1" t="s">
        <v>201</v>
      </c>
      <c r="AI489" s="1" t="s">
        <v>202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1" t="s">
        <v>49</v>
      </c>
      <c r="AV489" s="32" t="s">
        <v>49</v>
      </c>
    </row>
    <row r="490" spans="1:48">
      <c r="A490" s="1">
        <v>20</v>
      </c>
      <c r="B490" s="1" t="s">
        <v>38</v>
      </c>
      <c r="C490" s="1" t="s">
        <v>38</v>
      </c>
      <c r="D490" s="3" t="s">
        <v>191</v>
      </c>
      <c r="E490" s="1" t="s">
        <v>192</v>
      </c>
      <c r="F490" s="1">
        <v>1995</v>
      </c>
      <c r="G490" s="1" t="s">
        <v>163</v>
      </c>
      <c r="H490" s="3" t="s">
        <v>193</v>
      </c>
      <c r="I490" s="3" t="s">
        <v>194</v>
      </c>
      <c r="J490" s="1" t="s">
        <v>195</v>
      </c>
      <c r="K490" s="1" t="s">
        <v>45</v>
      </c>
      <c r="L490" s="3" t="s">
        <v>46</v>
      </c>
      <c r="M490" s="1" t="s">
        <v>12</v>
      </c>
      <c r="N490" s="1" t="s">
        <v>81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196</v>
      </c>
      <c r="V490" s="3" t="s">
        <v>220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212</v>
      </c>
      <c r="AE490" s="1" t="s">
        <v>215</v>
      </c>
      <c r="AF490" s="1" t="s">
        <v>49</v>
      </c>
      <c r="AG490" s="1" t="s">
        <v>49</v>
      </c>
      <c r="AH490" s="1" t="s">
        <v>201</v>
      </c>
      <c r="AI490" s="1" t="s">
        <v>202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1" t="s">
        <v>49</v>
      </c>
      <c r="AV490" s="32" t="s">
        <v>49</v>
      </c>
    </row>
    <row r="491" spans="1:48">
      <c r="A491" s="1">
        <v>20</v>
      </c>
      <c r="B491" s="1" t="s">
        <v>38</v>
      </c>
      <c r="C491" s="1" t="s">
        <v>38</v>
      </c>
      <c r="D491" s="3" t="s">
        <v>191</v>
      </c>
      <c r="E491" s="1" t="s">
        <v>192</v>
      </c>
      <c r="F491" s="1">
        <v>1995</v>
      </c>
      <c r="G491" s="1" t="s">
        <v>163</v>
      </c>
      <c r="H491" s="3" t="s">
        <v>193</v>
      </c>
      <c r="I491" s="3" t="s">
        <v>194</v>
      </c>
      <c r="J491" s="1" t="s">
        <v>195</v>
      </c>
      <c r="K491" s="1" t="s">
        <v>45</v>
      </c>
      <c r="L491" s="3" t="s">
        <v>46</v>
      </c>
      <c r="M491" s="1" t="s">
        <v>12</v>
      </c>
      <c r="N491" s="1" t="s">
        <v>81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196</v>
      </c>
      <c r="V491" s="3" t="s">
        <v>220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214</v>
      </c>
      <c r="AE491" s="1" t="s">
        <v>207</v>
      </c>
      <c r="AF491" s="1" t="s">
        <v>49</v>
      </c>
      <c r="AG491" s="1" t="s">
        <v>49</v>
      </c>
      <c r="AH491" s="1" t="s">
        <v>201</v>
      </c>
      <c r="AI491" s="1" t="s">
        <v>202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1" t="s">
        <v>49</v>
      </c>
      <c r="AV491" s="32" t="s">
        <v>49</v>
      </c>
    </row>
    <row r="492" spans="1:48">
      <c r="A492" s="1">
        <v>20</v>
      </c>
      <c r="B492" s="1" t="s">
        <v>38</v>
      </c>
      <c r="C492" s="1" t="s">
        <v>38</v>
      </c>
      <c r="D492" s="3" t="s">
        <v>191</v>
      </c>
      <c r="E492" s="1" t="s">
        <v>192</v>
      </c>
      <c r="F492" s="1">
        <v>1995</v>
      </c>
      <c r="G492" s="1" t="s">
        <v>163</v>
      </c>
      <c r="H492" s="3" t="s">
        <v>193</v>
      </c>
      <c r="I492" s="3" t="s">
        <v>194</v>
      </c>
      <c r="J492" s="1" t="s">
        <v>195</v>
      </c>
      <c r="K492" s="1" t="s">
        <v>45</v>
      </c>
      <c r="L492" s="3" t="s">
        <v>46</v>
      </c>
      <c r="M492" s="1" t="s">
        <v>12</v>
      </c>
      <c r="N492" s="1" t="s">
        <v>81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196</v>
      </c>
      <c r="V492" s="3" t="s">
        <v>220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214</v>
      </c>
      <c r="AE492" s="1" t="s">
        <v>208</v>
      </c>
      <c r="AF492" s="1" t="s">
        <v>49</v>
      </c>
      <c r="AG492" s="1" t="s">
        <v>49</v>
      </c>
      <c r="AH492" s="1" t="s">
        <v>201</v>
      </c>
      <c r="AI492" s="1" t="s">
        <v>202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1" t="s">
        <v>49</v>
      </c>
      <c r="AV492" s="32" t="s">
        <v>49</v>
      </c>
    </row>
    <row r="493" spans="1:48">
      <c r="A493" s="1">
        <v>20</v>
      </c>
      <c r="B493" s="1" t="s">
        <v>38</v>
      </c>
      <c r="C493" s="1" t="s">
        <v>38</v>
      </c>
      <c r="D493" s="3" t="s">
        <v>191</v>
      </c>
      <c r="E493" s="1" t="s">
        <v>192</v>
      </c>
      <c r="F493" s="1">
        <v>1995</v>
      </c>
      <c r="G493" s="1" t="s">
        <v>163</v>
      </c>
      <c r="H493" s="3" t="s">
        <v>193</v>
      </c>
      <c r="I493" s="3" t="s">
        <v>194</v>
      </c>
      <c r="J493" s="1" t="s">
        <v>195</v>
      </c>
      <c r="K493" s="1" t="s">
        <v>45</v>
      </c>
      <c r="L493" s="3" t="s">
        <v>46</v>
      </c>
      <c r="M493" s="1" t="s">
        <v>12</v>
      </c>
      <c r="N493" s="1" t="s">
        <v>81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196</v>
      </c>
      <c r="V493" s="3" t="s">
        <v>220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214</v>
      </c>
      <c r="AE493" s="1" t="s">
        <v>209</v>
      </c>
      <c r="AF493" s="1" t="s">
        <v>49</v>
      </c>
      <c r="AG493" s="1" t="s">
        <v>49</v>
      </c>
      <c r="AH493" s="1" t="s">
        <v>201</v>
      </c>
      <c r="AI493" s="1" t="s">
        <v>202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1" t="s">
        <v>49</v>
      </c>
      <c r="AV493" s="32" t="s">
        <v>49</v>
      </c>
    </row>
    <row r="494" spans="1:48">
      <c r="A494" s="1">
        <v>20</v>
      </c>
      <c r="B494" s="1" t="s">
        <v>38</v>
      </c>
      <c r="C494" s="1" t="s">
        <v>38</v>
      </c>
      <c r="D494" s="3" t="s">
        <v>191</v>
      </c>
      <c r="E494" s="1" t="s">
        <v>192</v>
      </c>
      <c r="F494" s="1">
        <v>1995</v>
      </c>
      <c r="G494" s="1" t="s">
        <v>163</v>
      </c>
      <c r="H494" s="3" t="s">
        <v>193</v>
      </c>
      <c r="I494" s="3" t="s">
        <v>194</v>
      </c>
      <c r="J494" s="1" t="s">
        <v>195</v>
      </c>
      <c r="K494" s="1" t="s">
        <v>45</v>
      </c>
      <c r="L494" s="3" t="s">
        <v>46</v>
      </c>
      <c r="M494" s="1" t="s">
        <v>12</v>
      </c>
      <c r="N494" s="1" t="s">
        <v>81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196</v>
      </c>
      <c r="V494" s="3" t="s">
        <v>220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214</v>
      </c>
      <c r="AE494" s="1" t="s">
        <v>200</v>
      </c>
      <c r="AF494" s="1" t="s">
        <v>49</v>
      </c>
      <c r="AG494" s="1" t="s">
        <v>49</v>
      </c>
      <c r="AH494" s="1" t="s">
        <v>201</v>
      </c>
      <c r="AI494" s="1" t="s">
        <v>202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1" t="s">
        <v>49</v>
      </c>
      <c r="AV494" s="32" t="s">
        <v>49</v>
      </c>
    </row>
    <row r="495" spans="1:48">
      <c r="A495" s="1">
        <v>20</v>
      </c>
      <c r="B495" s="1" t="s">
        <v>38</v>
      </c>
      <c r="C495" s="1" t="s">
        <v>38</v>
      </c>
      <c r="D495" s="3" t="s">
        <v>191</v>
      </c>
      <c r="E495" s="1" t="s">
        <v>192</v>
      </c>
      <c r="F495" s="1">
        <v>1995</v>
      </c>
      <c r="G495" s="1" t="s">
        <v>163</v>
      </c>
      <c r="H495" s="3" t="s">
        <v>193</v>
      </c>
      <c r="I495" s="3" t="s">
        <v>194</v>
      </c>
      <c r="J495" s="1" t="s">
        <v>195</v>
      </c>
      <c r="K495" s="1" t="s">
        <v>45</v>
      </c>
      <c r="L495" s="3" t="s">
        <v>46</v>
      </c>
      <c r="M495" s="1" t="s">
        <v>12</v>
      </c>
      <c r="N495" s="1" t="s">
        <v>81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196</v>
      </c>
      <c r="V495" s="3" t="s">
        <v>220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214</v>
      </c>
      <c r="AE495" s="1" t="s">
        <v>216</v>
      </c>
      <c r="AF495" s="1" t="s">
        <v>49</v>
      </c>
      <c r="AG495" s="1" t="s">
        <v>49</v>
      </c>
      <c r="AH495" s="1" t="s">
        <v>201</v>
      </c>
      <c r="AI495" s="1" t="s">
        <v>202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1" t="s">
        <v>49</v>
      </c>
      <c r="AV495" s="32" t="s">
        <v>49</v>
      </c>
    </row>
    <row r="496" spans="1:48">
      <c r="A496" s="1">
        <v>20</v>
      </c>
      <c r="B496" s="1" t="s">
        <v>38</v>
      </c>
      <c r="C496" s="1" t="s">
        <v>38</v>
      </c>
      <c r="D496" s="3" t="s">
        <v>191</v>
      </c>
      <c r="E496" s="1" t="s">
        <v>192</v>
      </c>
      <c r="F496" s="1">
        <v>1995</v>
      </c>
      <c r="G496" s="1" t="s">
        <v>163</v>
      </c>
      <c r="H496" s="3" t="s">
        <v>193</v>
      </c>
      <c r="I496" s="3" t="s">
        <v>194</v>
      </c>
      <c r="J496" s="1" t="s">
        <v>195</v>
      </c>
      <c r="K496" s="1" t="s">
        <v>45</v>
      </c>
      <c r="L496" s="3" t="s">
        <v>46</v>
      </c>
      <c r="M496" s="1" t="s">
        <v>12</v>
      </c>
      <c r="N496" s="1" t="s">
        <v>81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196</v>
      </c>
      <c r="V496" s="3" t="s">
        <v>220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214</v>
      </c>
      <c r="AE496" s="1" t="s">
        <v>215</v>
      </c>
      <c r="AF496" s="1" t="s">
        <v>49</v>
      </c>
      <c r="AG496" s="1" t="s">
        <v>49</v>
      </c>
      <c r="AH496" s="1" t="s">
        <v>201</v>
      </c>
      <c r="AI496" s="1" t="s">
        <v>202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1" t="s">
        <v>49</v>
      </c>
      <c r="AV496" s="32" t="s">
        <v>49</v>
      </c>
    </row>
    <row r="497" spans="1:48">
      <c r="A497" s="1">
        <v>20</v>
      </c>
      <c r="B497" s="1" t="s">
        <v>38</v>
      </c>
      <c r="C497" s="1" t="s">
        <v>38</v>
      </c>
      <c r="D497" s="3" t="s">
        <v>191</v>
      </c>
      <c r="E497" s="1" t="s">
        <v>192</v>
      </c>
      <c r="F497" s="1">
        <v>1995</v>
      </c>
      <c r="G497" s="1" t="s">
        <v>163</v>
      </c>
      <c r="H497" s="3" t="s">
        <v>193</v>
      </c>
      <c r="I497" s="3" t="s">
        <v>194</v>
      </c>
      <c r="J497" s="1" t="s">
        <v>195</v>
      </c>
      <c r="K497" s="1" t="s">
        <v>45</v>
      </c>
      <c r="L497" s="3" t="s">
        <v>46</v>
      </c>
      <c r="M497" s="1" t="s">
        <v>12</v>
      </c>
      <c r="N497" s="1" t="s">
        <v>81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196</v>
      </c>
      <c r="V497" s="3" t="s">
        <v>220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207</v>
      </c>
      <c r="AE497" s="1" t="s">
        <v>208</v>
      </c>
      <c r="AF497" s="1" t="s">
        <v>49</v>
      </c>
      <c r="AG497" s="1" t="s">
        <v>49</v>
      </c>
      <c r="AH497" s="1" t="s">
        <v>201</v>
      </c>
      <c r="AI497" s="1" t="s">
        <v>202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1" t="s">
        <v>49</v>
      </c>
      <c r="AV497" s="32" t="s">
        <v>49</v>
      </c>
    </row>
    <row r="498" spans="1:48">
      <c r="A498" s="1">
        <v>20</v>
      </c>
      <c r="B498" s="1" t="s">
        <v>38</v>
      </c>
      <c r="C498" s="1" t="s">
        <v>38</v>
      </c>
      <c r="D498" s="3" t="s">
        <v>191</v>
      </c>
      <c r="E498" s="1" t="s">
        <v>192</v>
      </c>
      <c r="F498" s="1">
        <v>1995</v>
      </c>
      <c r="G498" s="1" t="s">
        <v>163</v>
      </c>
      <c r="H498" s="3" t="s">
        <v>193</v>
      </c>
      <c r="I498" s="3" t="s">
        <v>194</v>
      </c>
      <c r="J498" s="1" t="s">
        <v>195</v>
      </c>
      <c r="K498" s="1" t="s">
        <v>45</v>
      </c>
      <c r="L498" s="3" t="s">
        <v>46</v>
      </c>
      <c r="M498" s="1" t="s">
        <v>12</v>
      </c>
      <c r="N498" s="1" t="s">
        <v>81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196</v>
      </c>
      <c r="V498" s="3" t="s">
        <v>220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207</v>
      </c>
      <c r="AE498" s="1" t="s">
        <v>209</v>
      </c>
      <c r="AF498" s="1" t="s">
        <v>49</v>
      </c>
      <c r="AG498" s="1" t="s">
        <v>49</v>
      </c>
      <c r="AH498" s="1" t="s">
        <v>201</v>
      </c>
      <c r="AI498" s="1" t="s">
        <v>202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1" t="s">
        <v>49</v>
      </c>
      <c r="AV498" s="32" t="s">
        <v>49</v>
      </c>
    </row>
    <row r="499" spans="1:48">
      <c r="A499" s="1">
        <v>20</v>
      </c>
      <c r="B499" s="1" t="s">
        <v>38</v>
      </c>
      <c r="C499" s="1" t="s">
        <v>38</v>
      </c>
      <c r="D499" s="3" t="s">
        <v>191</v>
      </c>
      <c r="E499" s="1" t="s">
        <v>192</v>
      </c>
      <c r="F499" s="1">
        <v>1995</v>
      </c>
      <c r="G499" s="1" t="s">
        <v>163</v>
      </c>
      <c r="H499" s="3" t="s">
        <v>193</v>
      </c>
      <c r="I499" s="3" t="s">
        <v>194</v>
      </c>
      <c r="J499" s="1" t="s">
        <v>195</v>
      </c>
      <c r="K499" s="1" t="s">
        <v>45</v>
      </c>
      <c r="L499" s="3" t="s">
        <v>46</v>
      </c>
      <c r="M499" s="1" t="s">
        <v>12</v>
      </c>
      <c r="N499" s="1" t="s">
        <v>81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196</v>
      </c>
      <c r="V499" s="3" t="s">
        <v>220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207</v>
      </c>
      <c r="AE499" s="1" t="s">
        <v>200</v>
      </c>
      <c r="AF499" s="1" t="s">
        <v>49</v>
      </c>
      <c r="AG499" s="1" t="s">
        <v>49</v>
      </c>
      <c r="AH499" s="1" t="s">
        <v>201</v>
      </c>
      <c r="AI499" s="1" t="s">
        <v>202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1" t="s">
        <v>49</v>
      </c>
      <c r="AV499" s="32" t="s">
        <v>49</v>
      </c>
    </row>
    <row r="500" spans="1:48">
      <c r="A500" s="1">
        <v>20</v>
      </c>
      <c r="B500" s="1" t="s">
        <v>38</v>
      </c>
      <c r="C500" s="1" t="s">
        <v>38</v>
      </c>
      <c r="D500" s="3" t="s">
        <v>191</v>
      </c>
      <c r="E500" s="1" t="s">
        <v>192</v>
      </c>
      <c r="F500" s="1">
        <v>1995</v>
      </c>
      <c r="G500" s="1" t="s">
        <v>163</v>
      </c>
      <c r="H500" s="3" t="s">
        <v>193</v>
      </c>
      <c r="I500" s="3" t="s">
        <v>194</v>
      </c>
      <c r="J500" s="1" t="s">
        <v>195</v>
      </c>
      <c r="K500" s="1" t="s">
        <v>45</v>
      </c>
      <c r="L500" s="3" t="s">
        <v>46</v>
      </c>
      <c r="M500" s="1" t="s">
        <v>12</v>
      </c>
      <c r="N500" s="1" t="s">
        <v>81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196</v>
      </c>
      <c r="V500" s="3" t="s">
        <v>220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207</v>
      </c>
      <c r="AE500" s="1" t="s">
        <v>216</v>
      </c>
      <c r="AF500" s="1" t="s">
        <v>49</v>
      </c>
      <c r="AG500" s="1" t="s">
        <v>49</v>
      </c>
      <c r="AH500" s="1" t="s">
        <v>201</v>
      </c>
      <c r="AI500" s="1" t="s">
        <v>202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1" t="s">
        <v>49</v>
      </c>
      <c r="AV500" s="32" t="s">
        <v>49</v>
      </c>
    </row>
    <row r="501" spans="1:48">
      <c r="A501" s="1">
        <v>20</v>
      </c>
      <c r="B501" s="1" t="s">
        <v>38</v>
      </c>
      <c r="C501" s="1" t="s">
        <v>38</v>
      </c>
      <c r="D501" s="3" t="s">
        <v>191</v>
      </c>
      <c r="E501" s="1" t="s">
        <v>192</v>
      </c>
      <c r="F501" s="1">
        <v>1995</v>
      </c>
      <c r="G501" s="1" t="s">
        <v>163</v>
      </c>
      <c r="H501" s="3" t="s">
        <v>193</v>
      </c>
      <c r="I501" s="3" t="s">
        <v>194</v>
      </c>
      <c r="J501" s="1" t="s">
        <v>195</v>
      </c>
      <c r="K501" s="1" t="s">
        <v>45</v>
      </c>
      <c r="L501" s="3" t="s">
        <v>46</v>
      </c>
      <c r="M501" s="1" t="s">
        <v>12</v>
      </c>
      <c r="N501" s="1" t="s">
        <v>81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196</v>
      </c>
      <c r="V501" s="3" t="s">
        <v>220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207</v>
      </c>
      <c r="AE501" s="1" t="s">
        <v>215</v>
      </c>
      <c r="AF501" s="1" t="s">
        <v>49</v>
      </c>
      <c r="AG501" s="1" t="s">
        <v>49</v>
      </c>
      <c r="AH501" s="1" t="s">
        <v>201</v>
      </c>
      <c r="AI501" s="1" t="s">
        <v>202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1" t="s">
        <v>49</v>
      </c>
      <c r="AV501" s="32" t="s">
        <v>49</v>
      </c>
    </row>
    <row r="502" spans="1:48">
      <c r="A502" s="1">
        <v>20</v>
      </c>
      <c r="B502" s="1" t="s">
        <v>38</v>
      </c>
      <c r="C502" s="1" t="s">
        <v>38</v>
      </c>
      <c r="D502" s="3" t="s">
        <v>191</v>
      </c>
      <c r="E502" s="1" t="s">
        <v>192</v>
      </c>
      <c r="F502" s="1">
        <v>1995</v>
      </c>
      <c r="G502" s="1" t="s">
        <v>163</v>
      </c>
      <c r="H502" s="3" t="s">
        <v>193</v>
      </c>
      <c r="I502" s="3" t="s">
        <v>194</v>
      </c>
      <c r="J502" s="1" t="s">
        <v>195</v>
      </c>
      <c r="K502" s="1" t="s">
        <v>45</v>
      </c>
      <c r="L502" s="3" t="s">
        <v>46</v>
      </c>
      <c r="M502" s="1" t="s">
        <v>12</v>
      </c>
      <c r="N502" s="1" t="s">
        <v>81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196</v>
      </c>
      <c r="V502" s="3" t="s">
        <v>220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208</v>
      </c>
      <c r="AE502" s="1" t="s">
        <v>209</v>
      </c>
      <c r="AF502" s="1" t="s">
        <v>49</v>
      </c>
      <c r="AG502" s="1" t="s">
        <v>49</v>
      </c>
      <c r="AH502" s="1" t="s">
        <v>201</v>
      </c>
      <c r="AI502" s="1" t="s">
        <v>202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1" t="s">
        <v>49</v>
      </c>
      <c r="AV502" s="32" t="s">
        <v>49</v>
      </c>
    </row>
    <row r="503" spans="1:48">
      <c r="A503" s="1">
        <v>20</v>
      </c>
      <c r="B503" s="1" t="s">
        <v>38</v>
      </c>
      <c r="C503" s="1" t="s">
        <v>38</v>
      </c>
      <c r="D503" s="3" t="s">
        <v>191</v>
      </c>
      <c r="E503" s="1" t="s">
        <v>192</v>
      </c>
      <c r="F503" s="1">
        <v>1995</v>
      </c>
      <c r="G503" s="1" t="s">
        <v>163</v>
      </c>
      <c r="H503" s="3" t="s">
        <v>193</v>
      </c>
      <c r="I503" s="3" t="s">
        <v>194</v>
      </c>
      <c r="J503" s="1" t="s">
        <v>195</v>
      </c>
      <c r="K503" s="1" t="s">
        <v>45</v>
      </c>
      <c r="L503" s="3" t="s">
        <v>46</v>
      </c>
      <c r="M503" s="1" t="s">
        <v>12</v>
      </c>
      <c r="N503" s="1" t="s">
        <v>81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196</v>
      </c>
      <c r="V503" s="3" t="s">
        <v>220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208</v>
      </c>
      <c r="AE503" s="1" t="s">
        <v>200</v>
      </c>
      <c r="AF503" s="1" t="s">
        <v>49</v>
      </c>
      <c r="AG503" s="1" t="s">
        <v>49</v>
      </c>
      <c r="AH503" s="1" t="s">
        <v>201</v>
      </c>
      <c r="AI503" s="1" t="s">
        <v>202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1" t="s">
        <v>49</v>
      </c>
      <c r="AV503" s="32" t="s">
        <v>49</v>
      </c>
    </row>
    <row r="504" spans="1:48">
      <c r="A504" s="1">
        <v>20</v>
      </c>
      <c r="B504" s="1" t="s">
        <v>38</v>
      </c>
      <c r="C504" s="1" t="s">
        <v>38</v>
      </c>
      <c r="D504" s="3" t="s">
        <v>191</v>
      </c>
      <c r="E504" s="1" t="s">
        <v>192</v>
      </c>
      <c r="F504" s="1">
        <v>1995</v>
      </c>
      <c r="G504" s="1" t="s">
        <v>163</v>
      </c>
      <c r="H504" s="3" t="s">
        <v>193</v>
      </c>
      <c r="I504" s="3" t="s">
        <v>194</v>
      </c>
      <c r="J504" s="1" t="s">
        <v>195</v>
      </c>
      <c r="K504" s="1" t="s">
        <v>45</v>
      </c>
      <c r="L504" s="3" t="s">
        <v>46</v>
      </c>
      <c r="M504" s="1" t="s">
        <v>12</v>
      </c>
      <c r="N504" s="1" t="s">
        <v>81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196</v>
      </c>
      <c r="V504" s="3" t="s">
        <v>220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208</v>
      </c>
      <c r="AE504" s="1" t="s">
        <v>216</v>
      </c>
      <c r="AF504" s="1" t="s">
        <v>49</v>
      </c>
      <c r="AG504" s="1" t="s">
        <v>49</v>
      </c>
      <c r="AH504" s="1" t="s">
        <v>201</v>
      </c>
      <c r="AI504" s="1" t="s">
        <v>202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1" t="s">
        <v>49</v>
      </c>
      <c r="AV504" s="32" t="s">
        <v>49</v>
      </c>
    </row>
    <row r="505" spans="1:48">
      <c r="A505" s="1">
        <v>20</v>
      </c>
      <c r="B505" s="1" t="s">
        <v>38</v>
      </c>
      <c r="C505" s="1" t="s">
        <v>38</v>
      </c>
      <c r="D505" s="3" t="s">
        <v>191</v>
      </c>
      <c r="E505" s="1" t="s">
        <v>192</v>
      </c>
      <c r="F505" s="1">
        <v>1995</v>
      </c>
      <c r="G505" s="1" t="s">
        <v>163</v>
      </c>
      <c r="H505" s="3" t="s">
        <v>193</v>
      </c>
      <c r="I505" s="3" t="s">
        <v>194</v>
      </c>
      <c r="J505" s="1" t="s">
        <v>195</v>
      </c>
      <c r="K505" s="1" t="s">
        <v>45</v>
      </c>
      <c r="L505" s="3" t="s">
        <v>46</v>
      </c>
      <c r="M505" s="1" t="s">
        <v>12</v>
      </c>
      <c r="N505" s="1" t="s">
        <v>81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196</v>
      </c>
      <c r="V505" s="3" t="s">
        <v>220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208</v>
      </c>
      <c r="AE505" s="1" t="s">
        <v>215</v>
      </c>
      <c r="AF505" s="1" t="s">
        <v>49</v>
      </c>
      <c r="AG505" s="1" t="s">
        <v>49</v>
      </c>
      <c r="AH505" s="1" t="s">
        <v>201</v>
      </c>
      <c r="AI505" s="1" t="s">
        <v>202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1" t="s">
        <v>49</v>
      </c>
      <c r="AV505" s="32" t="s">
        <v>49</v>
      </c>
    </row>
    <row r="506" spans="1:48">
      <c r="A506" s="1">
        <v>20</v>
      </c>
      <c r="B506" s="1" t="s">
        <v>38</v>
      </c>
      <c r="C506" s="1" t="s">
        <v>38</v>
      </c>
      <c r="D506" s="3" t="s">
        <v>191</v>
      </c>
      <c r="E506" s="1" t="s">
        <v>192</v>
      </c>
      <c r="F506" s="1">
        <v>1995</v>
      </c>
      <c r="G506" s="1" t="s">
        <v>163</v>
      </c>
      <c r="H506" s="3" t="s">
        <v>193</v>
      </c>
      <c r="I506" s="3" t="s">
        <v>194</v>
      </c>
      <c r="J506" s="1" t="s">
        <v>195</v>
      </c>
      <c r="K506" s="1" t="s">
        <v>45</v>
      </c>
      <c r="L506" s="3" t="s">
        <v>46</v>
      </c>
      <c r="M506" s="1" t="s">
        <v>12</v>
      </c>
      <c r="N506" s="1" t="s">
        <v>81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196</v>
      </c>
      <c r="V506" s="3" t="s">
        <v>220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209</v>
      </c>
      <c r="AE506" s="1" t="s">
        <v>200</v>
      </c>
      <c r="AF506" s="1" t="s">
        <v>49</v>
      </c>
      <c r="AG506" s="1" t="s">
        <v>49</v>
      </c>
      <c r="AH506" s="1" t="s">
        <v>201</v>
      </c>
      <c r="AI506" s="1" t="s">
        <v>202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1" t="s">
        <v>49</v>
      </c>
      <c r="AV506" s="32" t="s">
        <v>49</v>
      </c>
    </row>
    <row r="507" spans="1:48">
      <c r="A507" s="1">
        <v>20</v>
      </c>
      <c r="B507" s="1" t="s">
        <v>38</v>
      </c>
      <c r="C507" s="1" t="s">
        <v>38</v>
      </c>
      <c r="D507" s="3" t="s">
        <v>191</v>
      </c>
      <c r="E507" s="1" t="s">
        <v>192</v>
      </c>
      <c r="F507" s="1">
        <v>1995</v>
      </c>
      <c r="G507" s="1" t="s">
        <v>163</v>
      </c>
      <c r="H507" s="3" t="s">
        <v>193</v>
      </c>
      <c r="I507" s="3" t="s">
        <v>194</v>
      </c>
      <c r="J507" s="1" t="s">
        <v>195</v>
      </c>
      <c r="K507" s="1" t="s">
        <v>45</v>
      </c>
      <c r="L507" s="3" t="s">
        <v>46</v>
      </c>
      <c r="M507" s="1" t="s">
        <v>12</v>
      </c>
      <c r="N507" s="1" t="s">
        <v>81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196</v>
      </c>
      <c r="V507" s="3" t="s">
        <v>220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209</v>
      </c>
      <c r="AE507" s="1" t="s">
        <v>216</v>
      </c>
      <c r="AF507" s="1" t="s">
        <v>49</v>
      </c>
      <c r="AG507" s="1" t="s">
        <v>49</v>
      </c>
      <c r="AH507" s="1" t="s">
        <v>201</v>
      </c>
      <c r="AI507" s="1" t="s">
        <v>202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1" t="s">
        <v>49</v>
      </c>
      <c r="AV507" s="32" t="s">
        <v>49</v>
      </c>
    </row>
    <row r="508" spans="1:48">
      <c r="A508" s="1">
        <v>20</v>
      </c>
      <c r="B508" s="1" t="s">
        <v>38</v>
      </c>
      <c r="C508" s="1" t="s">
        <v>38</v>
      </c>
      <c r="D508" s="3" t="s">
        <v>191</v>
      </c>
      <c r="E508" s="1" t="s">
        <v>192</v>
      </c>
      <c r="F508" s="1">
        <v>1995</v>
      </c>
      <c r="G508" s="1" t="s">
        <v>163</v>
      </c>
      <c r="H508" s="3" t="s">
        <v>193</v>
      </c>
      <c r="I508" s="3" t="s">
        <v>194</v>
      </c>
      <c r="J508" s="1" t="s">
        <v>195</v>
      </c>
      <c r="K508" s="1" t="s">
        <v>45</v>
      </c>
      <c r="L508" s="3" t="s">
        <v>46</v>
      </c>
      <c r="M508" s="1" t="s">
        <v>12</v>
      </c>
      <c r="N508" s="1" t="s">
        <v>81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196</v>
      </c>
      <c r="V508" s="3" t="s">
        <v>220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209</v>
      </c>
      <c r="AE508" s="1" t="s">
        <v>215</v>
      </c>
      <c r="AF508" s="1" t="s">
        <v>49</v>
      </c>
      <c r="AG508" s="1" t="s">
        <v>49</v>
      </c>
      <c r="AH508" s="1" t="s">
        <v>201</v>
      </c>
      <c r="AI508" s="1" t="s">
        <v>202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1" t="s">
        <v>49</v>
      </c>
      <c r="AV508" s="32" t="s">
        <v>49</v>
      </c>
    </row>
    <row r="509" spans="1:48">
      <c r="A509" s="1">
        <v>20</v>
      </c>
      <c r="B509" s="1" t="s">
        <v>38</v>
      </c>
      <c r="C509" s="1" t="s">
        <v>38</v>
      </c>
      <c r="D509" s="3" t="s">
        <v>191</v>
      </c>
      <c r="E509" s="1" t="s">
        <v>192</v>
      </c>
      <c r="F509" s="1">
        <v>1995</v>
      </c>
      <c r="G509" s="1" t="s">
        <v>163</v>
      </c>
      <c r="H509" s="3" t="s">
        <v>193</v>
      </c>
      <c r="I509" s="3" t="s">
        <v>194</v>
      </c>
      <c r="J509" s="1" t="s">
        <v>195</v>
      </c>
      <c r="K509" s="1" t="s">
        <v>45</v>
      </c>
      <c r="L509" s="3" t="s">
        <v>46</v>
      </c>
      <c r="M509" s="1" t="s">
        <v>12</v>
      </c>
      <c r="N509" s="1" t="s">
        <v>81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196</v>
      </c>
      <c r="V509" s="3" t="s">
        <v>220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200</v>
      </c>
      <c r="AE509" s="1" t="s">
        <v>216</v>
      </c>
      <c r="AF509" s="1" t="s">
        <v>49</v>
      </c>
      <c r="AG509" s="1" t="s">
        <v>49</v>
      </c>
      <c r="AH509" s="1" t="s">
        <v>201</v>
      </c>
      <c r="AI509" s="1" t="s">
        <v>202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1" t="s">
        <v>49</v>
      </c>
      <c r="AV509" s="32" t="s">
        <v>49</v>
      </c>
    </row>
    <row r="510" spans="1:48">
      <c r="A510" s="1">
        <v>20</v>
      </c>
      <c r="B510" s="1" t="s">
        <v>38</v>
      </c>
      <c r="C510" s="1" t="s">
        <v>38</v>
      </c>
      <c r="D510" s="3" t="s">
        <v>191</v>
      </c>
      <c r="E510" s="1" t="s">
        <v>192</v>
      </c>
      <c r="F510" s="1">
        <v>1995</v>
      </c>
      <c r="G510" s="1" t="s">
        <v>163</v>
      </c>
      <c r="H510" s="3" t="s">
        <v>193</v>
      </c>
      <c r="I510" s="3" t="s">
        <v>194</v>
      </c>
      <c r="J510" s="1" t="s">
        <v>195</v>
      </c>
      <c r="K510" s="1" t="s">
        <v>45</v>
      </c>
      <c r="L510" s="3" t="s">
        <v>46</v>
      </c>
      <c r="M510" s="1" t="s">
        <v>12</v>
      </c>
      <c r="N510" s="1" t="s">
        <v>81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196</v>
      </c>
      <c r="V510" s="3" t="s">
        <v>220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200</v>
      </c>
      <c r="AE510" s="1" t="s">
        <v>215</v>
      </c>
      <c r="AF510" s="1" t="s">
        <v>49</v>
      </c>
      <c r="AG510" s="1" t="s">
        <v>49</v>
      </c>
      <c r="AH510" s="1" t="s">
        <v>201</v>
      </c>
      <c r="AI510" s="1" t="s">
        <v>202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1" t="s">
        <v>49</v>
      </c>
      <c r="AV510" s="32" t="s">
        <v>49</v>
      </c>
    </row>
    <row r="511" spans="1:48">
      <c r="A511" s="1">
        <v>20</v>
      </c>
      <c r="B511" s="1" t="s">
        <v>38</v>
      </c>
      <c r="C511" s="1" t="s">
        <v>38</v>
      </c>
      <c r="D511" s="3" t="s">
        <v>191</v>
      </c>
      <c r="E511" s="1" t="s">
        <v>192</v>
      </c>
      <c r="F511" s="1">
        <v>1995</v>
      </c>
      <c r="G511" s="1" t="s">
        <v>163</v>
      </c>
      <c r="H511" s="3" t="s">
        <v>193</v>
      </c>
      <c r="I511" s="3" t="s">
        <v>194</v>
      </c>
      <c r="J511" s="1" t="s">
        <v>195</v>
      </c>
      <c r="K511" s="1" t="s">
        <v>45</v>
      </c>
      <c r="L511" s="3" t="s">
        <v>46</v>
      </c>
      <c r="M511" s="1" t="s">
        <v>12</v>
      </c>
      <c r="N511" s="1" t="s">
        <v>81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196</v>
      </c>
      <c r="V511" s="3" t="s">
        <v>220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216</v>
      </c>
      <c r="AE511" s="1" t="s">
        <v>215</v>
      </c>
      <c r="AF511" s="1" t="s">
        <v>49</v>
      </c>
      <c r="AG511" s="1" t="s">
        <v>49</v>
      </c>
      <c r="AH511" s="1" t="s">
        <v>201</v>
      </c>
      <c r="AI511" s="1" t="s">
        <v>202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1" t="s">
        <v>49</v>
      </c>
      <c r="AV511" s="32" t="s">
        <v>49</v>
      </c>
    </row>
    <row r="512" spans="1:48">
      <c r="A512" s="1">
        <v>36</v>
      </c>
      <c r="B512" s="1" t="s">
        <v>38</v>
      </c>
      <c r="C512" s="1" t="s">
        <v>38</v>
      </c>
      <c r="D512" s="1" t="s">
        <v>224</v>
      </c>
      <c r="E512" s="1" t="s">
        <v>225</v>
      </c>
      <c r="F512" s="1">
        <v>1997</v>
      </c>
      <c r="G512" s="1" t="s">
        <v>226</v>
      </c>
      <c r="H512" s="3" t="s">
        <v>227</v>
      </c>
      <c r="I512" s="3" t="s">
        <v>228</v>
      </c>
      <c r="J512" s="1" t="s">
        <v>229</v>
      </c>
      <c r="K512" s="1" t="s">
        <v>230</v>
      </c>
      <c r="L512" s="1" t="s">
        <v>46</v>
      </c>
      <c r="M512" s="1" t="s">
        <v>12</v>
      </c>
      <c r="N512" s="7" t="s">
        <v>77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231</v>
      </c>
      <c r="V512" s="1" t="s">
        <v>232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233</v>
      </c>
      <c r="AD512" s="7" t="s">
        <v>234</v>
      </c>
      <c r="AE512" s="7" t="s">
        <v>234</v>
      </c>
      <c r="AF512" s="1" t="s">
        <v>60</v>
      </c>
      <c r="AG512" s="1" t="s">
        <v>61</v>
      </c>
      <c r="AH512" s="1" t="s">
        <v>235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1">
        <f t="shared" ref="AR512:AR517" si="35">AN512*AL512</f>
        <v>0.18137290816901405</v>
      </c>
      <c r="AS512" s="4">
        <f>AR512/(AM512^2)*100</f>
        <v>0.33700558269468578</v>
      </c>
      <c r="AT512" s="5">
        <v>0</v>
      </c>
      <c r="AU512" s="4">
        <f>AS512*(1-AL512)/AL512</f>
        <v>0.13105772660348894</v>
      </c>
      <c r="AV512" s="31" t="s">
        <v>260</v>
      </c>
    </row>
    <row r="513" spans="1:48">
      <c r="A513" s="1">
        <v>36</v>
      </c>
      <c r="B513" s="1" t="s">
        <v>38</v>
      </c>
      <c r="C513" s="1" t="s">
        <v>38</v>
      </c>
      <c r="D513" s="1" t="s">
        <v>224</v>
      </c>
      <c r="E513" s="1" t="s">
        <v>225</v>
      </c>
      <c r="F513" s="1">
        <v>1997</v>
      </c>
      <c r="G513" s="1" t="s">
        <v>226</v>
      </c>
      <c r="H513" s="3" t="s">
        <v>227</v>
      </c>
      <c r="I513" s="3" t="s">
        <v>228</v>
      </c>
      <c r="J513" s="1" t="s">
        <v>229</v>
      </c>
      <c r="K513" s="1" t="s">
        <v>230</v>
      </c>
      <c r="L513" s="1" t="s">
        <v>46</v>
      </c>
      <c r="M513" s="1" t="s">
        <v>12</v>
      </c>
      <c r="N513" s="7" t="s">
        <v>77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231</v>
      </c>
      <c r="V513" s="1" t="s">
        <v>232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87</v>
      </c>
      <c r="AD513" s="7" t="s">
        <v>236</v>
      </c>
      <c r="AE513" s="7" t="s">
        <v>236</v>
      </c>
      <c r="AF513" s="1" t="s">
        <v>60</v>
      </c>
      <c r="AG513" s="1" t="s">
        <v>61</v>
      </c>
      <c r="AH513" s="1" t="s">
        <v>235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1">
        <f t="shared" si="35"/>
        <v>0.15288581562977868</v>
      </c>
      <c r="AS513" s="4">
        <f>AR513/(AM513^2)*100</f>
        <v>0.23579376365514843</v>
      </c>
      <c r="AT513" s="5">
        <v>0</v>
      </c>
      <c r="AU513" s="4">
        <f>AS513*(1-AL513)/AL513</f>
        <v>0.21765578183552159</v>
      </c>
      <c r="AV513" s="31" t="s">
        <v>260</v>
      </c>
    </row>
    <row r="514" spans="1:48">
      <c r="A514" s="1">
        <v>36</v>
      </c>
      <c r="B514" s="1" t="s">
        <v>38</v>
      </c>
      <c r="C514" s="1" t="s">
        <v>38</v>
      </c>
      <c r="D514" s="1" t="s">
        <v>224</v>
      </c>
      <c r="E514" s="1" t="s">
        <v>225</v>
      </c>
      <c r="F514" s="1">
        <v>1997</v>
      </c>
      <c r="G514" s="1" t="s">
        <v>226</v>
      </c>
      <c r="H514" s="3" t="s">
        <v>227</v>
      </c>
      <c r="I514" s="3" t="s">
        <v>228</v>
      </c>
      <c r="J514" s="1" t="s">
        <v>229</v>
      </c>
      <c r="K514" s="1" t="s">
        <v>230</v>
      </c>
      <c r="L514" s="1" t="s">
        <v>46</v>
      </c>
      <c r="M514" s="1" t="s">
        <v>12</v>
      </c>
      <c r="N514" s="7" t="s">
        <v>77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231</v>
      </c>
      <c r="V514" s="1" t="s">
        <v>232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237</v>
      </c>
      <c r="AD514" s="1" t="s">
        <v>238</v>
      </c>
      <c r="AE514" s="1" t="s">
        <v>238</v>
      </c>
      <c r="AF514" s="1" t="s">
        <v>60</v>
      </c>
      <c r="AG514" s="1" t="s">
        <v>61</v>
      </c>
      <c r="AH514" s="1" t="s">
        <v>235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1">
        <f t="shared" si="35"/>
        <v>0.37806207156539229</v>
      </c>
      <c r="AS514" s="4">
        <f>AR514/(AM514^2)*100</f>
        <v>0.2554546088043691</v>
      </c>
      <c r="AT514" s="5">
        <v>0</v>
      </c>
      <c r="AU514" s="4">
        <f>AS514*(1-AL514)/AL514</f>
        <v>0.33862587678718697</v>
      </c>
      <c r="AV514" s="31" t="s">
        <v>260</v>
      </c>
    </row>
    <row r="515" spans="1:48">
      <c r="A515" s="1">
        <v>36</v>
      </c>
      <c r="B515" s="1" t="s">
        <v>38</v>
      </c>
      <c r="C515" s="1" t="s">
        <v>38</v>
      </c>
      <c r="D515" s="1" t="s">
        <v>224</v>
      </c>
      <c r="E515" s="1" t="s">
        <v>225</v>
      </c>
      <c r="F515" s="1">
        <v>1997</v>
      </c>
      <c r="G515" s="1" t="s">
        <v>226</v>
      </c>
      <c r="H515" s="3" t="s">
        <v>227</v>
      </c>
      <c r="I515" s="3" t="s">
        <v>228</v>
      </c>
      <c r="J515" s="1" t="s">
        <v>229</v>
      </c>
      <c r="K515" s="1" t="s">
        <v>230</v>
      </c>
      <c r="L515" s="1" t="s">
        <v>46</v>
      </c>
      <c r="M515" s="1" t="s">
        <v>12</v>
      </c>
      <c r="N515" s="7" t="s">
        <v>77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231</v>
      </c>
      <c r="V515" s="1" t="s">
        <v>232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239</v>
      </c>
      <c r="AC515" s="7" t="s">
        <v>239</v>
      </c>
      <c r="AD515" s="7" t="s">
        <v>240</v>
      </c>
      <c r="AE515" s="7" t="s">
        <v>240</v>
      </c>
      <c r="AF515" s="1" t="s">
        <v>60</v>
      </c>
      <c r="AG515" s="1" t="s">
        <v>61</v>
      </c>
      <c r="AH515" s="1" t="s">
        <v>235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1">
        <f t="shared" si="35"/>
        <v>0.14762414118712569</v>
      </c>
      <c r="AS515" s="4">
        <f>AR515*100</f>
        <v>14.762414118712568</v>
      </c>
      <c r="AT515" s="5">
        <v>1</v>
      </c>
      <c r="AU515" s="4">
        <f>(AN515*100)-AS515</f>
        <v>12.575389804829223</v>
      </c>
      <c r="AV515" s="31" t="s">
        <v>260</v>
      </c>
    </row>
    <row r="516" spans="1:48">
      <c r="A516" s="1">
        <v>36</v>
      </c>
      <c r="B516" s="1" t="s">
        <v>38</v>
      </c>
      <c r="C516" s="1" t="s">
        <v>38</v>
      </c>
      <c r="D516" s="1" t="s">
        <v>224</v>
      </c>
      <c r="E516" s="1" t="s">
        <v>225</v>
      </c>
      <c r="F516" s="1">
        <v>1997</v>
      </c>
      <c r="G516" s="1" t="s">
        <v>226</v>
      </c>
      <c r="H516" s="3" t="s">
        <v>227</v>
      </c>
      <c r="I516" s="3" t="s">
        <v>228</v>
      </c>
      <c r="J516" s="1" t="s">
        <v>229</v>
      </c>
      <c r="K516" s="1" t="s">
        <v>230</v>
      </c>
      <c r="L516" s="1" t="s">
        <v>46</v>
      </c>
      <c r="M516" s="1" t="s">
        <v>12</v>
      </c>
      <c r="N516" s="7" t="s">
        <v>77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231</v>
      </c>
      <c r="V516" s="1" t="s">
        <v>232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128</v>
      </c>
      <c r="AB516" s="7" t="s">
        <v>241</v>
      </c>
      <c r="AC516" s="7" t="s">
        <v>242</v>
      </c>
      <c r="AD516" s="7" t="s">
        <v>242</v>
      </c>
      <c r="AE516" s="7" t="s">
        <v>242</v>
      </c>
      <c r="AF516" s="1" t="s">
        <v>60</v>
      </c>
      <c r="AG516" s="1" t="s">
        <v>61</v>
      </c>
      <c r="AH516" s="1" t="s">
        <v>235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1">
        <f t="shared" si="35"/>
        <v>2.8176941649899381</v>
      </c>
      <c r="AS516" s="4">
        <f>AR516/(AM516^2)*100</f>
        <v>1.5672441350489767</v>
      </c>
      <c r="AT516" s="5">
        <v>0</v>
      </c>
      <c r="AU516" s="4">
        <f>AS516*(1-AL516)/AL516</f>
        <v>24.553491449100637</v>
      </c>
      <c r="AV516" s="31" t="s">
        <v>260</v>
      </c>
    </row>
    <row r="517" spans="1:48">
      <c r="A517" s="1">
        <v>36</v>
      </c>
      <c r="B517" s="1" t="s">
        <v>38</v>
      </c>
      <c r="C517" s="1" t="s">
        <v>38</v>
      </c>
      <c r="D517" s="1" t="s">
        <v>224</v>
      </c>
      <c r="E517" s="1" t="s">
        <v>225</v>
      </c>
      <c r="F517" s="1">
        <v>1997</v>
      </c>
      <c r="G517" s="1" t="s">
        <v>226</v>
      </c>
      <c r="H517" s="3" t="s">
        <v>227</v>
      </c>
      <c r="I517" s="3" t="s">
        <v>228</v>
      </c>
      <c r="J517" s="1" t="s">
        <v>229</v>
      </c>
      <c r="K517" s="1" t="s">
        <v>230</v>
      </c>
      <c r="L517" s="1" t="s">
        <v>46</v>
      </c>
      <c r="M517" s="1" t="s">
        <v>12</v>
      </c>
      <c r="N517" s="7" t="s">
        <v>77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231</v>
      </c>
      <c r="V517" s="1" t="s">
        <v>232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128</v>
      </c>
      <c r="AB517" s="7" t="s">
        <v>243</v>
      </c>
      <c r="AC517" s="7" t="s">
        <v>244</v>
      </c>
      <c r="AD517" s="7" t="s">
        <v>245</v>
      </c>
      <c r="AE517" s="7" t="s">
        <v>245</v>
      </c>
      <c r="AF517" s="1" t="s">
        <v>60</v>
      </c>
      <c r="AG517" s="1" t="s">
        <v>61</v>
      </c>
      <c r="AH517" s="1" t="s">
        <v>235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1">
        <f t="shared" si="35"/>
        <v>3540.6238148893312</v>
      </c>
      <c r="AS517" s="4">
        <f>AR517/(AM517^2)*100</f>
        <v>3.0632040373262535</v>
      </c>
      <c r="AT517" s="5">
        <v>0</v>
      </c>
      <c r="AU517" s="4">
        <f>AS517*(1-AL517)/AL517</f>
        <v>2.8275729575319257</v>
      </c>
      <c r="AV517" s="31" t="s">
        <v>260</v>
      </c>
    </row>
    <row r="518" spans="1:48">
      <c r="A518" s="1">
        <v>36</v>
      </c>
      <c r="B518" s="1" t="s">
        <v>38</v>
      </c>
      <c r="C518" s="1" t="s">
        <v>38</v>
      </c>
      <c r="D518" s="1" t="s">
        <v>224</v>
      </c>
      <c r="E518" s="1" t="s">
        <v>225</v>
      </c>
      <c r="F518" s="1">
        <v>1997</v>
      </c>
      <c r="G518" s="1" t="s">
        <v>226</v>
      </c>
      <c r="H518" s="3" t="s">
        <v>227</v>
      </c>
      <c r="I518" s="3" t="s">
        <v>228</v>
      </c>
      <c r="J518" s="1" t="s">
        <v>229</v>
      </c>
      <c r="K518" s="1" t="s">
        <v>230</v>
      </c>
      <c r="L518" s="1" t="s">
        <v>46</v>
      </c>
      <c r="M518" s="1" t="s">
        <v>12</v>
      </c>
      <c r="N518" s="7" t="s">
        <v>77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231</v>
      </c>
      <c r="V518" s="1" t="s">
        <v>232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245</v>
      </c>
      <c r="AE518" s="6" t="s">
        <v>240</v>
      </c>
      <c r="AF518" s="6" t="s">
        <v>49</v>
      </c>
      <c r="AG518" s="6" t="s">
        <v>49</v>
      </c>
      <c r="AH518" s="1" t="s">
        <v>235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1" t="s">
        <v>49</v>
      </c>
      <c r="AV518" s="32" t="s">
        <v>49</v>
      </c>
    </row>
    <row r="519" spans="1:48">
      <c r="A519" s="1">
        <v>36</v>
      </c>
      <c r="B519" s="1" t="s">
        <v>38</v>
      </c>
      <c r="C519" s="1" t="s">
        <v>38</v>
      </c>
      <c r="D519" s="1" t="s">
        <v>224</v>
      </c>
      <c r="E519" s="1" t="s">
        <v>225</v>
      </c>
      <c r="F519" s="1">
        <v>1997</v>
      </c>
      <c r="G519" s="1" t="s">
        <v>226</v>
      </c>
      <c r="H519" s="3" t="s">
        <v>227</v>
      </c>
      <c r="I519" s="3" t="s">
        <v>228</v>
      </c>
      <c r="J519" s="1" t="s">
        <v>229</v>
      </c>
      <c r="K519" s="1" t="s">
        <v>230</v>
      </c>
      <c r="L519" s="1" t="s">
        <v>46</v>
      </c>
      <c r="M519" s="1" t="s">
        <v>12</v>
      </c>
      <c r="N519" s="7" t="s">
        <v>77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231</v>
      </c>
      <c r="V519" s="1" t="s">
        <v>232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245</v>
      </c>
      <c r="AE519" s="6" t="s">
        <v>242</v>
      </c>
      <c r="AF519" s="6" t="s">
        <v>49</v>
      </c>
      <c r="AG519" s="6" t="s">
        <v>49</v>
      </c>
      <c r="AH519" s="1" t="s">
        <v>235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1" t="s">
        <v>49</v>
      </c>
      <c r="AV519" s="32" t="s">
        <v>49</v>
      </c>
    </row>
    <row r="520" spans="1:48">
      <c r="A520" s="1">
        <v>36</v>
      </c>
      <c r="B520" s="1" t="s">
        <v>38</v>
      </c>
      <c r="C520" s="1" t="s">
        <v>38</v>
      </c>
      <c r="D520" s="1" t="s">
        <v>224</v>
      </c>
      <c r="E520" s="1" t="s">
        <v>225</v>
      </c>
      <c r="F520" s="1">
        <v>1997</v>
      </c>
      <c r="G520" s="1" t="s">
        <v>226</v>
      </c>
      <c r="H520" s="3" t="s">
        <v>227</v>
      </c>
      <c r="I520" s="3" t="s">
        <v>228</v>
      </c>
      <c r="J520" s="1" t="s">
        <v>229</v>
      </c>
      <c r="K520" s="1" t="s">
        <v>230</v>
      </c>
      <c r="L520" s="1" t="s">
        <v>46</v>
      </c>
      <c r="M520" s="1" t="s">
        <v>12</v>
      </c>
      <c r="N520" s="7" t="s">
        <v>77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231</v>
      </c>
      <c r="V520" s="1" t="s">
        <v>232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245</v>
      </c>
      <c r="AE520" s="6" t="s">
        <v>238</v>
      </c>
      <c r="AF520" s="6" t="s">
        <v>49</v>
      </c>
      <c r="AG520" s="6" t="s">
        <v>49</v>
      </c>
      <c r="AH520" s="1" t="s">
        <v>235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1" t="s">
        <v>49</v>
      </c>
      <c r="AV520" s="32" t="s">
        <v>49</v>
      </c>
    </row>
    <row r="521" spans="1:48">
      <c r="A521" s="1">
        <v>36</v>
      </c>
      <c r="B521" s="1" t="s">
        <v>38</v>
      </c>
      <c r="C521" s="1" t="s">
        <v>38</v>
      </c>
      <c r="D521" s="1" t="s">
        <v>224</v>
      </c>
      <c r="E521" s="1" t="s">
        <v>225</v>
      </c>
      <c r="F521" s="1">
        <v>1997</v>
      </c>
      <c r="G521" s="1" t="s">
        <v>226</v>
      </c>
      <c r="H521" s="3" t="s">
        <v>227</v>
      </c>
      <c r="I521" s="3" t="s">
        <v>228</v>
      </c>
      <c r="J521" s="1" t="s">
        <v>229</v>
      </c>
      <c r="K521" s="1" t="s">
        <v>230</v>
      </c>
      <c r="L521" s="1" t="s">
        <v>46</v>
      </c>
      <c r="M521" s="1" t="s">
        <v>12</v>
      </c>
      <c r="N521" s="7" t="s">
        <v>77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231</v>
      </c>
      <c r="V521" s="1" t="s">
        <v>232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245</v>
      </c>
      <c r="AE521" s="6" t="s">
        <v>234</v>
      </c>
      <c r="AF521" s="6" t="s">
        <v>49</v>
      </c>
      <c r="AG521" s="6" t="s">
        <v>49</v>
      </c>
      <c r="AH521" s="1" t="s">
        <v>235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1" t="s">
        <v>49</v>
      </c>
      <c r="AV521" s="32" t="s">
        <v>49</v>
      </c>
    </row>
    <row r="522" spans="1:48">
      <c r="A522" s="1">
        <v>36</v>
      </c>
      <c r="B522" s="1" t="s">
        <v>38</v>
      </c>
      <c r="C522" s="1" t="s">
        <v>38</v>
      </c>
      <c r="D522" s="1" t="s">
        <v>224</v>
      </c>
      <c r="E522" s="1" t="s">
        <v>225</v>
      </c>
      <c r="F522" s="1">
        <v>1997</v>
      </c>
      <c r="G522" s="1" t="s">
        <v>226</v>
      </c>
      <c r="H522" s="3" t="s">
        <v>227</v>
      </c>
      <c r="I522" s="3" t="s">
        <v>228</v>
      </c>
      <c r="J522" s="1" t="s">
        <v>229</v>
      </c>
      <c r="K522" s="1" t="s">
        <v>230</v>
      </c>
      <c r="L522" s="1" t="s">
        <v>46</v>
      </c>
      <c r="M522" s="1" t="s">
        <v>12</v>
      </c>
      <c r="N522" s="7" t="s">
        <v>77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231</v>
      </c>
      <c r="V522" s="1" t="s">
        <v>232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245</v>
      </c>
      <c r="AE522" s="6" t="s">
        <v>236</v>
      </c>
      <c r="AF522" s="6" t="s">
        <v>49</v>
      </c>
      <c r="AG522" s="6" t="s">
        <v>49</v>
      </c>
      <c r="AH522" s="1" t="s">
        <v>235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1" t="s">
        <v>49</v>
      </c>
      <c r="AV522" s="32" t="s">
        <v>49</v>
      </c>
    </row>
    <row r="523" spans="1:48">
      <c r="A523" s="1">
        <v>36</v>
      </c>
      <c r="B523" s="1" t="s">
        <v>38</v>
      </c>
      <c r="C523" s="1" t="s">
        <v>38</v>
      </c>
      <c r="D523" s="1" t="s">
        <v>224</v>
      </c>
      <c r="E523" s="1" t="s">
        <v>225</v>
      </c>
      <c r="F523" s="1">
        <v>1997</v>
      </c>
      <c r="G523" s="1" t="s">
        <v>226</v>
      </c>
      <c r="H523" s="3" t="s">
        <v>227</v>
      </c>
      <c r="I523" s="3" t="s">
        <v>228</v>
      </c>
      <c r="J523" s="1" t="s">
        <v>229</v>
      </c>
      <c r="K523" s="1" t="s">
        <v>230</v>
      </c>
      <c r="L523" s="1" t="s">
        <v>46</v>
      </c>
      <c r="M523" s="1" t="s">
        <v>12</v>
      </c>
      <c r="N523" s="7" t="s">
        <v>77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231</v>
      </c>
      <c r="V523" s="1" t="s">
        <v>232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240</v>
      </c>
      <c r="AE523" s="6" t="s">
        <v>242</v>
      </c>
      <c r="AF523" s="6" t="s">
        <v>49</v>
      </c>
      <c r="AG523" s="6" t="s">
        <v>49</v>
      </c>
      <c r="AH523" s="1" t="s">
        <v>235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1" t="s">
        <v>49</v>
      </c>
      <c r="AV523" s="32" t="s">
        <v>262</v>
      </c>
    </row>
    <row r="524" spans="1:48">
      <c r="A524" s="1">
        <v>36</v>
      </c>
      <c r="B524" s="1" t="s">
        <v>38</v>
      </c>
      <c r="C524" s="1" t="s">
        <v>38</v>
      </c>
      <c r="D524" s="1" t="s">
        <v>224</v>
      </c>
      <c r="E524" s="1" t="s">
        <v>225</v>
      </c>
      <c r="F524" s="1">
        <v>1997</v>
      </c>
      <c r="G524" s="1" t="s">
        <v>226</v>
      </c>
      <c r="H524" s="3" t="s">
        <v>227</v>
      </c>
      <c r="I524" s="3" t="s">
        <v>228</v>
      </c>
      <c r="J524" s="1" t="s">
        <v>229</v>
      </c>
      <c r="K524" s="1" t="s">
        <v>230</v>
      </c>
      <c r="L524" s="1" t="s">
        <v>46</v>
      </c>
      <c r="M524" s="1" t="s">
        <v>12</v>
      </c>
      <c r="N524" s="7" t="s">
        <v>77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231</v>
      </c>
      <c r="V524" s="1" t="s">
        <v>232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240</v>
      </c>
      <c r="AE524" s="6" t="s">
        <v>238</v>
      </c>
      <c r="AF524" s="6" t="s">
        <v>49</v>
      </c>
      <c r="AG524" s="6" t="s">
        <v>49</v>
      </c>
      <c r="AH524" s="1" t="s">
        <v>235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1" t="s">
        <v>49</v>
      </c>
      <c r="AV524" s="32" t="s">
        <v>262</v>
      </c>
    </row>
    <row r="525" spans="1:48">
      <c r="A525" s="1">
        <v>36</v>
      </c>
      <c r="B525" s="1" t="s">
        <v>38</v>
      </c>
      <c r="C525" s="1" t="s">
        <v>38</v>
      </c>
      <c r="D525" s="1" t="s">
        <v>224</v>
      </c>
      <c r="E525" s="1" t="s">
        <v>225</v>
      </c>
      <c r="F525" s="1">
        <v>1997</v>
      </c>
      <c r="G525" s="1" t="s">
        <v>226</v>
      </c>
      <c r="H525" s="3" t="s">
        <v>227</v>
      </c>
      <c r="I525" s="3" t="s">
        <v>228</v>
      </c>
      <c r="J525" s="1" t="s">
        <v>229</v>
      </c>
      <c r="K525" s="1" t="s">
        <v>230</v>
      </c>
      <c r="L525" s="1" t="s">
        <v>46</v>
      </c>
      <c r="M525" s="1" t="s">
        <v>12</v>
      </c>
      <c r="N525" s="7" t="s">
        <v>77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231</v>
      </c>
      <c r="V525" s="1" t="s">
        <v>232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240</v>
      </c>
      <c r="AE525" s="6" t="s">
        <v>234</v>
      </c>
      <c r="AF525" s="6" t="s">
        <v>49</v>
      </c>
      <c r="AG525" s="6" t="s">
        <v>49</v>
      </c>
      <c r="AH525" s="1" t="s">
        <v>235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1" t="s">
        <v>49</v>
      </c>
      <c r="AV525" s="32" t="s">
        <v>262</v>
      </c>
    </row>
    <row r="526" spans="1:48">
      <c r="A526" s="1">
        <v>36</v>
      </c>
      <c r="B526" s="1" t="s">
        <v>38</v>
      </c>
      <c r="C526" s="1" t="s">
        <v>38</v>
      </c>
      <c r="D526" s="1" t="s">
        <v>224</v>
      </c>
      <c r="E526" s="1" t="s">
        <v>225</v>
      </c>
      <c r="F526" s="1">
        <v>1997</v>
      </c>
      <c r="G526" s="1" t="s">
        <v>226</v>
      </c>
      <c r="H526" s="3" t="s">
        <v>227</v>
      </c>
      <c r="I526" s="3" t="s">
        <v>228</v>
      </c>
      <c r="J526" s="1" t="s">
        <v>229</v>
      </c>
      <c r="K526" s="1" t="s">
        <v>230</v>
      </c>
      <c r="L526" s="1" t="s">
        <v>46</v>
      </c>
      <c r="M526" s="1" t="s">
        <v>12</v>
      </c>
      <c r="N526" s="7" t="s">
        <v>77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231</v>
      </c>
      <c r="V526" s="1" t="s">
        <v>232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240</v>
      </c>
      <c r="AE526" s="6" t="s">
        <v>236</v>
      </c>
      <c r="AF526" s="6" t="s">
        <v>49</v>
      </c>
      <c r="AG526" s="6" t="s">
        <v>49</v>
      </c>
      <c r="AH526" s="1" t="s">
        <v>235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1" t="s">
        <v>49</v>
      </c>
      <c r="AV526" s="32" t="s">
        <v>262</v>
      </c>
    </row>
    <row r="527" spans="1:48">
      <c r="A527" s="1">
        <v>36</v>
      </c>
      <c r="B527" s="1" t="s">
        <v>38</v>
      </c>
      <c r="C527" s="1" t="s">
        <v>38</v>
      </c>
      <c r="D527" s="1" t="s">
        <v>224</v>
      </c>
      <c r="E527" s="1" t="s">
        <v>225</v>
      </c>
      <c r="F527" s="1">
        <v>1997</v>
      </c>
      <c r="G527" s="1" t="s">
        <v>226</v>
      </c>
      <c r="H527" s="3" t="s">
        <v>227</v>
      </c>
      <c r="I527" s="3" t="s">
        <v>228</v>
      </c>
      <c r="J527" s="1" t="s">
        <v>229</v>
      </c>
      <c r="K527" s="1" t="s">
        <v>230</v>
      </c>
      <c r="L527" s="1" t="s">
        <v>46</v>
      </c>
      <c r="M527" s="1" t="s">
        <v>12</v>
      </c>
      <c r="N527" s="7" t="s">
        <v>77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231</v>
      </c>
      <c r="V527" s="1" t="s">
        <v>232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242</v>
      </c>
      <c r="AE527" s="6" t="s">
        <v>238</v>
      </c>
      <c r="AF527" s="6" t="s">
        <v>49</v>
      </c>
      <c r="AG527" s="6" t="s">
        <v>49</v>
      </c>
      <c r="AH527" s="1" t="s">
        <v>235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1" t="s">
        <v>49</v>
      </c>
      <c r="AV527" s="32" t="s">
        <v>49</v>
      </c>
    </row>
    <row r="528" spans="1:48">
      <c r="A528" s="1">
        <v>36</v>
      </c>
      <c r="B528" s="1" t="s">
        <v>38</v>
      </c>
      <c r="C528" s="1" t="s">
        <v>38</v>
      </c>
      <c r="D528" s="1" t="s">
        <v>224</v>
      </c>
      <c r="E528" s="1" t="s">
        <v>225</v>
      </c>
      <c r="F528" s="1">
        <v>1997</v>
      </c>
      <c r="G528" s="1" t="s">
        <v>226</v>
      </c>
      <c r="H528" s="3" t="s">
        <v>227</v>
      </c>
      <c r="I528" s="3" t="s">
        <v>228</v>
      </c>
      <c r="J528" s="1" t="s">
        <v>229</v>
      </c>
      <c r="K528" s="1" t="s">
        <v>230</v>
      </c>
      <c r="L528" s="1" t="s">
        <v>46</v>
      </c>
      <c r="M528" s="1" t="s">
        <v>12</v>
      </c>
      <c r="N528" s="7" t="s">
        <v>77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231</v>
      </c>
      <c r="V528" s="1" t="s">
        <v>232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242</v>
      </c>
      <c r="AE528" s="6" t="s">
        <v>234</v>
      </c>
      <c r="AF528" s="6" t="s">
        <v>49</v>
      </c>
      <c r="AG528" s="6" t="s">
        <v>49</v>
      </c>
      <c r="AH528" s="1" t="s">
        <v>235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1" t="s">
        <v>49</v>
      </c>
      <c r="AV528" s="32" t="s">
        <v>49</v>
      </c>
    </row>
    <row r="529" spans="1:48">
      <c r="A529" s="1">
        <v>36</v>
      </c>
      <c r="B529" s="1" t="s">
        <v>38</v>
      </c>
      <c r="C529" s="1" t="s">
        <v>38</v>
      </c>
      <c r="D529" s="1" t="s">
        <v>224</v>
      </c>
      <c r="E529" s="1" t="s">
        <v>225</v>
      </c>
      <c r="F529" s="1">
        <v>1997</v>
      </c>
      <c r="G529" s="1" t="s">
        <v>226</v>
      </c>
      <c r="H529" s="3" t="s">
        <v>227</v>
      </c>
      <c r="I529" s="3" t="s">
        <v>228</v>
      </c>
      <c r="J529" s="1" t="s">
        <v>229</v>
      </c>
      <c r="K529" s="1" t="s">
        <v>230</v>
      </c>
      <c r="L529" s="1" t="s">
        <v>46</v>
      </c>
      <c r="M529" s="1" t="s">
        <v>12</v>
      </c>
      <c r="N529" s="7" t="s">
        <v>77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231</v>
      </c>
      <c r="V529" s="1" t="s">
        <v>232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242</v>
      </c>
      <c r="AE529" s="6" t="s">
        <v>236</v>
      </c>
      <c r="AF529" s="6" t="s">
        <v>49</v>
      </c>
      <c r="AG529" s="6" t="s">
        <v>49</v>
      </c>
      <c r="AH529" s="1" t="s">
        <v>235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1" t="s">
        <v>49</v>
      </c>
      <c r="AV529" s="32" t="s">
        <v>49</v>
      </c>
    </row>
    <row r="530" spans="1:48">
      <c r="A530" s="1">
        <v>36</v>
      </c>
      <c r="B530" s="1" t="s">
        <v>38</v>
      </c>
      <c r="C530" s="1" t="s">
        <v>38</v>
      </c>
      <c r="D530" s="1" t="s">
        <v>224</v>
      </c>
      <c r="E530" s="1" t="s">
        <v>225</v>
      </c>
      <c r="F530" s="1">
        <v>1997</v>
      </c>
      <c r="G530" s="1" t="s">
        <v>226</v>
      </c>
      <c r="H530" s="3" t="s">
        <v>227</v>
      </c>
      <c r="I530" s="3" t="s">
        <v>228</v>
      </c>
      <c r="J530" s="1" t="s">
        <v>229</v>
      </c>
      <c r="K530" s="1" t="s">
        <v>230</v>
      </c>
      <c r="L530" s="1" t="s">
        <v>46</v>
      </c>
      <c r="M530" s="1" t="s">
        <v>12</v>
      </c>
      <c r="N530" s="7" t="s">
        <v>77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231</v>
      </c>
      <c r="V530" s="1" t="s">
        <v>232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238</v>
      </c>
      <c r="AE530" s="6" t="s">
        <v>234</v>
      </c>
      <c r="AF530" s="6" t="s">
        <v>49</v>
      </c>
      <c r="AG530" s="6" t="s">
        <v>49</v>
      </c>
      <c r="AH530" s="1" t="s">
        <v>235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1" t="s">
        <v>49</v>
      </c>
      <c r="AV530" s="32" t="s">
        <v>49</v>
      </c>
    </row>
    <row r="531" spans="1:48">
      <c r="A531" s="1">
        <v>36</v>
      </c>
      <c r="B531" s="1" t="s">
        <v>38</v>
      </c>
      <c r="C531" s="1" t="s">
        <v>38</v>
      </c>
      <c r="D531" s="1" t="s">
        <v>224</v>
      </c>
      <c r="E531" s="1" t="s">
        <v>225</v>
      </c>
      <c r="F531" s="1">
        <v>1997</v>
      </c>
      <c r="G531" s="1" t="s">
        <v>226</v>
      </c>
      <c r="H531" s="3" t="s">
        <v>227</v>
      </c>
      <c r="I531" s="3" t="s">
        <v>228</v>
      </c>
      <c r="J531" s="1" t="s">
        <v>229</v>
      </c>
      <c r="K531" s="1" t="s">
        <v>230</v>
      </c>
      <c r="L531" s="1" t="s">
        <v>46</v>
      </c>
      <c r="M531" s="1" t="s">
        <v>12</v>
      </c>
      <c r="N531" s="7" t="s">
        <v>77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231</v>
      </c>
      <c r="V531" s="1" t="s">
        <v>232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238</v>
      </c>
      <c r="AE531" s="6" t="s">
        <v>236</v>
      </c>
      <c r="AF531" s="6" t="s">
        <v>49</v>
      </c>
      <c r="AG531" s="6" t="s">
        <v>49</v>
      </c>
      <c r="AH531" s="1" t="s">
        <v>235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1" t="s">
        <v>49</v>
      </c>
      <c r="AV531" s="32" t="s">
        <v>49</v>
      </c>
    </row>
    <row r="532" spans="1:48">
      <c r="A532" s="1">
        <v>36</v>
      </c>
      <c r="B532" s="1" t="s">
        <v>38</v>
      </c>
      <c r="C532" s="1" t="s">
        <v>38</v>
      </c>
      <c r="D532" s="1" t="s">
        <v>224</v>
      </c>
      <c r="E532" s="1" t="s">
        <v>225</v>
      </c>
      <c r="F532" s="1">
        <v>1997</v>
      </c>
      <c r="G532" s="1" t="s">
        <v>226</v>
      </c>
      <c r="H532" s="3" t="s">
        <v>227</v>
      </c>
      <c r="I532" s="3" t="s">
        <v>228</v>
      </c>
      <c r="J532" s="1" t="s">
        <v>229</v>
      </c>
      <c r="K532" s="1" t="s">
        <v>230</v>
      </c>
      <c r="L532" s="1" t="s">
        <v>46</v>
      </c>
      <c r="M532" s="1" t="s">
        <v>12</v>
      </c>
      <c r="N532" s="7" t="s">
        <v>77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231</v>
      </c>
      <c r="V532" s="1" t="s">
        <v>232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234</v>
      </c>
      <c r="AE532" s="6" t="s">
        <v>236</v>
      </c>
      <c r="AF532" s="6" t="s">
        <v>49</v>
      </c>
      <c r="AG532" s="6" t="s">
        <v>49</v>
      </c>
      <c r="AH532" s="1" t="s">
        <v>235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1" t="s">
        <v>49</v>
      </c>
      <c r="AV532" s="32" t="s">
        <v>49</v>
      </c>
    </row>
    <row r="533" spans="1:48">
      <c r="A533" s="1">
        <v>36</v>
      </c>
      <c r="B533" s="1" t="s">
        <v>38</v>
      </c>
      <c r="C533" s="1" t="s">
        <v>38</v>
      </c>
      <c r="D533" s="1" t="s">
        <v>224</v>
      </c>
      <c r="E533" s="1" t="s">
        <v>225</v>
      </c>
      <c r="F533" s="1">
        <v>1997</v>
      </c>
      <c r="G533" s="1" t="s">
        <v>226</v>
      </c>
      <c r="H533" s="3" t="s">
        <v>227</v>
      </c>
      <c r="I533" s="3" t="s">
        <v>228</v>
      </c>
      <c r="J533" s="1" t="s">
        <v>229</v>
      </c>
      <c r="K533" s="1" t="s">
        <v>230</v>
      </c>
      <c r="L533" s="1" t="s">
        <v>46</v>
      </c>
      <c r="M533" s="1" t="s">
        <v>12</v>
      </c>
      <c r="N533" s="7" t="s">
        <v>77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231</v>
      </c>
      <c r="V533" s="1" t="s">
        <v>246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233</v>
      </c>
      <c r="AD533" s="7" t="s">
        <v>234</v>
      </c>
      <c r="AE533" s="7" t="s">
        <v>234</v>
      </c>
      <c r="AF533" s="1" t="s">
        <v>60</v>
      </c>
      <c r="AG533" s="1" t="s">
        <v>61</v>
      </c>
      <c r="AH533" s="1" t="s">
        <v>235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1">
        <f t="shared" ref="AR533:AR538" si="36">AN533*AL533</f>
        <v>0.13065752463581487</v>
      </c>
      <c r="AS533" s="4">
        <f>AR533/(AM533^2)*100</f>
        <v>0.19972850001243073</v>
      </c>
      <c r="AT533" s="5">
        <v>0</v>
      </c>
      <c r="AU533" s="4">
        <f>AS533*(1-AL533)/AL533</f>
        <v>0.17711772642611778</v>
      </c>
      <c r="AV533" s="31" t="s">
        <v>260</v>
      </c>
    </row>
    <row r="534" spans="1:48">
      <c r="A534" s="1">
        <v>36</v>
      </c>
      <c r="B534" s="1" t="s">
        <v>38</v>
      </c>
      <c r="C534" s="1" t="s">
        <v>38</v>
      </c>
      <c r="D534" s="1" t="s">
        <v>224</v>
      </c>
      <c r="E534" s="1" t="s">
        <v>225</v>
      </c>
      <c r="F534" s="1">
        <v>1997</v>
      </c>
      <c r="G534" s="1" t="s">
        <v>226</v>
      </c>
      <c r="H534" s="3" t="s">
        <v>227</v>
      </c>
      <c r="I534" s="3" t="s">
        <v>228</v>
      </c>
      <c r="J534" s="1" t="s">
        <v>229</v>
      </c>
      <c r="K534" s="1" t="s">
        <v>230</v>
      </c>
      <c r="L534" s="1" t="s">
        <v>46</v>
      </c>
      <c r="M534" s="1" t="s">
        <v>12</v>
      </c>
      <c r="N534" s="7" t="s">
        <v>77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231</v>
      </c>
      <c r="V534" s="1" t="s">
        <v>246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87</v>
      </c>
      <c r="AD534" s="1" t="s">
        <v>236</v>
      </c>
      <c r="AE534" s="1" t="s">
        <v>236</v>
      </c>
      <c r="AF534" s="1" t="s">
        <v>60</v>
      </c>
      <c r="AG534" s="1" t="s">
        <v>61</v>
      </c>
      <c r="AH534" s="1" t="s">
        <v>235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1">
        <f t="shared" si="36"/>
        <v>8.1645212716297794E-2</v>
      </c>
      <c r="AS534" s="4">
        <f>AR534/(AM534^2)*100</f>
        <v>0.11625393223559974</v>
      </c>
      <c r="AT534" s="5">
        <v>0</v>
      </c>
      <c r="AU534" s="4">
        <f>AS534*(1-AL534)/AL534</f>
        <v>0.25875875239536711</v>
      </c>
      <c r="AV534" s="31" t="s">
        <v>260</v>
      </c>
    </row>
    <row r="535" spans="1:48">
      <c r="A535" s="1">
        <v>36</v>
      </c>
      <c r="B535" s="1" t="s">
        <v>38</v>
      </c>
      <c r="C535" s="1" t="s">
        <v>38</v>
      </c>
      <c r="D535" s="1" t="s">
        <v>224</v>
      </c>
      <c r="E535" s="1" t="s">
        <v>225</v>
      </c>
      <c r="F535" s="1">
        <v>1997</v>
      </c>
      <c r="G535" s="1" t="s">
        <v>226</v>
      </c>
      <c r="H535" s="3" t="s">
        <v>227</v>
      </c>
      <c r="I535" s="3" t="s">
        <v>228</v>
      </c>
      <c r="J535" s="1" t="s">
        <v>229</v>
      </c>
      <c r="K535" s="1" t="s">
        <v>230</v>
      </c>
      <c r="L535" s="1" t="s">
        <v>46</v>
      </c>
      <c r="M535" s="1" t="s">
        <v>12</v>
      </c>
      <c r="N535" s="7" t="s">
        <v>77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231</v>
      </c>
      <c r="V535" s="1" t="s">
        <v>246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237</v>
      </c>
      <c r="AD535" s="1" t="s">
        <v>238</v>
      </c>
      <c r="AE535" s="1" t="s">
        <v>238</v>
      </c>
      <c r="AF535" s="1" t="s">
        <v>60</v>
      </c>
      <c r="AG535" s="1" t="s">
        <v>61</v>
      </c>
      <c r="AH535" s="1" t="s">
        <v>235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1">
        <f t="shared" si="36"/>
        <v>0.26533024090140822</v>
      </c>
      <c r="AS535" s="4">
        <f>AR535/(AM535^2)*100</f>
        <v>0.12938796458087554</v>
      </c>
      <c r="AT535" s="5">
        <v>0</v>
      </c>
      <c r="AU535" s="4">
        <f>AS535*(1-AL535)/AL535</f>
        <v>0.27494942473436046</v>
      </c>
      <c r="AV535" s="31" t="s">
        <v>260</v>
      </c>
    </row>
    <row r="536" spans="1:48">
      <c r="A536" s="1">
        <v>36</v>
      </c>
      <c r="B536" s="1" t="s">
        <v>38</v>
      </c>
      <c r="C536" s="1" t="s">
        <v>38</v>
      </c>
      <c r="D536" s="1" t="s">
        <v>224</v>
      </c>
      <c r="E536" s="1" t="s">
        <v>225</v>
      </c>
      <c r="F536" s="1">
        <v>1997</v>
      </c>
      <c r="G536" s="1" t="s">
        <v>226</v>
      </c>
      <c r="H536" s="3" t="s">
        <v>227</v>
      </c>
      <c r="I536" s="3" t="s">
        <v>228</v>
      </c>
      <c r="J536" s="1" t="s">
        <v>229</v>
      </c>
      <c r="K536" s="1" t="s">
        <v>230</v>
      </c>
      <c r="L536" s="1" t="s">
        <v>46</v>
      </c>
      <c r="M536" s="1" t="s">
        <v>12</v>
      </c>
      <c r="N536" s="7" t="s">
        <v>77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231</v>
      </c>
      <c r="V536" s="1" t="s">
        <v>246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239</v>
      </c>
      <c r="AC536" s="7" t="s">
        <v>239</v>
      </c>
      <c r="AD536" s="7" t="s">
        <v>240</v>
      </c>
      <c r="AE536" s="7" t="s">
        <v>240</v>
      </c>
      <c r="AF536" s="1" t="s">
        <v>60</v>
      </c>
      <c r="AG536" s="1" t="s">
        <v>61</v>
      </c>
      <c r="AH536" s="1" t="s">
        <v>235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1">
        <f t="shared" si="36"/>
        <v>0.22630604322591452</v>
      </c>
      <c r="AS536" s="4">
        <f>AR536*100</f>
        <v>22.630604322591452</v>
      </c>
      <c r="AT536" s="5">
        <v>1</v>
      </c>
      <c r="AU536" s="4">
        <f>(AN536*100)-AS536</f>
        <v>11.658190105577418</v>
      </c>
      <c r="AV536" s="31" t="s">
        <v>260</v>
      </c>
    </row>
    <row r="537" spans="1:48">
      <c r="A537" s="1">
        <v>36</v>
      </c>
      <c r="B537" s="1" t="s">
        <v>38</v>
      </c>
      <c r="C537" s="1" t="s">
        <v>38</v>
      </c>
      <c r="D537" s="1" t="s">
        <v>224</v>
      </c>
      <c r="E537" s="1" t="s">
        <v>225</v>
      </c>
      <c r="F537" s="1">
        <v>1997</v>
      </c>
      <c r="G537" s="1" t="s">
        <v>226</v>
      </c>
      <c r="H537" s="3" t="s">
        <v>227</v>
      </c>
      <c r="I537" s="3" t="s">
        <v>228</v>
      </c>
      <c r="J537" s="1" t="s">
        <v>229</v>
      </c>
      <c r="K537" s="1" t="s">
        <v>230</v>
      </c>
      <c r="L537" s="1" t="s">
        <v>46</v>
      </c>
      <c r="M537" s="1" t="s">
        <v>12</v>
      </c>
      <c r="N537" s="7" t="s">
        <v>77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231</v>
      </c>
      <c r="V537" s="1" t="s">
        <v>246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128</v>
      </c>
      <c r="AB537" s="7" t="s">
        <v>241</v>
      </c>
      <c r="AC537" s="7" t="s">
        <v>242</v>
      </c>
      <c r="AD537" s="7" t="s">
        <v>242</v>
      </c>
      <c r="AE537" s="7" t="s">
        <v>242</v>
      </c>
      <c r="AF537" s="1" t="s">
        <v>60</v>
      </c>
      <c r="AG537" s="1" t="s">
        <v>61</v>
      </c>
      <c r="AH537" s="1" t="s">
        <v>235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1">
        <f t="shared" si="36"/>
        <v>5.9378993963782811</v>
      </c>
      <c r="AS537" s="4">
        <f>AR537/(AM537^2)*100</f>
        <v>1.7671002477942823</v>
      </c>
      <c r="AT537" s="5">
        <v>0</v>
      </c>
      <c r="AU537" s="4">
        <f>AS537*(1-AL537)/AL537</f>
        <v>1.9143586017771392</v>
      </c>
      <c r="AV537" s="31" t="s">
        <v>260</v>
      </c>
    </row>
    <row r="538" spans="1:48">
      <c r="A538" s="1">
        <v>36</v>
      </c>
      <c r="B538" s="1" t="s">
        <v>38</v>
      </c>
      <c r="C538" s="1" t="s">
        <v>38</v>
      </c>
      <c r="D538" s="1" t="s">
        <v>224</v>
      </c>
      <c r="E538" s="1" t="s">
        <v>225</v>
      </c>
      <c r="F538" s="1">
        <v>1997</v>
      </c>
      <c r="G538" s="1" t="s">
        <v>226</v>
      </c>
      <c r="H538" s="3" t="s">
        <v>227</v>
      </c>
      <c r="I538" s="3" t="s">
        <v>228</v>
      </c>
      <c r="J538" s="1" t="s">
        <v>229</v>
      </c>
      <c r="K538" s="1" t="s">
        <v>230</v>
      </c>
      <c r="L538" s="1" t="s">
        <v>46</v>
      </c>
      <c r="M538" s="1" t="s">
        <v>12</v>
      </c>
      <c r="N538" s="7" t="s">
        <v>77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231</v>
      </c>
      <c r="V538" s="1" t="s">
        <v>246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128</v>
      </c>
      <c r="AB538" s="7" t="s">
        <v>243</v>
      </c>
      <c r="AC538" s="7" t="s">
        <v>244</v>
      </c>
      <c r="AD538" s="7" t="s">
        <v>245</v>
      </c>
      <c r="AE538" s="7" t="s">
        <v>245</v>
      </c>
      <c r="AF538" s="1" t="s">
        <v>60</v>
      </c>
      <c r="AG538" s="1" t="s">
        <v>61</v>
      </c>
      <c r="AH538" s="1" t="s">
        <v>235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1">
        <f t="shared" si="36"/>
        <v>1987.8512796780713</v>
      </c>
      <c r="AS538" s="4">
        <f>AR538/(AM538^2)*100</f>
        <v>2.3650538885740131</v>
      </c>
      <c r="AT538" s="5">
        <v>0</v>
      </c>
      <c r="AU538" s="4">
        <f>AS538*(1-AL538)/AL538</f>
        <v>0.83096487976924793</v>
      </c>
      <c r="AV538" s="31" t="s">
        <v>260</v>
      </c>
    </row>
    <row r="539" spans="1:48">
      <c r="A539" s="1">
        <v>36</v>
      </c>
      <c r="B539" s="1" t="s">
        <v>38</v>
      </c>
      <c r="C539" s="1" t="s">
        <v>38</v>
      </c>
      <c r="D539" s="1" t="s">
        <v>224</v>
      </c>
      <c r="E539" s="1" t="s">
        <v>225</v>
      </c>
      <c r="F539" s="1">
        <v>1997</v>
      </c>
      <c r="G539" s="1" t="s">
        <v>226</v>
      </c>
      <c r="H539" s="3" t="s">
        <v>227</v>
      </c>
      <c r="I539" s="3" t="s">
        <v>228</v>
      </c>
      <c r="J539" s="1" t="s">
        <v>229</v>
      </c>
      <c r="K539" s="1" t="s">
        <v>230</v>
      </c>
      <c r="L539" s="1" t="s">
        <v>46</v>
      </c>
      <c r="M539" s="1" t="s">
        <v>12</v>
      </c>
      <c r="N539" s="7" t="s">
        <v>77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231</v>
      </c>
      <c r="V539" s="1" t="s">
        <v>246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245</v>
      </c>
      <c r="AE539" s="6" t="s">
        <v>240</v>
      </c>
      <c r="AF539" s="6" t="s">
        <v>49</v>
      </c>
      <c r="AG539" s="1" t="s">
        <v>61</v>
      </c>
      <c r="AH539" s="1" t="s">
        <v>235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1" t="s">
        <v>49</v>
      </c>
      <c r="AV539" s="32" t="s">
        <v>49</v>
      </c>
    </row>
    <row r="540" spans="1:48">
      <c r="A540" s="1">
        <v>36</v>
      </c>
      <c r="B540" s="1" t="s">
        <v>38</v>
      </c>
      <c r="C540" s="1" t="s">
        <v>38</v>
      </c>
      <c r="D540" s="1" t="s">
        <v>224</v>
      </c>
      <c r="E540" s="1" t="s">
        <v>225</v>
      </c>
      <c r="F540" s="1">
        <v>1997</v>
      </c>
      <c r="G540" s="1" t="s">
        <v>226</v>
      </c>
      <c r="H540" s="3" t="s">
        <v>227</v>
      </c>
      <c r="I540" s="3" t="s">
        <v>228</v>
      </c>
      <c r="J540" s="1" t="s">
        <v>229</v>
      </c>
      <c r="K540" s="1" t="s">
        <v>230</v>
      </c>
      <c r="L540" s="1" t="s">
        <v>46</v>
      </c>
      <c r="M540" s="1" t="s">
        <v>12</v>
      </c>
      <c r="N540" s="7" t="s">
        <v>77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231</v>
      </c>
      <c r="V540" s="1" t="s">
        <v>246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245</v>
      </c>
      <c r="AE540" s="6" t="s">
        <v>242</v>
      </c>
      <c r="AF540" s="6" t="s">
        <v>49</v>
      </c>
      <c r="AG540" s="1" t="s">
        <v>61</v>
      </c>
      <c r="AH540" s="1" t="s">
        <v>235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1" t="s">
        <v>49</v>
      </c>
      <c r="AV540" s="32" t="s">
        <v>49</v>
      </c>
    </row>
    <row r="541" spans="1:48">
      <c r="A541" s="1">
        <v>36</v>
      </c>
      <c r="B541" s="1" t="s">
        <v>38</v>
      </c>
      <c r="C541" s="1" t="s">
        <v>38</v>
      </c>
      <c r="D541" s="1" t="s">
        <v>224</v>
      </c>
      <c r="E541" s="1" t="s">
        <v>225</v>
      </c>
      <c r="F541" s="1">
        <v>1997</v>
      </c>
      <c r="G541" s="1" t="s">
        <v>226</v>
      </c>
      <c r="H541" s="3" t="s">
        <v>227</v>
      </c>
      <c r="I541" s="3" t="s">
        <v>228</v>
      </c>
      <c r="J541" s="1" t="s">
        <v>229</v>
      </c>
      <c r="K541" s="1" t="s">
        <v>230</v>
      </c>
      <c r="L541" s="1" t="s">
        <v>46</v>
      </c>
      <c r="M541" s="1" t="s">
        <v>12</v>
      </c>
      <c r="N541" s="7" t="s">
        <v>77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231</v>
      </c>
      <c r="V541" s="1" t="s">
        <v>246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245</v>
      </c>
      <c r="AE541" s="6" t="s">
        <v>238</v>
      </c>
      <c r="AF541" s="6" t="s">
        <v>49</v>
      </c>
      <c r="AG541" s="1" t="s">
        <v>61</v>
      </c>
      <c r="AH541" s="1" t="s">
        <v>235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1" t="s">
        <v>49</v>
      </c>
      <c r="AV541" s="32" t="s">
        <v>49</v>
      </c>
    </row>
    <row r="542" spans="1:48">
      <c r="A542" s="1">
        <v>36</v>
      </c>
      <c r="B542" s="1" t="s">
        <v>38</v>
      </c>
      <c r="C542" s="1" t="s">
        <v>38</v>
      </c>
      <c r="D542" s="1" t="s">
        <v>224</v>
      </c>
      <c r="E542" s="1" t="s">
        <v>225</v>
      </c>
      <c r="F542" s="1">
        <v>1997</v>
      </c>
      <c r="G542" s="1" t="s">
        <v>226</v>
      </c>
      <c r="H542" s="3" t="s">
        <v>227</v>
      </c>
      <c r="I542" s="3" t="s">
        <v>228</v>
      </c>
      <c r="J542" s="1" t="s">
        <v>229</v>
      </c>
      <c r="K542" s="1" t="s">
        <v>230</v>
      </c>
      <c r="L542" s="1" t="s">
        <v>46</v>
      </c>
      <c r="M542" s="1" t="s">
        <v>12</v>
      </c>
      <c r="N542" s="7" t="s">
        <v>77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231</v>
      </c>
      <c r="V542" s="1" t="s">
        <v>246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245</v>
      </c>
      <c r="AE542" s="6" t="s">
        <v>234</v>
      </c>
      <c r="AF542" s="6" t="s">
        <v>49</v>
      </c>
      <c r="AG542" s="1" t="s">
        <v>61</v>
      </c>
      <c r="AH542" s="1" t="s">
        <v>235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1" t="s">
        <v>49</v>
      </c>
      <c r="AV542" s="32" t="s">
        <v>49</v>
      </c>
    </row>
    <row r="543" spans="1:48">
      <c r="A543" s="1">
        <v>36</v>
      </c>
      <c r="B543" s="1" t="s">
        <v>38</v>
      </c>
      <c r="C543" s="1" t="s">
        <v>38</v>
      </c>
      <c r="D543" s="1" t="s">
        <v>224</v>
      </c>
      <c r="E543" s="1" t="s">
        <v>225</v>
      </c>
      <c r="F543" s="1">
        <v>1997</v>
      </c>
      <c r="G543" s="1" t="s">
        <v>226</v>
      </c>
      <c r="H543" s="3" t="s">
        <v>227</v>
      </c>
      <c r="I543" s="3" t="s">
        <v>228</v>
      </c>
      <c r="J543" s="1" t="s">
        <v>229</v>
      </c>
      <c r="K543" s="1" t="s">
        <v>230</v>
      </c>
      <c r="L543" s="1" t="s">
        <v>46</v>
      </c>
      <c r="M543" s="1" t="s">
        <v>12</v>
      </c>
      <c r="N543" s="7" t="s">
        <v>77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231</v>
      </c>
      <c r="V543" s="1" t="s">
        <v>246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245</v>
      </c>
      <c r="AE543" s="6" t="s">
        <v>236</v>
      </c>
      <c r="AF543" s="6" t="s">
        <v>49</v>
      </c>
      <c r="AG543" s="1" t="s">
        <v>61</v>
      </c>
      <c r="AH543" s="1" t="s">
        <v>235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1" t="s">
        <v>49</v>
      </c>
      <c r="AV543" s="32" t="s">
        <v>49</v>
      </c>
    </row>
    <row r="544" spans="1:48">
      <c r="A544" s="1">
        <v>36</v>
      </c>
      <c r="B544" s="1" t="s">
        <v>38</v>
      </c>
      <c r="C544" s="1" t="s">
        <v>38</v>
      </c>
      <c r="D544" s="1" t="s">
        <v>224</v>
      </c>
      <c r="E544" s="1" t="s">
        <v>225</v>
      </c>
      <c r="F544" s="1">
        <v>1997</v>
      </c>
      <c r="G544" s="1" t="s">
        <v>226</v>
      </c>
      <c r="H544" s="3" t="s">
        <v>227</v>
      </c>
      <c r="I544" s="3" t="s">
        <v>228</v>
      </c>
      <c r="J544" s="1" t="s">
        <v>229</v>
      </c>
      <c r="K544" s="1" t="s">
        <v>230</v>
      </c>
      <c r="L544" s="1" t="s">
        <v>46</v>
      </c>
      <c r="M544" s="1" t="s">
        <v>12</v>
      </c>
      <c r="N544" s="7" t="s">
        <v>77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231</v>
      </c>
      <c r="V544" s="1" t="s">
        <v>246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240</v>
      </c>
      <c r="AE544" s="6" t="s">
        <v>242</v>
      </c>
      <c r="AF544" s="6" t="s">
        <v>49</v>
      </c>
      <c r="AG544" s="1" t="s">
        <v>61</v>
      </c>
      <c r="AH544" s="1" t="s">
        <v>235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1" t="s">
        <v>49</v>
      </c>
      <c r="AV544" s="32" t="s">
        <v>262</v>
      </c>
    </row>
    <row r="545" spans="1:48">
      <c r="A545" s="1">
        <v>36</v>
      </c>
      <c r="B545" s="1" t="s">
        <v>38</v>
      </c>
      <c r="C545" s="1" t="s">
        <v>38</v>
      </c>
      <c r="D545" s="1" t="s">
        <v>224</v>
      </c>
      <c r="E545" s="1" t="s">
        <v>225</v>
      </c>
      <c r="F545" s="1">
        <v>1997</v>
      </c>
      <c r="G545" s="1" t="s">
        <v>226</v>
      </c>
      <c r="H545" s="3" t="s">
        <v>227</v>
      </c>
      <c r="I545" s="3" t="s">
        <v>228</v>
      </c>
      <c r="J545" s="1" t="s">
        <v>229</v>
      </c>
      <c r="K545" s="1" t="s">
        <v>230</v>
      </c>
      <c r="L545" s="1" t="s">
        <v>46</v>
      </c>
      <c r="M545" s="1" t="s">
        <v>12</v>
      </c>
      <c r="N545" s="7" t="s">
        <v>77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231</v>
      </c>
      <c r="V545" s="1" t="s">
        <v>246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240</v>
      </c>
      <c r="AE545" s="6" t="s">
        <v>238</v>
      </c>
      <c r="AF545" s="6" t="s">
        <v>49</v>
      </c>
      <c r="AG545" s="1" t="s">
        <v>61</v>
      </c>
      <c r="AH545" s="1" t="s">
        <v>235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1" t="s">
        <v>49</v>
      </c>
      <c r="AV545" s="32" t="s">
        <v>262</v>
      </c>
    </row>
    <row r="546" spans="1:48">
      <c r="A546" s="1">
        <v>36</v>
      </c>
      <c r="B546" s="1" t="s">
        <v>38</v>
      </c>
      <c r="C546" s="1" t="s">
        <v>38</v>
      </c>
      <c r="D546" s="1" t="s">
        <v>224</v>
      </c>
      <c r="E546" s="1" t="s">
        <v>225</v>
      </c>
      <c r="F546" s="1">
        <v>1997</v>
      </c>
      <c r="G546" s="1" t="s">
        <v>226</v>
      </c>
      <c r="H546" s="3" t="s">
        <v>227</v>
      </c>
      <c r="I546" s="3" t="s">
        <v>228</v>
      </c>
      <c r="J546" s="1" t="s">
        <v>229</v>
      </c>
      <c r="K546" s="1" t="s">
        <v>230</v>
      </c>
      <c r="L546" s="1" t="s">
        <v>46</v>
      </c>
      <c r="M546" s="1" t="s">
        <v>12</v>
      </c>
      <c r="N546" s="7" t="s">
        <v>77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231</v>
      </c>
      <c r="V546" s="1" t="s">
        <v>246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240</v>
      </c>
      <c r="AE546" s="6" t="s">
        <v>234</v>
      </c>
      <c r="AF546" s="6" t="s">
        <v>49</v>
      </c>
      <c r="AG546" s="1" t="s">
        <v>61</v>
      </c>
      <c r="AH546" s="1" t="s">
        <v>235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1" t="s">
        <v>49</v>
      </c>
      <c r="AV546" s="32" t="s">
        <v>262</v>
      </c>
    </row>
    <row r="547" spans="1:48">
      <c r="A547" s="1">
        <v>36</v>
      </c>
      <c r="B547" s="1" t="s">
        <v>38</v>
      </c>
      <c r="C547" s="1" t="s">
        <v>38</v>
      </c>
      <c r="D547" s="1" t="s">
        <v>224</v>
      </c>
      <c r="E547" s="1" t="s">
        <v>225</v>
      </c>
      <c r="F547" s="1">
        <v>1997</v>
      </c>
      <c r="G547" s="1" t="s">
        <v>226</v>
      </c>
      <c r="H547" s="3" t="s">
        <v>227</v>
      </c>
      <c r="I547" s="3" t="s">
        <v>228</v>
      </c>
      <c r="J547" s="1" t="s">
        <v>229</v>
      </c>
      <c r="K547" s="1" t="s">
        <v>230</v>
      </c>
      <c r="L547" s="1" t="s">
        <v>46</v>
      </c>
      <c r="M547" s="1" t="s">
        <v>12</v>
      </c>
      <c r="N547" s="7" t="s">
        <v>77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231</v>
      </c>
      <c r="V547" s="1" t="s">
        <v>246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240</v>
      </c>
      <c r="AE547" s="6" t="s">
        <v>236</v>
      </c>
      <c r="AF547" s="6" t="s">
        <v>49</v>
      </c>
      <c r="AG547" s="1" t="s">
        <v>61</v>
      </c>
      <c r="AH547" s="1" t="s">
        <v>235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1" t="s">
        <v>49</v>
      </c>
      <c r="AV547" s="32" t="s">
        <v>262</v>
      </c>
    </row>
    <row r="548" spans="1:48">
      <c r="A548" s="1">
        <v>36</v>
      </c>
      <c r="B548" s="1" t="s">
        <v>38</v>
      </c>
      <c r="C548" s="1" t="s">
        <v>38</v>
      </c>
      <c r="D548" s="1" t="s">
        <v>224</v>
      </c>
      <c r="E548" s="1" t="s">
        <v>225</v>
      </c>
      <c r="F548" s="1">
        <v>1997</v>
      </c>
      <c r="G548" s="1" t="s">
        <v>226</v>
      </c>
      <c r="H548" s="3" t="s">
        <v>227</v>
      </c>
      <c r="I548" s="3" t="s">
        <v>228</v>
      </c>
      <c r="J548" s="1" t="s">
        <v>229</v>
      </c>
      <c r="K548" s="1" t="s">
        <v>230</v>
      </c>
      <c r="L548" s="1" t="s">
        <v>46</v>
      </c>
      <c r="M548" s="1" t="s">
        <v>12</v>
      </c>
      <c r="N548" s="7" t="s">
        <v>77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231</v>
      </c>
      <c r="V548" s="1" t="s">
        <v>246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242</v>
      </c>
      <c r="AE548" s="6" t="s">
        <v>238</v>
      </c>
      <c r="AF548" s="6" t="s">
        <v>49</v>
      </c>
      <c r="AG548" s="1" t="s">
        <v>61</v>
      </c>
      <c r="AH548" s="1" t="s">
        <v>235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1" t="s">
        <v>49</v>
      </c>
      <c r="AV548" s="32" t="s">
        <v>49</v>
      </c>
    </row>
    <row r="549" spans="1:48">
      <c r="A549" s="1">
        <v>36</v>
      </c>
      <c r="B549" s="1" t="s">
        <v>38</v>
      </c>
      <c r="C549" s="1" t="s">
        <v>38</v>
      </c>
      <c r="D549" s="1" t="s">
        <v>224</v>
      </c>
      <c r="E549" s="1" t="s">
        <v>225</v>
      </c>
      <c r="F549" s="1">
        <v>1997</v>
      </c>
      <c r="G549" s="1" t="s">
        <v>226</v>
      </c>
      <c r="H549" s="3" t="s">
        <v>227</v>
      </c>
      <c r="I549" s="3" t="s">
        <v>228</v>
      </c>
      <c r="J549" s="1" t="s">
        <v>229</v>
      </c>
      <c r="K549" s="1" t="s">
        <v>230</v>
      </c>
      <c r="L549" s="1" t="s">
        <v>46</v>
      </c>
      <c r="M549" s="1" t="s">
        <v>12</v>
      </c>
      <c r="N549" s="7" t="s">
        <v>77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231</v>
      </c>
      <c r="V549" s="1" t="s">
        <v>246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242</v>
      </c>
      <c r="AE549" s="6" t="s">
        <v>234</v>
      </c>
      <c r="AF549" s="6" t="s">
        <v>49</v>
      </c>
      <c r="AG549" s="1" t="s">
        <v>61</v>
      </c>
      <c r="AH549" s="1" t="s">
        <v>235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1" t="s">
        <v>49</v>
      </c>
      <c r="AV549" s="32" t="s">
        <v>49</v>
      </c>
    </row>
    <row r="550" spans="1:48">
      <c r="A550" s="1">
        <v>36</v>
      </c>
      <c r="B550" s="1" t="s">
        <v>38</v>
      </c>
      <c r="C550" s="1" t="s">
        <v>38</v>
      </c>
      <c r="D550" s="1" t="s">
        <v>224</v>
      </c>
      <c r="E550" s="1" t="s">
        <v>225</v>
      </c>
      <c r="F550" s="1">
        <v>1997</v>
      </c>
      <c r="G550" s="1" t="s">
        <v>226</v>
      </c>
      <c r="H550" s="3" t="s">
        <v>227</v>
      </c>
      <c r="I550" s="3" t="s">
        <v>228</v>
      </c>
      <c r="J550" s="1" t="s">
        <v>229</v>
      </c>
      <c r="K550" s="1" t="s">
        <v>230</v>
      </c>
      <c r="L550" s="1" t="s">
        <v>46</v>
      </c>
      <c r="M550" s="1" t="s">
        <v>12</v>
      </c>
      <c r="N550" s="7" t="s">
        <v>77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231</v>
      </c>
      <c r="V550" s="1" t="s">
        <v>246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242</v>
      </c>
      <c r="AE550" s="6" t="s">
        <v>236</v>
      </c>
      <c r="AF550" s="6" t="s">
        <v>49</v>
      </c>
      <c r="AG550" s="1" t="s">
        <v>61</v>
      </c>
      <c r="AH550" s="1" t="s">
        <v>235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1" t="s">
        <v>49</v>
      </c>
      <c r="AV550" s="32" t="s">
        <v>49</v>
      </c>
    </row>
    <row r="551" spans="1:48">
      <c r="A551" s="1">
        <v>36</v>
      </c>
      <c r="B551" s="1" t="s">
        <v>38</v>
      </c>
      <c r="C551" s="1" t="s">
        <v>38</v>
      </c>
      <c r="D551" s="1" t="s">
        <v>224</v>
      </c>
      <c r="E551" s="1" t="s">
        <v>225</v>
      </c>
      <c r="F551" s="1">
        <v>1997</v>
      </c>
      <c r="G551" s="1" t="s">
        <v>226</v>
      </c>
      <c r="H551" s="3" t="s">
        <v>227</v>
      </c>
      <c r="I551" s="3" t="s">
        <v>228</v>
      </c>
      <c r="J551" s="1" t="s">
        <v>229</v>
      </c>
      <c r="K551" s="1" t="s">
        <v>230</v>
      </c>
      <c r="L551" s="1" t="s">
        <v>46</v>
      </c>
      <c r="M551" s="1" t="s">
        <v>12</v>
      </c>
      <c r="N551" s="7" t="s">
        <v>77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231</v>
      </c>
      <c r="V551" s="1" t="s">
        <v>246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238</v>
      </c>
      <c r="AE551" s="6" t="s">
        <v>234</v>
      </c>
      <c r="AF551" s="6" t="s">
        <v>49</v>
      </c>
      <c r="AG551" s="1" t="s">
        <v>61</v>
      </c>
      <c r="AH551" s="1" t="s">
        <v>235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1" t="s">
        <v>49</v>
      </c>
      <c r="AV551" s="32" t="s">
        <v>49</v>
      </c>
    </row>
    <row r="552" spans="1:48">
      <c r="A552" s="1">
        <v>36</v>
      </c>
      <c r="B552" s="1" t="s">
        <v>38</v>
      </c>
      <c r="C552" s="1" t="s">
        <v>38</v>
      </c>
      <c r="D552" s="1" t="s">
        <v>224</v>
      </c>
      <c r="E552" s="1" t="s">
        <v>225</v>
      </c>
      <c r="F552" s="1">
        <v>1997</v>
      </c>
      <c r="G552" s="1" t="s">
        <v>226</v>
      </c>
      <c r="H552" s="3" t="s">
        <v>227</v>
      </c>
      <c r="I552" s="3" t="s">
        <v>228</v>
      </c>
      <c r="J552" s="1" t="s">
        <v>229</v>
      </c>
      <c r="K552" s="1" t="s">
        <v>230</v>
      </c>
      <c r="L552" s="1" t="s">
        <v>46</v>
      </c>
      <c r="M552" s="1" t="s">
        <v>12</v>
      </c>
      <c r="N552" s="7" t="s">
        <v>77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231</v>
      </c>
      <c r="V552" s="1" t="s">
        <v>246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238</v>
      </c>
      <c r="AE552" s="6" t="s">
        <v>236</v>
      </c>
      <c r="AF552" s="6" t="s">
        <v>49</v>
      </c>
      <c r="AG552" s="1" t="s">
        <v>61</v>
      </c>
      <c r="AH552" s="1" t="s">
        <v>235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1" t="s">
        <v>49</v>
      </c>
      <c r="AV552" s="32" t="s">
        <v>49</v>
      </c>
    </row>
    <row r="553" spans="1:48">
      <c r="A553" s="1">
        <v>36</v>
      </c>
      <c r="B553" s="1" t="s">
        <v>38</v>
      </c>
      <c r="C553" s="1" t="s">
        <v>38</v>
      </c>
      <c r="D553" s="1" t="s">
        <v>224</v>
      </c>
      <c r="E553" s="1" t="s">
        <v>225</v>
      </c>
      <c r="F553" s="1">
        <v>1997</v>
      </c>
      <c r="G553" s="1" t="s">
        <v>226</v>
      </c>
      <c r="H553" s="3" t="s">
        <v>227</v>
      </c>
      <c r="I553" s="3" t="s">
        <v>228</v>
      </c>
      <c r="J553" s="1" t="s">
        <v>229</v>
      </c>
      <c r="K553" s="1" t="s">
        <v>230</v>
      </c>
      <c r="L553" s="1" t="s">
        <v>46</v>
      </c>
      <c r="M553" s="1" t="s">
        <v>12</v>
      </c>
      <c r="N553" s="7" t="s">
        <v>77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231</v>
      </c>
      <c r="V553" s="1" t="s">
        <v>246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234</v>
      </c>
      <c r="AE553" s="6" t="s">
        <v>236</v>
      </c>
      <c r="AF553" s="6" t="s">
        <v>49</v>
      </c>
      <c r="AG553" s="1" t="s">
        <v>61</v>
      </c>
      <c r="AH553" s="1" t="s">
        <v>235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1" t="s">
        <v>49</v>
      </c>
      <c r="AV553" s="32" t="s">
        <v>49</v>
      </c>
    </row>
    <row r="554" spans="1:48">
      <c r="A554" s="1">
        <v>26</v>
      </c>
      <c r="B554" s="1" t="s">
        <v>38</v>
      </c>
      <c r="C554" s="1" t="s">
        <v>38</v>
      </c>
      <c r="D554" s="1" t="s">
        <v>247</v>
      </c>
      <c r="E554" s="1" t="s">
        <v>40</v>
      </c>
      <c r="F554" s="1">
        <v>1997</v>
      </c>
      <c r="G554" s="1" t="s">
        <v>248</v>
      </c>
      <c r="H554" s="3" t="s">
        <v>249</v>
      </c>
      <c r="I554" s="3" t="s">
        <v>250</v>
      </c>
      <c r="J554" s="1" t="s">
        <v>251</v>
      </c>
      <c r="K554" s="1" t="s">
        <v>45</v>
      </c>
      <c r="L554" s="3" t="s">
        <v>46</v>
      </c>
      <c r="M554" s="1" t="s">
        <v>12</v>
      </c>
      <c r="N554" s="1" t="s">
        <v>117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78</v>
      </c>
      <c r="T554" s="1" t="s">
        <v>252</v>
      </c>
      <c r="U554" s="1" t="s">
        <v>253</v>
      </c>
      <c r="V554" s="1" t="s">
        <v>254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82</v>
      </c>
      <c r="AD554" s="7" t="s">
        <v>83</v>
      </c>
      <c r="AE554" s="7" t="s">
        <v>83</v>
      </c>
      <c r="AF554" s="1" t="s">
        <v>60</v>
      </c>
      <c r="AG554" s="1" t="s">
        <v>61</v>
      </c>
      <c r="AH554" s="1" t="s">
        <v>255</v>
      </c>
      <c r="AI554" s="1" t="s">
        <v>55</v>
      </c>
      <c r="AJ554" s="1">
        <v>171</v>
      </c>
      <c r="AK554" s="1" t="s">
        <v>49</v>
      </c>
      <c r="AL554" s="4">
        <f>AR554/AN554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1">
        <v>2.9872000000000001</v>
      </c>
      <c r="AS554" s="4">
        <f>AR554/(AM554^2)*100</f>
        <v>0.81235949052572165</v>
      </c>
      <c r="AT554" s="5">
        <v>0</v>
      </c>
      <c r="AU554" s="4">
        <f>AS554*(1-AL554)/AL554</f>
        <v>2.7238289709585186</v>
      </c>
      <c r="AV554" s="31" t="s">
        <v>263</v>
      </c>
    </row>
    <row r="555" spans="1:48">
      <c r="A555" s="1">
        <v>26</v>
      </c>
      <c r="B555" s="1" t="s">
        <v>38</v>
      </c>
      <c r="C555" s="1" t="s">
        <v>38</v>
      </c>
      <c r="D555" s="1" t="s">
        <v>247</v>
      </c>
      <c r="E555" s="1" t="s">
        <v>40</v>
      </c>
      <c r="F555" s="1">
        <v>1997</v>
      </c>
      <c r="G555" s="1" t="s">
        <v>248</v>
      </c>
      <c r="H555" s="3" t="s">
        <v>249</v>
      </c>
      <c r="I555" s="3" t="s">
        <v>250</v>
      </c>
      <c r="J555" s="1" t="s">
        <v>251</v>
      </c>
      <c r="K555" s="1" t="s">
        <v>45</v>
      </c>
      <c r="L555" s="3" t="s">
        <v>46</v>
      </c>
      <c r="M555" s="1" t="s">
        <v>12</v>
      </c>
      <c r="N555" s="1" t="s">
        <v>117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78</v>
      </c>
      <c r="T555" s="1" t="s">
        <v>252</v>
      </c>
      <c r="U555" s="1" t="s">
        <v>253</v>
      </c>
      <c r="V555" s="1" t="s">
        <v>254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256</v>
      </c>
      <c r="AD555" s="7" t="s">
        <v>257</v>
      </c>
      <c r="AE555" s="7" t="s">
        <v>257</v>
      </c>
      <c r="AF555" s="1" t="s">
        <v>60</v>
      </c>
      <c r="AG555" s="1" t="s">
        <v>61</v>
      </c>
      <c r="AH555" s="1" t="s">
        <v>255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1">
        <v>3.0999999999999999E-3</v>
      </c>
      <c r="AS555" s="4">
        <f>AR555*100</f>
        <v>0.31</v>
      </c>
      <c r="AT555" s="5">
        <v>1</v>
      </c>
      <c r="AU555" s="4" t="s">
        <v>49</v>
      </c>
      <c r="AV555" s="31" t="s">
        <v>264</v>
      </c>
    </row>
    <row r="556" spans="1:48">
      <c r="A556" s="1">
        <v>26</v>
      </c>
      <c r="B556" s="1" t="s">
        <v>38</v>
      </c>
      <c r="C556" s="1" t="s">
        <v>38</v>
      </c>
      <c r="D556" s="1" t="s">
        <v>247</v>
      </c>
      <c r="E556" s="1" t="s">
        <v>40</v>
      </c>
      <c r="F556" s="1">
        <v>1997</v>
      </c>
      <c r="G556" s="1" t="s">
        <v>248</v>
      </c>
      <c r="H556" s="3" t="s">
        <v>249</v>
      </c>
      <c r="I556" s="3" t="s">
        <v>250</v>
      </c>
      <c r="J556" s="1" t="s">
        <v>251</v>
      </c>
      <c r="K556" s="1" t="s">
        <v>45</v>
      </c>
      <c r="L556" s="3" t="s">
        <v>46</v>
      </c>
      <c r="M556" s="1" t="s">
        <v>12</v>
      </c>
      <c r="N556" s="1" t="s">
        <v>117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78</v>
      </c>
      <c r="T556" s="1" t="s">
        <v>252</v>
      </c>
      <c r="U556" s="1" t="s">
        <v>253</v>
      </c>
      <c r="V556" s="1" t="s">
        <v>254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258</v>
      </c>
      <c r="AD556" s="7" t="s">
        <v>259</v>
      </c>
      <c r="AE556" s="7" t="s">
        <v>259</v>
      </c>
      <c r="AF556" s="1" t="s">
        <v>60</v>
      </c>
      <c r="AG556" s="1" t="s">
        <v>61</v>
      </c>
      <c r="AH556" s="1" t="s">
        <v>255</v>
      </c>
      <c r="AI556" s="1" t="s">
        <v>55</v>
      </c>
      <c r="AJ556" s="1">
        <v>171</v>
      </c>
      <c r="AK556" s="1" t="s">
        <v>49</v>
      </c>
      <c r="AL556" s="4">
        <f>AR556/AN556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1">
        <v>0.15029999999999999</v>
      </c>
      <c r="AS556" s="4">
        <f>AR556/(AM556^2)*100</f>
        <v>2.1828873252528256</v>
      </c>
      <c r="AT556" s="5">
        <v>0</v>
      </c>
      <c r="AU556" s="4">
        <f>AS556*(1-AL556)/AL556</f>
        <v>1.9430892372471746</v>
      </c>
      <c r="AV556" s="31" t="s">
        <v>263</v>
      </c>
    </row>
    <row r="557" spans="1:48">
      <c r="A557" s="1">
        <v>26</v>
      </c>
      <c r="B557" s="1" t="s">
        <v>38</v>
      </c>
      <c r="C557" s="1" t="s">
        <v>38</v>
      </c>
      <c r="D557" s="1" t="s">
        <v>247</v>
      </c>
      <c r="E557" s="1" t="s">
        <v>40</v>
      </c>
      <c r="F557" s="1">
        <v>1997</v>
      </c>
      <c r="G557" s="1" t="s">
        <v>248</v>
      </c>
      <c r="H557" s="3" t="s">
        <v>249</v>
      </c>
      <c r="I557" s="3" t="s">
        <v>250</v>
      </c>
      <c r="J557" s="1" t="s">
        <v>251</v>
      </c>
      <c r="K557" s="1" t="s">
        <v>45</v>
      </c>
      <c r="L557" s="3" t="s">
        <v>46</v>
      </c>
      <c r="M557" s="1" t="s">
        <v>12</v>
      </c>
      <c r="N557" s="1" t="s">
        <v>117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78</v>
      </c>
      <c r="T557" s="1" t="s">
        <v>252</v>
      </c>
      <c r="U557" s="1" t="s">
        <v>253</v>
      </c>
      <c r="V557" s="1" t="s">
        <v>254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125</v>
      </c>
      <c r="AD557" s="7" t="s">
        <v>127</v>
      </c>
      <c r="AE557" s="7" t="s">
        <v>127</v>
      </c>
      <c r="AF557" s="1" t="s">
        <v>60</v>
      </c>
      <c r="AG557" s="1" t="s">
        <v>61</v>
      </c>
      <c r="AH557" s="1" t="s">
        <v>255</v>
      </c>
      <c r="AI557" s="1" t="s">
        <v>55</v>
      </c>
      <c r="AJ557" s="1">
        <v>171</v>
      </c>
      <c r="AK557" s="1" t="s">
        <v>49</v>
      </c>
      <c r="AL557" s="4">
        <f>AR557/AN557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1">
        <v>3.2399999999999998E-2</v>
      </c>
      <c r="AS557" s="4">
        <f>AR557/(AM557^2)*100</f>
        <v>1.0367612367414717E-2</v>
      </c>
      <c r="AT557" s="5">
        <v>0</v>
      </c>
      <c r="AU557" s="4">
        <f>AS557*(1-AL557)/AL557</f>
        <v>2.0605744775929726</v>
      </c>
      <c r="AV557" s="31" t="s">
        <v>263</v>
      </c>
    </row>
    <row r="558" spans="1:48">
      <c r="A558" s="1">
        <v>26</v>
      </c>
      <c r="B558" s="1" t="s">
        <v>38</v>
      </c>
      <c r="C558" s="1" t="s">
        <v>38</v>
      </c>
      <c r="D558" s="1" t="s">
        <v>247</v>
      </c>
      <c r="E558" s="1" t="s">
        <v>40</v>
      </c>
      <c r="F558" s="1">
        <v>1997</v>
      </c>
      <c r="G558" s="1" t="s">
        <v>248</v>
      </c>
      <c r="H558" s="3" t="s">
        <v>249</v>
      </c>
      <c r="I558" s="3" t="s">
        <v>250</v>
      </c>
      <c r="J558" s="1" t="s">
        <v>251</v>
      </c>
      <c r="K558" s="1" t="s">
        <v>45</v>
      </c>
      <c r="L558" s="3" t="s">
        <v>46</v>
      </c>
      <c r="M558" s="1" t="s">
        <v>12</v>
      </c>
      <c r="N558" s="1" t="s">
        <v>117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78</v>
      </c>
      <c r="T558" s="1" t="s">
        <v>252</v>
      </c>
      <c r="U558" s="1" t="s">
        <v>253</v>
      </c>
      <c r="V558" s="1" t="s">
        <v>254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127</v>
      </c>
      <c r="AE558" s="7" t="s">
        <v>257</v>
      </c>
      <c r="AF558" s="6" t="s">
        <v>49</v>
      </c>
      <c r="AG558" s="1" t="s">
        <v>61</v>
      </c>
      <c r="AH558" s="1" t="s">
        <v>255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28">
        <v>-4.1200000000000001E-2</v>
      </c>
      <c r="AS558" s="6" t="s">
        <v>49</v>
      </c>
      <c r="AT558" s="6" t="s">
        <v>49</v>
      </c>
      <c r="AU558" s="1" t="s">
        <v>49</v>
      </c>
      <c r="AV558" s="32" t="s">
        <v>265</v>
      </c>
    </row>
    <row r="559" spans="1:48">
      <c r="A559" s="1">
        <v>26</v>
      </c>
      <c r="B559" s="1" t="s">
        <v>38</v>
      </c>
      <c r="C559" s="1" t="s">
        <v>38</v>
      </c>
      <c r="D559" s="1" t="s">
        <v>247</v>
      </c>
      <c r="E559" s="1" t="s">
        <v>40</v>
      </c>
      <c r="F559" s="1">
        <v>1997</v>
      </c>
      <c r="G559" s="1" t="s">
        <v>248</v>
      </c>
      <c r="H559" s="3" t="s">
        <v>249</v>
      </c>
      <c r="I559" s="3" t="s">
        <v>250</v>
      </c>
      <c r="J559" s="1" t="s">
        <v>251</v>
      </c>
      <c r="K559" s="1" t="s">
        <v>45</v>
      </c>
      <c r="L559" s="3" t="s">
        <v>46</v>
      </c>
      <c r="M559" s="1" t="s">
        <v>12</v>
      </c>
      <c r="N559" s="1" t="s">
        <v>117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78</v>
      </c>
      <c r="T559" s="1" t="s">
        <v>252</v>
      </c>
      <c r="U559" s="1" t="s">
        <v>253</v>
      </c>
      <c r="V559" s="1" t="s">
        <v>254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127</v>
      </c>
      <c r="AE559" s="7" t="s">
        <v>83</v>
      </c>
      <c r="AF559" s="6" t="s">
        <v>49</v>
      </c>
      <c r="AG559" s="1" t="s">
        <v>61</v>
      </c>
      <c r="AH559" s="1" t="s">
        <v>255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>
        <v>1.9E-2</v>
      </c>
      <c r="AS559" s="6" t="s">
        <v>49</v>
      </c>
      <c r="AT559" s="6" t="s">
        <v>49</v>
      </c>
      <c r="AU559" s="1" t="s">
        <v>49</v>
      </c>
      <c r="AV559" s="32" t="s">
        <v>49</v>
      </c>
    </row>
    <row r="560" spans="1:48">
      <c r="A560" s="1">
        <v>26</v>
      </c>
      <c r="B560" s="1" t="s">
        <v>38</v>
      </c>
      <c r="C560" s="1" t="s">
        <v>38</v>
      </c>
      <c r="D560" s="1" t="s">
        <v>247</v>
      </c>
      <c r="E560" s="1" t="s">
        <v>40</v>
      </c>
      <c r="F560" s="1">
        <v>1997</v>
      </c>
      <c r="G560" s="1" t="s">
        <v>248</v>
      </c>
      <c r="H560" s="3" t="s">
        <v>249</v>
      </c>
      <c r="I560" s="3" t="s">
        <v>250</v>
      </c>
      <c r="J560" s="1" t="s">
        <v>251</v>
      </c>
      <c r="K560" s="1" t="s">
        <v>45</v>
      </c>
      <c r="L560" s="3" t="s">
        <v>46</v>
      </c>
      <c r="M560" s="1" t="s">
        <v>12</v>
      </c>
      <c r="N560" s="1" t="s">
        <v>117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78</v>
      </c>
      <c r="T560" s="1" t="s">
        <v>252</v>
      </c>
      <c r="U560" s="1" t="s">
        <v>253</v>
      </c>
      <c r="V560" s="1" t="s">
        <v>254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127</v>
      </c>
      <c r="AE560" s="7" t="s">
        <v>259</v>
      </c>
      <c r="AF560" s="6" t="s">
        <v>49</v>
      </c>
      <c r="AG560" s="1" t="s">
        <v>61</v>
      </c>
      <c r="AH560" s="1" t="s">
        <v>255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>
        <v>7.0300000000000001E-2</v>
      </c>
      <c r="AS560" s="6" t="s">
        <v>49</v>
      </c>
      <c r="AT560" s="6" t="s">
        <v>49</v>
      </c>
      <c r="AU560" s="1" t="s">
        <v>49</v>
      </c>
      <c r="AV560" s="32" t="s">
        <v>49</v>
      </c>
    </row>
    <row r="561" spans="1:50">
      <c r="A561" s="1">
        <v>26</v>
      </c>
      <c r="B561" s="1" t="s">
        <v>38</v>
      </c>
      <c r="C561" s="1" t="s">
        <v>38</v>
      </c>
      <c r="D561" s="1" t="s">
        <v>247</v>
      </c>
      <c r="E561" s="1" t="s">
        <v>40</v>
      </c>
      <c r="F561" s="1">
        <v>1997</v>
      </c>
      <c r="G561" s="1" t="s">
        <v>248</v>
      </c>
      <c r="H561" s="3" t="s">
        <v>249</v>
      </c>
      <c r="I561" s="3" t="s">
        <v>250</v>
      </c>
      <c r="J561" s="1" t="s">
        <v>251</v>
      </c>
      <c r="K561" s="1" t="s">
        <v>45</v>
      </c>
      <c r="L561" s="3" t="s">
        <v>46</v>
      </c>
      <c r="M561" s="1" t="s">
        <v>12</v>
      </c>
      <c r="N561" s="1" t="s">
        <v>117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78</v>
      </c>
      <c r="T561" s="1" t="s">
        <v>252</v>
      </c>
      <c r="U561" s="1" t="s">
        <v>253</v>
      </c>
      <c r="V561" s="1" t="s">
        <v>254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257</v>
      </c>
      <c r="AE561" s="7" t="s">
        <v>83</v>
      </c>
      <c r="AF561" s="6" t="s">
        <v>49</v>
      </c>
      <c r="AG561" s="1" t="s">
        <v>61</v>
      </c>
      <c r="AH561" s="1" t="s">
        <v>255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>
        <v>-1.7399999999999999E-2</v>
      </c>
      <c r="AS561" s="6" t="s">
        <v>49</v>
      </c>
      <c r="AT561" s="6" t="s">
        <v>49</v>
      </c>
      <c r="AU561" s="1" t="s">
        <v>49</v>
      </c>
      <c r="AV561" s="32" t="s">
        <v>265</v>
      </c>
    </row>
    <row r="562" spans="1:50">
      <c r="A562" s="1">
        <v>26</v>
      </c>
      <c r="B562" s="1" t="s">
        <v>38</v>
      </c>
      <c r="C562" s="1" t="s">
        <v>38</v>
      </c>
      <c r="D562" s="1" t="s">
        <v>247</v>
      </c>
      <c r="E562" s="1" t="s">
        <v>40</v>
      </c>
      <c r="F562" s="1">
        <v>1997</v>
      </c>
      <c r="G562" s="1" t="s">
        <v>248</v>
      </c>
      <c r="H562" s="3" t="s">
        <v>249</v>
      </c>
      <c r="I562" s="3" t="s">
        <v>250</v>
      </c>
      <c r="J562" s="1" t="s">
        <v>251</v>
      </c>
      <c r="K562" s="1" t="s">
        <v>45</v>
      </c>
      <c r="L562" s="3" t="s">
        <v>46</v>
      </c>
      <c r="M562" s="1" t="s">
        <v>12</v>
      </c>
      <c r="N562" s="1" t="s">
        <v>117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78</v>
      </c>
      <c r="T562" s="1" t="s">
        <v>252</v>
      </c>
      <c r="U562" s="1" t="s">
        <v>253</v>
      </c>
      <c r="V562" s="1" t="s">
        <v>254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257</v>
      </c>
      <c r="AE562" s="7" t="s">
        <v>259</v>
      </c>
      <c r="AF562" s="6" t="s">
        <v>49</v>
      </c>
      <c r="AG562" s="1" t="s">
        <v>61</v>
      </c>
      <c r="AH562" s="1" t="s">
        <v>255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>
        <v>-4.5999999999999999E-3</v>
      </c>
      <c r="AS562" s="6" t="s">
        <v>49</v>
      </c>
      <c r="AT562" s="6" t="s">
        <v>49</v>
      </c>
      <c r="AU562" s="1" t="s">
        <v>49</v>
      </c>
      <c r="AV562" s="32" t="s">
        <v>265</v>
      </c>
    </row>
    <row r="563" spans="1:50">
      <c r="A563" s="1">
        <v>26</v>
      </c>
      <c r="B563" s="1" t="s">
        <v>38</v>
      </c>
      <c r="C563" s="1" t="s">
        <v>38</v>
      </c>
      <c r="D563" s="1" t="s">
        <v>247</v>
      </c>
      <c r="E563" s="1" t="s">
        <v>40</v>
      </c>
      <c r="F563" s="1">
        <v>1997</v>
      </c>
      <c r="G563" s="1" t="s">
        <v>248</v>
      </c>
      <c r="H563" s="3" t="s">
        <v>249</v>
      </c>
      <c r="I563" s="3" t="s">
        <v>250</v>
      </c>
      <c r="J563" s="1" t="s">
        <v>251</v>
      </c>
      <c r="K563" s="1" t="s">
        <v>45</v>
      </c>
      <c r="L563" s="3" t="s">
        <v>46</v>
      </c>
      <c r="M563" s="1" t="s">
        <v>12</v>
      </c>
      <c r="N563" s="1" t="s">
        <v>117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78</v>
      </c>
      <c r="T563" s="1" t="s">
        <v>252</v>
      </c>
      <c r="U563" s="1" t="s">
        <v>253</v>
      </c>
      <c r="V563" s="1" t="s">
        <v>254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83</v>
      </c>
      <c r="AE563" s="7" t="s">
        <v>259</v>
      </c>
      <c r="AF563" s="6" t="s">
        <v>49</v>
      </c>
      <c r="AG563" s="1" t="s">
        <v>61</v>
      </c>
      <c r="AH563" s="1" t="s">
        <v>255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>
        <v>0.40889999999999999</v>
      </c>
      <c r="AS563" s="6" t="s">
        <v>49</v>
      </c>
      <c r="AT563" s="6" t="s">
        <v>49</v>
      </c>
      <c r="AU563" s="1" t="s">
        <v>49</v>
      </c>
      <c r="AV563" s="32" t="s">
        <v>49</v>
      </c>
    </row>
    <row r="564" spans="1:50">
      <c r="A564" s="1">
        <v>26</v>
      </c>
      <c r="B564" s="1" t="s">
        <v>38</v>
      </c>
      <c r="C564" s="1" t="s">
        <v>38</v>
      </c>
      <c r="D564" s="1" t="s">
        <v>247</v>
      </c>
      <c r="E564" s="1" t="s">
        <v>40</v>
      </c>
      <c r="F564" s="1">
        <v>1997</v>
      </c>
      <c r="G564" s="1" t="s">
        <v>248</v>
      </c>
      <c r="H564" s="3" t="s">
        <v>249</v>
      </c>
      <c r="I564" s="3" t="s">
        <v>250</v>
      </c>
      <c r="J564" s="1" t="s">
        <v>251</v>
      </c>
      <c r="K564" s="1" t="s">
        <v>45</v>
      </c>
      <c r="L564" s="3" t="s">
        <v>46</v>
      </c>
      <c r="M564" s="1" t="s">
        <v>12</v>
      </c>
      <c r="N564" s="1" t="s">
        <v>117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78</v>
      </c>
      <c r="T564" s="1" t="s">
        <v>252</v>
      </c>
      <c r="U564" s="1" t="s">
        <v>253</v>
      </c>
      <c r="V564" s="1" t="s">
        <v>261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82</v>
      </c>
      <c r="AD564" s="7" t="s">
        <v>83</v>
      </c>
      <c r="AE564" s="7" t="s">
        <v>83</v>
      </c>
      <c r="AF564" s="1" t="s">
        <v>60</v>
      </c>
      <c r="AG564" s="1" t="s">
        <v>61</v>
      </c>
      <c r="AH564" s="1" t="s">
        <v>255</v>
      </c>
      <c r="AI564" s="1" t="s">
        <v>55</v>
      </c>
      <c r="AJ564" s="1">
        <v>276</v>
      </c>
      <c r="AK564" s="1" t="s">
        <v>49</v>
      </c>
      <c r="AL564" s="4">
        <f>AR564/AN564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1">
        <v>1.9728000000000001</v>
      </c>
      <c r="AS564" s="4">
        <f>AR564/(AM564^2)*100</f>
        <v>0.6225087580052866</v>
      </c>
      <c r="AT564" s="5">
        <v>0</v>
      </c>
      <c r="AU564" s="4">
        <f>AS564*(1-AL564)/AL564</f>
        <v>1.3781538629350569</v>
      </c>
      <c r="AV564" s="31" t="s">
        <v>263</v>
      </c>
    </row>
    <row r="565" spans="1:50">
      <c r="A565" s="1">
        <v>26</v>
      </c>
      <c r="B565" s="1" t="s">
        <v>38</v>
      </c>
      <c r="C565" s="1" t="s">
        <v>38</v>
      </c>
      <c r="D565" s="1" t="s">
        <v>247</v>
      </c>
      <c r="E565" s="1" t="s">
        <v>40</v>
      </c>
      <c r="F565" s="1">
        <v>1997</v>
      </c>
      <c r="G565" s="1" t="s">
        <v>248</v>
      </c>
      <c r="H565" s="3" t="s">
        <v>249</v>
      </c>
      <c r="I565" s="3" t="s">
        <v>250</v>
      </c>
      <c r="J565" s="1" t="s">
        <v>251</v>
      </c>
      <c r="K565" s="1" t="s">
        <v>45</v>
      </c>
      <c r="L565" s="3" t="s">
        <v>46</v>
      </c>
      <c r="M565" s="1" t="s">
        <v>12</v>
      </c>
      <c r="N565" s="1" t="s">
        <v>117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78</v>
      </c>
      <c r="T565" s="1" t="s">
        <v>252</v>
      </c>
      <c r="U565" s="1" t="s">
        <v>253</v>
      </c>
      <c r="V565" s="1" t="s">
        <v>261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256</v>
      </c>
      <c r="AD565" s="7" t="s">
        <v>257</v>
      </c>
      <c r="AE565" s="7" t="s">
        <v>257</v>
      </c>
      <c r="AF565" s="1" t="s">
        <v>60</v>
      </c>
      <c r="AG565" s="1" t="s">
        <v>61</v>
      </c>
      <c r="AH565" s="1" t="s">
        <v>255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1">
        <v>4.1999999999999997E-3</v>
      </c>
      <c r="AS565" s="4">
        <f>AR565*100</f>
        <v>0.42</v>
      </c>
      <c r="AT565" s="5">
        <v>1</v>
      </c>
      <c r="AU565" s="4" t="s">
        <v>49</v>
      </c>
      <c r="AV565" s="31" t="s">
        <v>264</v>
      </c>
    </row>
    <row r="566" spans="1:50">
      <c r="A566" s="1">
        <v>26</v>
      </c>
      <c r="B566" s="1" t="s">
        <v>38</v>
      </c>
      <c r="C566" s="1" t="s">
        <v>38</v>
      </c>
      <c r="D566" s="1" t="s">
        <v>247</v>
      </c>
      <c r="E566" s="1" t="s">
        <v>40</v>
      </c>
      <c r="F566" s="1">
        <v>1997</v>
      </c>
      <c r="G566" s="1" t="s">
        <v>248</v>
      </c>
      <c r="H566" s="3" t="s">
        <v>249</v>
      </c>
      <c r="I566" s="3" t="s">
        <v>250</v>
      </c>
      <c r="J566" s="1" t="s">
        <v>251</v>
      </c>
      <c r="K566" s="1" t="s">
        <v>45</v>
      </c>
      <c r="L566" s="3" t="s">
        <v>46</v>
      </c>
      <c r="M566" s="1" t="s">
        <v>12</v>
      </c>
      <c r="N566" s="1" t="s">
        <v>117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78</v>
      </c>
      <c r="T566" s="1" t="s">
        <v>252</v>
      </c>
      <c r="U566" s="1" t="s">
        <v>253</v>
      </c>
      <c r="V566" s="1" t="s">
        <v>261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258</v>
      </c>
      <c r="AD566" s="7" t="s">
        <v>259</v>
      </c>
      <c r="AE566" s="7" t="s">
        <v>259</v>
      </c>
      <c r="AF566" s="1" t="s">
        <v>60</v>
      </c>
      <c r="AG566" s="1" t="s">
        <v>61</v>
      </c>
      <c r="AH566" s="1" t="s">
        <v>255</v>
      </c>
      <c r="AI566" s="1" t="s">
        <v>55</v>
      </c>
      <c r="AJ566" s="1">
        <v>276</v>
      </c>
      <c r="AK566" s="1" t="s">
        <v>49</v>
      </c>
      <c r="AL566" s="4">
        <f>AR566/AN566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1">
        <v>0.1116</v>
      </c>
      <c r="AS566" s="4">
        <f>AR566/(AM566^2)*100</f>
        <v>1.8057679724073472</v>
      </c>
      <c r="AT566" s="5">
        <v>0</v>
      </c>
      <c r="AU566" s="4">
        <f>AS566*(1-AL566)/AL566</f>
        <v>0.59261874542490223</v>
      </c>
      <c r="AV566" s="31" t="s">
        <v>263</v>
      </c>
    </row>
    <row r="567" spans="1:50">
      <c r="A567" s="1">
        <v>26</v>
      </c>
      <c r="B567" s="1" t="s">
        <v>38</v>
      </c>
      <c r="C567" s="1" t="s">
        <v>38</v>
      </c>
      <c r="D567" s="1" t="s">
        <v>247</v>
      </c>
      <c r="E567" s="1" t="s">
        <v>40</v>
      </c>
      <c r="F567" s="1">
        <v>1997</v>
      </c>
      <c r="G567" s="1" t="s">
        <v>248</v>
      </c>
      <c r="H567" s="3" t="s">
        <v>249</v>
      </c>
      <c r="I567" s="3" t="s">
        <v>250</v>
      </c>
      <c r="J567" s="1" t="s">
        <v>251</v>
      </c>
      <c r="K567" s="1" t="s">
        <v>45</v>
      </c>
      <c r="L567" s="3" t="s">
        <v>46</v>
      </c>
      <c r="M567" s="1" t="s">
        <v>12</v>
      </c>
      <c r="N567" s="1" t="s">
        <v>117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78</v>
      </c>
      <c r="T567" s="1" t="s">
        <v>252</v>
      </c>
      <c r="U567" s="1" t="s">
        <v>253</v>
      </c>
      <c r="V567" s="1" t="s">
        <v>261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125</v>
      </c>
      <c r="AD567" s="1" t="s">
        <v>127</v>
      </c>
      <c r="AE567" s="1" t="s">
        <v>127</v>
      </c>
      <c r="AF567" s="1" t="s">
        <v>60</v>
      </c>
      <c r="AG567" s="1" t="s">
        <v>61</v>
      </c>
      <c r="AH567" s="1" t="s">
        <v>255</v>
      </c>
      <c r="AI567" s="1" t="s">
        <v>55</v>
      </c>
      <c r="AJ567" s="1">
        <v>276</v>
      </c>
      <c r="AK567" s="1" t="s">
        <v>49</v>
      </c>
      <c r="AL567" s="4">
        <f>AR567/AN567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1">
        <v>1.1713</v>
      </c>
      <c r="AS567" s="4">
        <f>AR567/(AM567^2)*100</f>
        <v>0.43944907935098976</v>
      </c>
      <c r="AT567" s="5">
        <v>0</v>
      </c>
      <c r="AU567" s="4">
        <f>AS567*(1-AL567)/AL567</f>
        <v>0.9638600648861404</v>
      </c>
      <c r="AV567" s="31" t="s">
        <v>263</v>
      </c>
    </row>
    <row r="568" spans="1:50">
      <c r="A568" s="1">
        <v>26</v>
      </c>
      <c r="B568" s="1" t="s">
        <v>38</v>
      </c>
      <c r="C568" s="1" t="s">
        <v>38</v>
      </c>
      <c r="D568" s="1" t="s">
        <v>247</v>
      </c>
      <c r="E568" s="1" t="s">
        <v>40</v>
      </c>
      <c r="F568" s="1">
        <v>1997</v>
      </c>
      <c r="G568" s="1" t="s">
        <v>248</v>
      </c>
      <c r="H568" s="3" t="s">
        <v>249</v>
      </c>
      <c r="I568" s="3" t="s">
        <v>250</v>
      </c>
      <c r="J568" s="1" t="s">
        <v>251</v>
      </c>
      <c r="K568" s="1" t="s">
        <v>45</v>
      </c>
      <c r="L568" s="3" t="s">
        <v>46</v>
      </c>
      <c r="M568" s="1" t="s">
        <v>12</v>
      </c>
      <c r="N568" s="1" t="s">
        <v>117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78</v>
      </c>
      <c r="T568" s="1" t="s">
        <v>252</v>
      </c>
      <c r="U568" s="1" t="s">
        <v>253</v>
      </c>
      <c r="V568" s="1" t="s">
        <v>261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127</v>
      </c>
      <c r="AE568" s="7" t="s">
        <v>257</v>
      </c>
      <c r="AF568" s="6" t="s">
        <v>49</v>
      </c>
      <c r="AG568" s="1" t="s">
        <v>61</v>
      </c>
      <c r="AH568" s="1" t="s">
        <v>255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>
        <v>2.9999999999999997E-4</v>
      </c>
      <c r="AS568" s="6" t="s">
        <v>49</v>
      </c>
      <c r="AT568" s="6" t="s">
        <v>49</v>
      </c>
      <c r="AU568" s="1" t="s">
        <v>49</v>
      </c>
      <c r="AV568" s="32" t="s">
        <v>265</v>
      </c>
    </row>
    <row r="569" spans="1:50">
      <c r="A569" s="1">
        <v>26</v>
      </c>
      <c r="B569" s="1" t="s">
        <v>38</v>
      </c>
      <c r="C569" s="1" t="s">
        <v>38</v>
      </c>
      <c r="D569" s="1" t="s">
        <v>247</v>
      </c>
      <c r="E569" s="1" t="s">
        <v>40</v>
      </c>
      <c r="F569" s="1">
        <v>1997</v>
      </c>
      <c r="G569" s="1" t="s">
        <v>248</v>
      </c>
      <c r="H569" s="3" t="s">
        <v>249</v>
      </c>
      <c r="I569" s="3" t="s">
        <v>250</v>
      </c>
      <c r="J569" s="1" t="s">
        <v>251</v>
      </c>
      <c r="K569" s="1" t="s">
        <v>45</v>
      </c>
      <c r="L569" s="3" t="s">
        <v>46</v>
      </c>
      <c r="M569" s="1" t="s">
        <v>12</v>
      </c>
      <c r="N569" s="1" t="s">
        <v>117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78</v>
      </c>
      <c r="T569" s="1" t="s">
        <v>252</v>
      </c>
      <c r="U569" s="1" t="s">
        <v>253</v>
      </c>
      <c r="V569" s="1" t="s">
        <v>261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127</v>
      </c>
      <c r="AE569" s="7" t="s">
        <v>83</v>
      </c>
      <c r="AF569" s="6" t="s">
        <v>49</v>
      </c>
      <c r="AG569" s="1" t="s">
        <v>61</v>
      </c>
      <c r="AH569" s="1" t="s">
        <v>255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>
        <v>-9.2700000000000005E-2</v>
      </c>
      <c r="AS569" s="6" t="s">
        <v>49</v>
      </c>
      <c r="AT569" s="6" t="s">
        <v>49</v>
      </c>
      <c r="AU569" s="1" t="s">
        <v>49</v>
      </c>
      <c r="AV569" s="32" t="s">
        <v>49</v>
      </c>
    </row>
    <row r="570" spans="1:50">
      <c r="A570" s="1">
        <v>26</v>
      </c>
      <c r="B570" s="1" t="s">
        <v>38</v>
      </c>
      <c r="C570" s="1" t="s">
        <v>38</v>
      </c>
      <c r="D570" s="1" t="s">
        <v>247</v>
      </c>
      <c r="E570" s="1" t="s">
        <v>40</v>
      </c>
      <c r="F570" s="1">
        <v>1997</v>
      </c>
      <c r="G570" s="1" t="s">
        <v>248</v>
      </c>
      <c r="H570" s="3" t="s">
        <v>249</v>
      </c>
      <c r="I570" s="3" t="s">
        <v>250</v>
      </c>
      <c r="J570" s="1" t="s">
        <v>251</v>
      </c>
      <c r="K570" s="1" t="s">
        <v>45</v>
      </c>
      <c r="L570" s="3" t="s">
        <v>46</v>
      </c>
      <c r="M570" s="1" t="s">
        <v>12</v>
      </c>
      <c r="N570" s="1" t="s">
        <v>117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78</v>
      </c>
      <c r="T570" s="1" t="s">
        <v>252</v>
      </c>
      <c r="U570" s="1" t="s">
        <v>253</v>
      </c>
      <c r="V570" s="1" t="s">
        <v>261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127</v>
      </c>
      <c r="AE570" s="7" t="s">
        <v>259</v>
      </c>
      <c r="AF570" s="6" t="s">
        <v>49</v>
      </c>
      <c r="AG570" s="1" t="s">
        <v>61</v>
      </c>
      <c r="AH570" s="1" t="s">
        <v>255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>
        <v>8.0100000000000005E-2</v>
      </c>
      <c r="AS570" s="6" t="s">
        <v>49</v>
      </c>
      <c r="AT570" s="6" t="s">
        <v>49</v>
      </c>
      <c r="AU570" s="1" t="s">
        <v>49</v>
      </c>
      <c r="AV570" s="32" t="s">
        <v>49</v>
      </c>
    </row>
    <row r="571" spans="1:50">
      <c r="A571" s="1">
        <v>26</v>
      </c>
      <c r="B571" s="1" t="s">
        <v>38</v>
      </c>
      <c r="C571" s="1" t="s">
        <v>38</v>
      </c>
      <c r="D571" s="1" t="s">
        <v>247</v>
      </c>
      <c r="E571" s="1" t="s">
        <v>40</v>
      </c>
      <c r="F571" s="1">
        <v>1997</v>
      </c>
      <c r="G571" s="1" t="s">
        <v>248</v>
      </c>
      <c r="H571" s="3" t="s">
        <v>249</v>
      </c>
      <c r="I571" s="3" t="s">
        <v>250</v>
      </c>
      <c r="J571" s="1" t="s">
        <v>251</v>
      </c>
      <c r="K571" s="1" t="s">
        <v>45</v>
      </c>
      <c r="L571" s="3" t="s">
        <v>46</v>
      </c>
      <c r="M571" s="1" t="s">
        <v>12</v>
      </c>
      <c r="N571" s="1" t="s">
        <v>117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78</v>
      </c>
      <c r="T571" s="1" t="s">
        <v>252</v>
      </c>
      <c r="U571" s="1" t="s">
        <v>253</v>
      </c>
      <c r="V571" s="1" t="s">
        <v>261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257</v>
      </c>
      <c r="AE571" s="7" t="s">
        <v>83</v>
      </c>
      <c r="AF571" s="6" t="s">
        <v>49</v>
      </c>
      <c r="AG571" s="1" t="s">
        <v>61</v>
      </c>
      <c r="AH571" s="1" t="s">
        <v>255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>
        <v>2E-3</v>
      </c>
      <c r="AS571" s="6" t="s">
        <v>49</v>
      </c>
      <c r="AT571" s="6" t="s">
        <v>49</v>
      </c>
      <c r="AU571" s="1" t="s">
        <v>49</v>
      </c>
      <c r="AV571" s="32" t="s">
        <v>265</v>
      </c>
    </row>
    <row r="572" spans="1:50">
      <c r="A572" s="1">
        <v>26</v>
      </c>
      <c r="B572" s="1" t="s">
        <v>38</v>
      </c>
      <c r="C572" s="1" t="s">
        <v>38</v>
      </c>
      <c r="D572" s="1" t="s">
        <v>247</v>
      </c>
      <c r="E572" s="1" t="s">
        <v>40</v>
      </c>
      <c r="F572" s="1">
        <v>1997</v>
      </c>
      <c r="G572" s="1" t="s">
        <v>248</v>
      </c>
      <c r="H572" s="3" t="s">
        <v>249</v>
      </c>
      <c r="I572" s="3" t="s">
        <v>250</v>
      </c>
      <c r="J572" s="1" t="s">
        <v>251</v>
      </c>
      <c r="K572" s="1" t="s">
        <v>45</v>
      </c>
      <c r="L572" s="3" t="s">
        <v>46</v>
      </c>
      <c r="M572" s="1" t="s">
        <v>12</v>
      </c>
      <c r="N572" s="1" t="s">
        <v>117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78</v>
      </c>
      <c r="T572" s="1" t="s">
        <v>252</v>
      </c>
      <c r="U572" s="1" t="s">
        <v>253</v>
      </c>
      <c r="V572" s="1" t="s">
        <v>261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257</v>
      </c>
      <c r="AE572" s="7" t="s">
        <v>259</v>
      </c>
      <c r="AF572" s="6" t="s">
        <v>49</v>
      </c>
      <c r="AG572" s="1" t="s">
        <v>61</v>
      </c>
      <c r="AH572" s="1" t="s">
        <v>255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>
        <v>1E-4</v>
      </c>
      <c r="AS572" s="6" t="s">
        <v>49</v>
      </c>
      <c r="AT572" s="6" t="s">
        <v>49</v>
      </c>
      <c r="AU572" s="1" t="s">
        <v>49</v>
      </c>
      <c r="AV572" s="32" t="s">
        <v>265</v>
      </c>
    </row>
    <row r="573" spans="1:50">
      <c r="A573" s="1">
        <v>26</v>
      </c>
      <c r="B573" s="1" t="s">
        <v>38</v>
      </c>
      <c r="C573" s="1" t="s">
        <v>38</v>
      </c>
      <c r="D573" s="1" t="s">
        <v>247</v>
      </c>
      <c r="E573" s="1" t="s">
        <v>40</v>
      </c>
      <c r="F573" s="1">
        <v>1997</v>
      </c>
      <c r="G573" s="1" t="s">
        <v>248</v>
      </c>
      <c r="H573" s="3" t="s">
        <v>249</v>
      </c>
      <c r="I573" s="3" t="s">
        <v>250</v>
      </c>
      <c r="J573" s="1" t="s">
        <v>251</v>
      </c>
      <c r="K573" s="1" t="s">
        <v>45</v>
      </c>
      <c r="L573" s="3" t="s">
        <v>46</v>
      </c>
      <c r="M573" s="1" t="s">
        <v>12</v>
      </c>
      <c r="N573" s="1" t="s">
        <v>117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78</v>
      </c>
      <c r="T573" s="1" t="s">
        <v>252</v>
      </c>
      <c r="U573" s="1" t="s">
        <v>253</v>
      </c>
      <c r="V573" s="1" t="s">
        <v>261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83</v>
      </c>
      <c r="AE573" s="7" t="s">
        <v>259</v>
      </c>
      <c r="AF573" s="6" t="s">
        <v>49</v>
      </c>
      <c r="AG573" s="1" t="s">
        <v>61</v>
      </c>
      <c r="AH573" s="1" t="s">
        <v>255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>
        <v>0.18970000000000001</v>
      </c>
      <c r="AS573" s="6" t="s">
        <v>49</v>
      </c>
      <c r="AT573" s="6" t="s">
        <v>49</v>
      </c>
      <c r="AU573" s="1" t="s">
        <v>49</v>
      </c>
      <c r="AV573" s="32" t="s">
        <v>49</v>
      </c>
    </row>
    <row r="574" spans="1:50">
      <c r="A574" s="6" t="s">
        <v>276</v>
      </c>
      <c r="B574" s="6" t="s">
        <v>38</v>
      </c>
      <c r="C574" s="6" t="s">
        <v>49</v>
      </c>
      <c r="D574" s="6" t="s">
        <v>277</v>
      </c>
      <c r="E574" s="6" t="s">
        <v>297</v>
      </c>
      <c r="F574" s="6">
        <v>2018</v>
      </c>
      <c r="G574" s="6" t="s">
        <v>278</v>
      </c>
      <c r="H574" s="6" t="s">
        <v>279</v>
      </c>
      <c r="I574" s="6" t="s">
        <v>280</v>
      </c>
      <c r="J574" s="6" t="str">
        <f>H574&amp;"_"&amp;I574</f>
        <v>Senecio_pinnatifolius</v>
      </c>
      <c r="K574" s="6" t="s">
        <v>281</v>
      </c>
      <c r="L574" s="6" t="s">
        <v>46</v>
      </c>
      <c r="M574" s="6" t="s">
        <v>49</v>
      </c>
      <c r="N574" s="6" t="s">
        <v>117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296</v>
      </c>
      <c r="T574" s="6" t="s">
        <v>296</v>
      </c>
      <c r="U574" s="6" t="s">
        <v>253</v>
      </c>
      <c r="V574" s="6" t="s">
        <v>282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128</v>
      </c>
      <c r="AB574" s="6" t="s">
        <v>243</v>
      </c>
      <c r="AC574" s="6" t="s">
        <v>244</v>
      </c>
      <c r="AD574" s="6" t="s">
        <v>244</v>
      </c>
      <c r="AE574" s="6" t="s">
        <v>244</v>
      </c>
      <c r="AF574" s="6" t="s">
        <v>60</v>
      </c>
      <c r="AG574" s="6" t="s">
        <v>61</v>
      </c>
      <c r="AH574" s="1" t="s">
        <v>184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>
        <f>AN574*AL574</f>
        <v>1456.729722</v>
      </c>
      <c r="AS574" s="6">
        <f>AR574/(AM574^2)*100</f>
        <v>0.86379773432878793</v>
      </c>
      <c r="AT574" s="6" t="s">
        <v>49</v>
      </c>
      <c r="AU574" s="4">
        <f>AS574*(1-AL574)/AL574</f>
        <v>2.0742897974017831</v>
      </c>
      <c r="AV574" s="32" t="s">
        <v>49</v>
      </c>
      <c r="AX574" s="15"/>
    </row>
    <row r="575" spans="1:50">
      <c r="A575" s="6" t="s">
        <v>276</v>
      </c>
      <c r="B575" s="6" t="s">
        <v>38</v>
      </c>
      <c r="C575" s="6" t="s">
        <v>49</v>
      </c>
      <c r="D575" s="6" t="s">
        <v>277</v>
      </c>
      <c r="E575" s="6" t="s">
        <v>297</v>
      </c>
      <c r="F575" s="6">
        <v>2018</v>
      </c>
      <c r="G575" s="6" t="s">
        <v>278</v>
      </c>
      <c r="H575" s="6" t="s">
        <v>279</v>
      </c>
      <c r="I575" s="6" t="s">
        <v>280</v>
      </c>
      <c r="J575" s="6" t="str">
        <f>H575&amp;"_"&amp;I575</f>
        <v>Senecio_pinnatifolius</v>
      </c>
      <c r="K575" s="6" t="s">
        <v>281</v>
      </c>
      <c r="L575" s="6" t="s">
        <v>46</v>
      </c>
      <c r="M575" s="6" t="s">
        <v>49</v>
      </c>
      <c r="N575" s="6" t="s">
        <v>117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296</v>
      </c>
      <c r="T575" s="6" t="s">
        <v>296</v>
      </c>
      <c r="U575" s="6" t="s">
        <v>253</v>
      </c>
      <c r="V575" s="6" t="s">
        <v>282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128</v>
      </c>
      <c r="AB575" s="6" t="s">
        <v>294</v>
      </c>
      <c r="AC575" s="6" t="s">
        <v>294</v>
      </c>
      <c r="AD575" s="6" t="s">
        <v>283</v>
      </c>
      <c r="AE575" s="6" t="s">
        <v>283</v>
      </c>
      <c r="AF575" s="6" t="s">
        <v>60</v>
      </c>
      <c r="AG575" s="6" t="s">
        <v>60</v>
      </c>
      <c r="AH575" s="1" t="s">
        <v>184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>
        <f t="shared" ref="AR575:AR583" si="37">AN575*AL575</f>
        <v>3.3320000000000003E-3</v>
      </c>
      <c r="AS575" s="6">
        <f t="shared" ref="AS575:AS583" si="38">AR575/(AM575^2)*100</f>
        <v>1.6024161280393967</v>
      </c>
      <c r="AT575" s="6" t="s">
        <v>49</v>
      </c>
      <c r="AU575" s="4">
        <f t="shared" ref="AU575:AU583" si="39">AS575*(1-AL575)/AL575</f>
        <v>6.5731763619575254</v>
      </c>
      <c r="AV575" s="32" t="s">
        <v>49</v>
      </c>
      <c r="AX575" s="16"/>
    </row>
    <row r="576" spans="1:50">
      <c r="A576" s="6" t="s">
        <v>276</v>
      </c>
      <c r="B576" s="6" t="s">
        <v>38</v>
      </c>
      <c r="C576" s="6" t="s">
        <v>49</v>
      </c>
      <c r="D576" s="6" t="s">
        <v>277</v>
      </c>
      <c r="E576" s="6" t="s">
        <v>297</v>
      </c>
      <c r="F576" s="6">
        <v>2018</v>
      </c>
      <c r="G576" s="6" t="s">
        <v>278</v>
      </c>
      <c r="H576" s="6" t="s">
        <v>279</v>
      </c>
      <c r="I576" s="6" t="s">
        <v>280</v>
      </c>
      <c r="J576" s="6" t="str">
        <f t="shared" ref="J576:J628" si="40">H576&amp;"_"&amp;I576</f>
        <v>Senecio_pinnatifolius</v>
      </c>
      <c r="K576" s="6" t="s">
        <v>281</v>
      </c>
      <c r="L576" s="6" t="s">
        <v>46</v>
      </c>
      <c r="M576" s="6" t="s">
        <v>49</v>
      </c>
      <c r="N576" s="6" t="s">
        <v>117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296</v>
      </c>
      <c r="T576" s="6" t="s">
        <v>296</v>
      </c>
      <c r="U576" s="6" t="s">
        <v>253</v>
      </c>
      <c r="V576" s="6" t="s">
        <v>282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128</v>
      </c>
      <c r="AB576" s="6" t="s">
        <v>243</v>
      </c>
      <c r="AC576" s="6" t="s">
        <v>293</v>
      </c>
      <c r="AD576" s="6" t="s">
        <v>284</v>
      </c>
      <c r="AE576" s="6" t="s">
        <v>284</v>
      </c>
      <c r="AF576" s="6" t="s">
        <v>60</v>
      </c>
      <c r="AG576" s="6" t="s">
        <v>53</v>
      </c>
      <c r="AH576" s="1" t="s">
        <v>184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>
        <f t="shared" si="37"/>
        <v>0.90035999999999994</v>
      </c>
      <c r="AS576" s="6">
        <f t="shared" si="38"/>
        <v>0.36949654884576449</v>
      </c>
      <c r="AT576" s="6" t="s">
        <v>49</v>
      </c>
      <c r="AU576" s="4">
        <f t="shared" si="39"/>
        <v>0.64005686330113309</v>
      </c>
      <c r="AV576" s="32" t="s">
        <v>49</v>
      </c>
      <c r="AX576" s="16"/>
    </row>
    <row r="577" spans="1:50">
      <c r="A577" s="6" t="s">
        <v>276</v>
      </c>
      <c r="B577" s="6" t="s">
        <v>38</v>
      </c>
      <c r="C577" s="6" t="s">
        <v>49</v>
      </c>
      <c r="D577" s="6" t="s">
        <v>277</v>
      </c>
      <c r="E577" s="6" t="s">
        <v>297</v>
      </c>
      <c r="F577" s="6">
        <v>2018</v>
      </c>
      <c r="G577" s="6" t="s">
        <v>278</v>
      </c>
      <c r="H577" s="6" t="s">
        <v>279</v>
      </c>
      <c r="I577" s="6" t="s">
        <v>280</v>
      </c>
      <c r="J577" s="6" t="str">
        <f t="shared" si="40"/>
        <v>Senecio_pinnatifolius</v>
      </c>
      <c r="K577" s="6" t="s">
        <v>281</v>
      </c>
      <c r="L577" s="6" t="s">
        <v>46</v>
      </c>
      <c r="M577" s="6" t="s">
        <v>49</v>
      </c>
      <c r="N577" s="6" t="s">
        <v>117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296</v>
      </c>
      <c r="T577" s="6" t="s">
        <v>296</v>
      </c>
      <c r="U577" s="6" t="s">
        <v>253</v>
      </c>
      <c r="V577" s="6" t="s">
        <v>282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128</v>
      </c>
      <c r="AB577" s="6" t="s">
        <v>243</v>
      </c>
      <c r="AC577" s="6" t="s">
        <v>292</v>
      </c>
      <c r="AD577" s="6" t="s">
        <v>285</v>
      </c>
      <c r="AE577" s="6" t="s">
        <v>285</v>
      </c>
      <c r="AF577" s="6" t="s">
        <v>60</v>
      </c>
      <c r="AG577" s="6" t="s">
        <v>61</v>
      </c>
      <c r="AH577" s="1" t="s">
        <v>184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>
        <f t="shared" si="37"/>
        <v>0.11132100000000002</v>
      </c>
      <c r="AS577" s="6">
        <f t="shared" si="38"/>
        <v>0.4876237029597601</v>
      </c>
      <c r="AT577" s="6" t="s">
        <v>49</v>
      </c>
      <c r="AU577" s="4">
        <f t="shared" si="39"/>
        <v>0.73449084079903704</v>
      </c>
      <c r="AV577" s="32" t="s">
        <v>49</v>
      </c>
      <c r="AX577" s="16"/>
    </row>
    <row r="578" spans="1:50">
      <c r="A578" s="6" t="s">
        <v>276</v>
      </c>
      <c r="B578" s="6" t="s">
        <v>38</v>
      </c>
      <c r="C578" s="6" t="s">
        <v>49</v>
      </c>
      <c r="D578" s="6" t="s">
        <v>277</v>
      </c>
      <c r="E578" s="6" t="s">
        <v>297</v>
      </c>
      <c r="F578" s="6">
        <v>2018</v>
      </c>
      <c r="G578" s="6" t="s">
        <v>278</v>
      </c>
      <c r="H578" s="6" t="s">
        <v>279</v>
      </c>
      <c r="I578" s="6" t="s">
        <v>280</v>
      </c>
      <c r="J578" s="6" t="str">
        <f t="shared" si="40"/>
        <v>Senecio_pinnatifolius</v>
      </c>
      <c r="K578" s="6" t="s">
        <v>281</v>
      </c>
      <c r="L578" s="6" t="s">
        <v>46</v>
      </c>
      <c r="M578" s="6" t="s">
        <v>49</v>
      </c>
      <c r="N578" s="6" t="s">
        <v>117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296</v>
      </c>
      <c r="T578" s="6" t="s">
        <v>296</v>
      </c>
      <c r="U578" s="6" t="s">
        <v>253</v>
      </c>
      <c r="V578" s="6" t="s">
        <v>282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128</v>
      </c>
      <c r="AB578" s="6" t="s">
        <v>241</v>
      </c>
      <c r="AC578" s="6" t="s">
        <v>286</v>
      </c>
      <c r="AD578" s="6" t="s">
        <v>286</v>
      </c>
      <c r="AE578" s="6" t="s">
        <v>286</v>
      </c>
      <c r="AF578" s="6" t="s">
        <v>60</v>
      </c>
      <c r="AG578" s="6" t="s">
        <v>130</v>
      </c>
      <c r="AH578" s="1" t="s">
        <v>184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>
        <f t="shared" si="37"/>
        <v>5200.2109220000002</v>
      </c>
      <c r="AS578" s="6">
        <f t="shared" si="38"/>
        <v>0.65687837649620284</v>
      </c>
      <c r="AT578" s="6" t="s">
        <v>49</v>
      </c>
      <c r="AU578" s="4">
        <f t="shared" si="39"/>
        <v>10.668610873438329</v>
      </c>
      <c r="AV578" s="32" t="s">
        <v>49</v>
      </c>
      <c r="AX578" s="16"/>
    </row>
    <row r="579" spans="1:50">
      <c r="A579" s="6" t="s">
        <v>276</v>
      </c>
      <c r="B579" s="6" t="s">
        <v>38</v>
      </c>
      <c r="C579" s="6" t="s">
        <v>49</v>
      </c>
      <c r="D579" s="6" t="s">
        <v>277</v>
      </c>
      <c r="E579" s="6" t="s">
        <v>297</v>
      </c>
      <c r="F579" s="6">
        <v>2018</v>
      </c>
      <c r="G579" s="6" t="s">
        <v>278</v>
      </c>
      <c r="H579" s="6" t="s">
        <v>279</v>
      </c>
      <c r="I579" s="6" t="s">
        <v>280</v>
      </c>
      <c r="J579" s="6" t="str">
        <f t="shared" si="40"/>
        <v>Senecio_pinnatifolius</v>
      </c>
      <c r="K579" s="6" t="s">
        <v>281</v>
      </c>
      <c r="L579" s="6" t="s">
        <v>46</v>
      </c>
      <c r="M579" s="6" t="s">
        <v>49</v>
      </c>
      <c r="N579" s="6" t="s">
        <v>117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296</v>
      </c>
      <c r="T579" s="6" t="s">
        <v>296</v>
      </c>
      <c r="U579" s="6" t="s">
        <v>253</v>
      </c>
      <c r="V579" s="6" t="s">
        <v>282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128</v>
      </c>
      <c r="AB579" s="6" t="s">
        <v>294</v>
      </c>
      <c r="AC579" s="6" t="s">
        <v>294</v>
      </c>
      <c r="AD579" s="6" t="s">
        <v>287</v>
      </c>
      <c r="AE579" s="6" t="s">
        <v>287</v>
      </c>
      <c r="AF579" s="6" t="s">
        <v>60</v>
      </c>
      <c r="AG579" s="6" t="s">
        <v>60</v>
      </c>
      <c r="AH579" s="1" t="s">
        <v>184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>
        <f t="shared" si="37"/>
        <v>3.7800000000000003E-4</v>
      </c>
      <c r="AS579" s="6">
        <f t="shared" si="38"/>
        <v>7.0932632764120855</v>
      </c>
      <c r="AT579" s="6" t="s">
        <v>49</v>
      </c>
      <c r="AU579" s="4">
        <f t="shared" si="39"/>
        <v>49.202477012572722</v>
      </c>
      <c r="AV579" s="32" t="s">
        <v>49</v>
      </c>
      <c r="AX579" s="16"/>
    </row>
    <row r="580" spans="1:50">
      <c r="A580" s="6" t="s">
        <v>276</v>
      </c>
      <c r="B580" s="6" t="s">
        <v>38</v>
      </c>
      <c r="C580" s="6" t="s">
        <v>49</v>
      </c>
      <c r="D580" s="6" t="s">
        <v>277</v>
      </c>
      <c r="E580" s="6" t="s">
        <v>297</v>
      </c>
      <c r="F580" s="6">
        <v>2018</v>
      </c>
      <c r="G580" s="6" t="s">
        <v>278</v>
      </c>
      <c r="H580" s="6" t="s">
        <v>279</v>
      </c>
      <c r="I580" s="6" t="s">
        <v>280</v>
      </c>
      <c r="J580" s="6" t="str">
        <f t="shared" si="40"/>
        <v>Senecio_pinnatifolius</v>
      </c>
      <c r="K580" s="6" t="s">
        <v>281</v>
      </c>
      <c r="L580" s="6" t="s">
        <v>46</v>
      </c>
      <c r="M580" s="6" t="s">
        <v>49</v>
      </c>
      <c r="N580" s="6" t="s">
        <v>117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296</v>
      </c>
      <c r="T580" s="6" t="s">
        <v>296</v>
      </c>
      <c r="U580" s="6" t="s">
        <v>253</v>
      </c>
      <c r="V580" s="6" t="s">
        <v>282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128</v>
      </c>
      <c r="AB580" s="6" t="s">
        <v>294</v>
      </c>
      <c r="AC580" s="6" t="s">
        <v>294</v>
      </c>
      <c r="AD580" s="6" t="s">
        <v>288</v>
      </c>
      <c r="AE580" s="6" t="s">
        <v>288</v>
      </c>
      <c r="AF580" s="6" t="s">
        <v>49</v>
      </c>
      <c r="AG580" s="6" t="s">
        <v>49</v>
      </c>
      <c r="AH580" s="1" t="s">
        <v>184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>
        <f t="shared" si="37"/>
        <v>5.5198200000000002</v>
      </c>
      <c r="AS580" s="6">
        <f t="shared" si="38"/>
        <v>0.24117062997449407</v>
      </c>
      <c r="AT580" s="6" t="s">
        <v>49</v>
      </c>
      <c r="AU580" s="4">
        <f t="shared" si="39"/>
        <v>3.7783398696004071</v>
      </c>
      <c r="AV580" s="32" t="s">
        <v>49</v>
      </c>
      <c r="AX580" s="16"/>
    </row>
    <row r="581" spans="1:50">
      <c r="A581" s="6" t="s">
        <v>276</v>
      </c>
      <c r="B581" s="6" t="s">
        <v>38</v>
      </c>
      <c r="C581" s="6" t="s">
        <v>49</v>
      </c>
      <c r="D581" s="6" t="s">
        <v>277</v>
      </c>
      <c r="E581" s="6" t="s">
        <v>297</v>
      </c>
      <c r="F581" s="6">
        <v>2018</v>
      </c>
      <c r="G581" s="6" t="s">
        <v>278</v>
      </c>
      <c r="H581" s="6" t="s">
        <v>279</v>
      </c>
      <c r="I581" s="6" t="s">
        <v>280</v>
      </c>
      <c r="J581" s="6" t="str">
        <f t="shared" si="40"/>
        <v>Senecio_pinnatifolius</v>
      </c>
      <c r="K581" s="6" t="s">
        <v>281</v>
      </c>
      <c r="L581" s="6" t="s">
        <v>46</v>
      </c>
      <c r="M581" s="6" t="s">
        <v>49</v>
      </c>
      <c r="N581" s="6" t="s">
        <v>117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296</v>
      </c>
      <c r="T581" s="6" t="s">
        <v>296</v>
      </c>
      <c r="U581" s="6" t="s">
        <v>253</v>
      </c>
      <c r="V581" s="6" t="s">
        <v>282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128</v>
      </c>
      <c r="AB581" s="6" t="s">
        <v>294</v>
      </c>
      <c r="AC581" s="6" t="s">
        <v>294</v>
      </c>
      <c r="AD581" s="6" t="s">
        <v>289</v>
      </c>
      <c r="AE581" s="6" t="s">
        <v>289</v>
      </c>
      <c r="AF581" s="6" t="s">
        <v>60</v>
      </c>
      <c r="AG581" s="6" t="s">
        <v>53</v>
      </c>
      <c r="AH581" s="1" t="s">
        <v>184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>
        <f t="shared" si="37"/>
        <v>1.0150000000000001E-3</v>
      </c>
      <c r="AS581" s="6">
        <f t="shared" si="38"/>
        <v>6.2930125860251724</v>
      </c>
      <c r="AT581" s="6" t="s">
        <v>49</v>
      </c>
      <c r="AU581" s="4">
        <f t="shared" si="39"/>
        <v>24.707049414098829</v>
      </c>
      <c r="AV581" s="32" t="s">
        <v>49</v>
      </c>
      <c r="AX581" s="16"/>
    </row>
    <row r="582" spans="1:50">
      <c r="A582" s="6" t="s">
        <v>276</v>
      </c>
      <c r="B582" s="6" t="s">
        <v>38</v>
      </c>
      <c r="C582" s="6" t="s">
        <v>49</v>
      </c>
      <c r="D582" s="6" t="s">
        <v>277</v>
      </c>
      <c r="E582" s="6" t="s">
        <v>297</v>
      </c>
      <c r="F582" s="6">
        <v>2018</v>
      </c>
      <c r="G582" s="6" t="s">
        <v>278</v>
      </c>
      <c r="H582" s="6" t="s">
        <v>279</v>
      </c>
      <c r="I582" s="6" t="s">
        <v>280</v>
      </c>
      <c r="J582" s="6" t="str">
        <f t="shared" si="40"/>
        <v>Senecio_pinnatifolius</v>
      </c>
      <c r="K582" s="6" t="s">
        <v>281</v>
      </c>
      <c r="L582" s="6" t="s">
        <v>46</v>
      </c>
      <c r="M582" s="6" t="s">
        <v>49</v>
      </c>
      <c r="N582" s="6" t="s">
        <v>117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296</v>
      </c>
      <c r="T582" s="6" t="s">
        <v>296</v>
      </c>
      <c r="U582" s="6" t="s">
        <v>253</v>
      </c>
      <c r="V582" s="6" t="s">
        <v>282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128</v>
      </c>
      <c r="AB582" s="6" t="s">
        <v>241</v>
      </c>
      <c r="AC582" s="6" t="s">
        <v>295</v>
      </c>
      <c r="AD582" s="6" t="s">
        <v>290</v>
      </c>
      <c r="AE582" s="6" t="s">
        <v>290</v>
      </c>
      <c r="AF582" s="6" t="s">
        <v>60</v>
      </c>
      <c r="AG582" s="6" t="s">
        <v>61</v>
      </c>
      <c r="AH582" s="1" t="s">
        <v>184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>
        <f t="shared" si="37"/>
        <v>0.36299220000000004</v>
      </c>
      <c r="AS582" s="6">
        <f t="shared" si="38"/>
        <v>0.98389265354123878</v>
      </c>
      <c r="AT582" s="6" t="s">
        <v>49</v>
      </c>
      <c r="AU582" s="4">
        <f t="shared" si="39"/>
        <v>4.0104862984447447</v>
      </c>
      <c r="AV582" s="32" t="s">
        <v>49</v>
      </c>
      <c r="AX582" s="16"/>
    </row>
    <row r="583" spans="1:50">
      <c r="A583" s="6" t="s">
        <v>276</v>
      </c>
      <c r="B583" s="6" t="s">
        <v>38</v>
      </c>
      <c r="C583" s="6" t="s">
        <v>49</v>
      </c>
      <c r="D583" s="6" t="s">
        <v>277</v>
      </c>
      <c r="E583" s="6" t="s">
        <v>297</v>
      </c>
      <c r="F583" s="6">
        <v>2018</v>
      </c>
      <c r="G583" s="6" t="s">
        <v>278</v>
      </c>
      <c r="H583" s="6" t="s">
        <v>279</v>
      </c>
      <c r="I583" s="6" t="s">
        <v>280</v>
      </c>
      <c r="J583" s="6" t="str">
        <f t="shared" si="40"/>
        <v>Senecio_pinnatifolius</v>
      </c>
      <c r="K583" s="6" t="s">
        <v>281</v>
      </c>
      <c r="L583" s="6" t="s">
        <v>46</v>
      </c>
      <c r="M583" s="6" t="s">
        <v>49</v>
      </c>
      <c r="N583" s="6" t="s">
        <v>117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296</v>
      </c>
      <c r="T583" s="6" t="s">
        <v>296</v>
      </c>
      <c r="U583" s="6" t="s">
        <v>253</v>
      </c>
      <c r="V583" s="6" t="s">
        <v>282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128</v>
      </c>
      <c r="AB583" s="6" t="s">
        <v>241</v>
      </c>
      <c r="AC583" s="6" t="s">
        <v>295</v>
      </c>
      <c r="AD583" s="6" t="s">
        <v>291</v>
      </c>
      <c r="AE583" s="6" t="s">
        <v>291</v>
      </c>
      <c r="AF583" s="6" t="s">
        <v>60</v>
      </c>
      <c r="AG583" s="6" t="s">
        <v>61</v>
      </c>
      <c r="AH583" s="1" t="s">
        <v>184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>
        <f t="shared" si="37"/>
        <v>2.0855999999999996E-2</v>
      </c>
      <c r="AS583" s="6">
        <f t="shared" si="38"/>
        <v>1.6596625448318174</v>
      </c>
      <c r="AT583" s="6" t="s">
        <v>49</v>
      </c>
      <c r="AU583" s="4">
        <f t="shared" si="39"/>
        <v>17.200139100984291</v>
      </c>
      <c r="AV583" s="32" t="s">
        <v>49</v>
      </c>
      <c r="AX583" s="16"/>
    </row>
    <row r="584" spans="1:50">
      <c r="A584" s="6" t="s">
        <v>276</v>
      </c>
      <c r="B584" s="6" t="s">
        <v>38</v>
      </c>
      <c r="C584" s="6" t="s">
        <v>49</v>
      </c>
      <c r="D584" s="6" t="s">
        <v>277</v>
      </c>
      <c r="E584" s="6" t="s">
        <v>297</v>
      </c>
      <c r="F584" s="6">
        <v>2018</v>
      </c>
      <c r="G584" s="6" t="s">
        <v>278</v>
      </c>
      <c r="H584" s="6" t="s">
        <v>279</v>
      </c>
      <c r="I584" s="6" t="s">
        <v>280</v>
      </c>
      <c r="J584" s="6" t="str">
        <f t="shared" si="40"/>
        <v>Senecio_pinnatifolius</v>
      </c>
      <c r="K584" s="6" t="s">
        <v>281</v>
      </c>
      <c r="L584" s="6" t="s">
        <v>46</v>
      </c>
      <c r="M584" s="6" t="s">
        <v>49</v>
      </c>
      <c r="N584" s="6" t="s">
        <v>117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296</v>
      </c>
      <c r="T584" s="6" t="s">
        <v>296</v>
      </c>
      <c r="U584" s="6" t="s">
        <v>253</v>
      </c>
      <c r="V584" s="6" t="s">
        <v>282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244</v>
      </c>
      <c r="AE584" s="6" t="s">
        <v>283</v>
      </c>
      <c r="AF584" s="6" t="s">
        <v>49</v>
      </c>
      <c r="AG584" s="6" t="s">
        <v>49</v>
      </c>
      <c r="AH584" s="1" t="s">
        <v>184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32" t="s">
        <v>49</v>
      </c>
    </row>
    <row r="585" spans="1:50">
      <c r="A585" s="6" t="s">
        <v>276</v>
      </c>
      <c r="B585" s="6" t="s">
        <v>38</v>
      </c>
      <c r="C585" s="6" t="s">
        <v>49</v>
      </c>
      <c r="D585" s="6" t="s">
        <v>277</v>
      </c>
      <c r="E585" s="6" t="s">
        <v>297</v>
      </c>
      <c r="F585" s="6">
        <v>2018</v>
      </c>
      <c r="G585" s="6" t="s">
        <v>278</v>
      </c>
      <c r="H585" s="6" t="s">
        <v>279</v>
      </c>
      <c r="I585" s="6" t="s">
        <v>280</v>
      </c>
      <c r="J585" s="6" t="str">
        <f t="shared" si="40"/>
        <v>Senecio_pinnatifolius</v>
      </c>
      <c r="K585" s="6" t="s">
        <v>281</v>
      </c>
      <c r="L585" s="6" t="s">
        <v>46</v>
      </c>
      <c r="M585" s="6" t="s">
        <v>49</v>
      </c>
      <c r="N585" s="6" t="s">
        <v>117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296</v>
      </c>
      <c r="T585" s="6" t="s">
        <v>296</v>
      </c>
      <c r="U585" s="6" t="s">
        <v>253</v>
      </c>
      <c r="V585" s="6" t="s">
        <v>282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244</v>
      </c>
      <c r="AE585" s="6" t="s">
        <v>284</v>
      </c>
      <c r="AF585" s="6" t="s">
        <v>49</v>
      </c>
      <c r="AG585" s="6" t="s">
        <v>49</v>
      </c>
      <c r="AH585" s="1" t="s">
        <v>184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32" t="s">
        <v>49</v>
      </c>
    </row>
    <row r="586" spans="1:50">
      <c r="A586" s="6" t="s">
        <v>276</v>
      </c>
      <c r="B586" s="6" t="s">
        <v>38</v>
      </c>
      <c r="C586" s="6" t="s">
        <v>49</v>
      </c>
      <c r="D586" s="6" t="s">
        <v>277</v>
      </c>
      <c r="E586" s="6" t="s">
        <v>297</v>
      </c>
      <c r="F586" s="6">
        <v>2018</v>
      </c>
      <c r="G586" s="6" t="s">
        <v>278</v>
      </c>
      <c r="H586" s="6" t="s">
        <v>279</v>
      </c>
      <c r="I586" s="6" t="s">
        <v>280</v>
      </c>
      <c r="J586" s="6" t="str">
        <f t="shared" si="40"/>
        <v>Senecio_pinnatifolius</v>
      </c>
      <c r="K586" s="6" t="s">
        <v>281</v>
      </c>
      <c r="L586" s="6" t="s">
        <v>46</v>
      </c>
      <c r="M586" s="6" t="s">
        <v>49</v>
      </c>
      <c r="N586" s="6" t="s">
        <v>117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296</v>
      </c>
      <c r="T586" s="6" t="s">
        <v>296</v>
      </c>
      <c r="U586" s="6" t="s">
        <v>253</v>
      </c>
      <c r="V586" s="6" t="s">
        <v>282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244</v>
      </c>
      <c r="AE586" s="6" t="s">
        <v>285</v>
      </c>
      <c r="AF586" s="6" t="s">
        <v>49</v>
      </c>
      <c r="AG586" s="6" t="s">
        <v>49</v>
      </c>
      <c r="AH586" s="1" t="s">
        <v>184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32" t="s">
        <v>49</v>
      </c>
    </row>
    <row r="587" spans="1:50">
      <c r="A587" s="6" t="s">
        <v>276</v>
      </c>
      <c r="B587" s="6" t="s">
        <v>38</v>
      </c>
      <c r="C587" s="6" t="s">
        <v>49</v>
      </c>
      <c r="D587" s="6" t="s">
        <v>277</v>
      </c>
      <c r="E587" s="6" t="s">
        <v>297</v>
      </c>
      <c r="F587" s="6">
        <v>2018</v>
      </c>
      <c r="G587" s="6" t="s">
        <v>278</v>
      </c>
      <c r="H587" s="6" t="s">
        <v>279</v>
      </c>
      <c r="I587" s="6" t="s">
        <v>280</v>
      </c>
      <c r="J587" s="6" t="str">
        <f t="shared" si="40"/>
        <v>Senecio_pinnatifolius</v>
      </c>
      <c r="K587" s="6" t="s">
        <v>281</v>
      </c>
      <c r="L587" s="6" t="s">
        <v>46</v>
      </c>
      <c r="M587" s="6" t="s">
        <v>49</v>
      </c>
      <c r="N587" s="6" t="s">
        <v>117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296</v>
      </c>
      <c r="T587" s="6" t="s">
        <v>296</v>
      </c>
      <c r="U587" s="6" t="s">
        <v>253</v>
      </c>
      <c r="V587" s="6" t="s">
        <v>282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244</v>
      </c>
      <c r="AE587" s="6" t="s">
        <v>286</v>
      </c>
      <c r="AF587" s="6" t="s">
        <v>49</v>
      </c>
      <c r="AG587" s="6" t="s">
        <v>49</v>
      </c>
      <c r="AH587" s="1" t="s">
        <v>184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32" t="s">
        <v>49</v>
      </c>
    </row>
    <row r="588" spans="1:50">
      <c r="A588" s="6" t="s">
        <v>276</v>
      </c>
      <c r="B588" s="6" t="s">
        <v>38</v>
      </c>
      <c r="C588" s="6" t="s">
        <v>49</v>
      </c>
      <c r="D588" s="6" t="s">
        <v>277</v>
      </c>
      <c r="E588" s="6" t="s">
        <v>297</v>
      </c>
      <c r="F588" s="6">
        <v>2018</v>
      </c>
      <c r="G588" s="6" t="s">
        <v>278</v>
      </c>
      <c r="H588" s="6" t="s">
        <v>279</v>
      </c>
      <c r="I588" s="6" t="s">
        <v>280</v>
      </c>
      <c r="J588" s="6" t="str">
        <f t="shared" si="40"/>
        <v>Senecio_pinnatifolius</v>
      </c>
      <c r="K588" s="6" t="s">
        <v>281</v>
      </c>
      <c r="L588" s="6" t="s">
        <v>46</v>
      </c>
      <c r="M588" s="6" t="s">
        <v>49</v>
      </c>
      <c r="N588" s="6" t="s">
        <v>117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296</v>
      </c>
      <c r="T588" s="6" t="s">
        <v>296</v>
      </c>
      <c r="U588" s="6" t="s">
        <v>253</v>
      </c>
      <c r="V588" s="6" t="s">
        <v>282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244</v>
      </c>
      <c r="AE588" s="6" t="s">
        <v>287</v>
      </c>
      <c r="AF588" s="6" t="s">
        <v>49</v>
      </c>
      <c r="AG588" s="6" t="s">
        <v>49</v>
      </c>
      <c r="AH588" s="1" t="s">
        <v>184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32" t="s">
        <v>49</v>
      </c>
    </row>
    <row r="589" spans="1:50">
      <c r="A589" s="6" t="s">
        <v>276</v>
      </c>
      <c r="B589" s="6" t="s">
        <v>38</v>
      </c>
      <c r="C589" s="6" t="s">
        <v>49</v>
      </c>
      <c r="D589" s="6" t="s">
        <v>277</v>
      </c>
      <c r="E589" s="6" t="s">
        <v>297</v>
      </c>
      <c r="F589" s="6">
        <v>2018</v>
      </c>
      <c r="G589" s="6" t="s">
        <v>278</v>
      </c>
      <c r="H589" s="6" t="s">
        <v>279</v>
      </c>
      <c r="I589" s="6" t="s">
        <v>280</v>
      </c>
      <c r="J589" s="6" t="str">
        <f t="shared" si="40"/>
        <v>Senecio_pinnatifolius</v>
      </c>
      <c r="K589" s="6" t="s">
        <v>281</v>
      </c>
      <c r="L589" s="6" t="s">
        <v>46</v>
      </c>
      <c r="M589" s="6" t="s">
        <v>49</v>
      </c>
      <c r="N589" s="6" t="s">
        <v>117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296</v>
      </c>
      <c r="T589" s="6" t="s">
        <v>296</v>
      </c>
      <c r="U589" s="6" t="s">
        <v>253</v>
      </c>
      <c r="V589" s="6" t="s">
        <v>282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244</v>
      </c>
      <c r="AE589" s="6" t="s">
        <v>288</v>
      </c>
      <c r="AF589" s="6" t="s">
        <v>49</v>
      </c>
      <c r="AG589" s="6" t="s">
        <v>49</v>
      </c>
      <c r="AH589" s="1" t="s">
        <v>184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32" t="s">
        <v>49</v>
      </c>
    </row>
    <row r="590" spans="1:50">
      <c r="A590" s="6" t="s">
        <v>276</v>
      </c>
      <c r="B590" s="6" t="s">
        <v>38</v>
      </c>
      <c r="C590" s="6" t="s">
        <v>49</v>
      </c>
      <c r="D590" s="6" t="s">
        <v>277</v>
      </c>
      <c r="E590" s="6" t="s">
        <v>297</v>
      </c>
      <c r="F590" s="6">
        <v>2018</v>
      </c>
      <c r="G590" s="6" t="s">
        <v>278</v>
      </c>
      <c r="H590" s="6" t="s">
        <v>279</v>
      </c>
      <c r="I590" s="6" t="s">
        <v>280</v>
      </c>
      <c r="J590" s="6" t="str">
        <f t="shared" si="40"/>
        <v>Senecio_pinnatifolius</v>
      </c>
      <c r="K590" s="6" t="s">
        <v>281</v>
      </c>
      <c r="L590" s="6" t="s">
        <v>46</v>
      </c>
      <c r="M590" s="6" t="s">
        <v>49</v>
      </c>
      <c r="N590" s="6" t="s">
        <v>117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296</v>
      </c>
      <c r="T590" s="6" t="s">
        <v>296</v>
      </c>
      <c r="U590" s="6" t="s">
        <v>253</v>
      </c>
      <c r="V590" s="6" t="s">
        <v>282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244</v>
      </c>
      <c r="AE590" s="6" t="s">
        <v>289</v>
      </c>
      <c r="AF590" s="6" t="s">
        <v>49</v>
      </c>
      <c r="AG590" s="6" t="s">
        <v>49</v>
      </c>
      <c r="AH590" s="1" t="s">
        <v>184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32" t="s">
        <v>49</v>
      </c>
    </row>
    <row r="591" spans="1:50">
      <c r="A591" s="6" t="s">
        <v>276</v>
      </c>
      <c r="B591" s="6" t="s">
        <v>38</v>
      </c>
      <c r="C591" s="6" t="s">
        <v>49</v>
      </c>
      <c r="D591" s="6" t="s">
        <v>277</v>
      </c>
      <c r="E591" s="6" t="s">
        <v>297</v>
      </c>
      <c r="F591" s="6">
        <v>2018</v>
      </c>
      <c r="G591" s="6" t="s">
        <v>278</v>
      </c>
      <c r="H591" s="6" t="s">
        <v>279</v>
      </c>
      <c r="I591" s="6" t="s">
        <v>280</v>
      </c>
      <c r="J591" s="6" t="str">
        <f t="shared" si="40"/>
        <v>Senecio_pinnatifolius</v>
      </c>
      <c r="K591" s="6" t="s">
        <v>281</v>
      </c>
      <c r="L591" s="6" t="s">
        <v>46</v>
      </c>
      <c r="M591" s="6" t="s">
        <v>49</v>
      </c>
      <c r="N591" s="6" t="s">
        <v>117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296</v>
      </c>
      <c r="T591" s="6" t="s">
        <v>296</v>
      </c>
      <c r="U591" s="6" t="s">
        <v>253</v>
      </c>
      <c r="V591" s="6" t="s">
        <v>282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244</v>
      </c>
      <c r="AE591" s="6" t="s">
        <v>290</v>
      </c>
      <c r="AF591" s="6" t="s">
        <v>49</v>
      </c>
      <c r="AG591" s="6" t="s">
        <v>49</v>
      </c>
      <c r="AH591" s="1" t="s">
        <v>184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32" t="s">
        <v>49</v>
      </c>
    </row>
    <row r="592" spans="1:50">
      <c r="A592" s="6" t="s">
        <v>276</v>
      </c>
      <c r="B592" s="6" t="s">
        <v>38</v>
      </c>
      <c r="C592" s="6" t="s">
        <v>49</v>
      </c>
      <c r="D592" s="6" t="s">
        <v>277</v>
      </c>
      <c r="E592" s="6" t="s">
        <v>297</v>
      </c>
      <c r="F592" s="6">
        <v>2018</v>
      </c>
      <c r="G592" s="6" t="s">
        <v>278</v>
      </c>
      <c r="H592" s="6" t="s">
        <v>279</v>
      </c>
      <c r="I592" s="6" t="s">
        <v>280</v>
      </c>
      <c r="J592" s="6" t="str">
        <f t="shared" si="40"/>
        <v>Senecio_pinnatifolius</v>
      </c>
      <c r="K592" s="6" t="s">
        <v>281</v>
      </c>
      <c r="L592" s="6" t="s">
        <v>46</v>
      </c>
      <c r="M592" s="6" t="s">
        <v>49</v>
      </c>
      <c r="N592" s="6" t="s">
        <v>117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296</v>
      </c>
      <c r="T592" s="6" t="s">
        <v>296</v>
      </c>
      <c r="U592" s="6" t="s">
        <v>253</v>
      </c>
      <c r="V592" s="6" t="s">
        <v>282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244</v>
      </c>
      <c r="AE592" s="6" t="s">
        <v>291</v>
      </c>
      <c r="AF592" s="6" t="s">
        <v>49</v>
      </c>
      <c r="AG592" s="6" t="s">
        <v>49</v>
      </c>
      <c r="AH592" s="1" t="s">
        <v>184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32" t="s">
        <v>49</v>
      </c>
    </row>
    <row r="593" spans="1:48">
      <c r="A593" s="6" t="s">
        <v>276</v>
      </c>
      <c r="B593" s="6" t="s">
        <v>38</v>
      </c>
      <c r="C593" s="6" t="s">
        <v>49</v>
      </c>
      <c r="D593" s="6" t="s">
        <v>277</v>
      </c>
      <c r="E593" s="6" t="s">
        <v>297</v>
      </c>
      <c r="F593" s="6">
        <v>2018</v>
      </c>
      <c r="G593" s="6" t="s">
        <v>278</v>
      </c>
      <c r="H593" s="6" t="s">
        <v>279</v>
      </c>
      <c r="I593" s="6" t="s">
        <v>280</v>
      </c>
      <c r="J593" s="6" t="str">
        <f t="shared" si="40"/>
        <v>Senecio_pinnatifolius</v>
      </c>
      <c r="K593" s="6" t="s">
        <v>281</v>
      </c>
      <c r="L593" s="6" t="s">
        <v>46</v>
      </c>
      <c r="M593" s="6" t="s">
        <v>49</v>
      </c>
      <c r="N593" s="6" t="s">
        <v>117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296</v>
      </c>
      <c r="T593" s="6" t="s">
        <v>296</v>
      </c>
      <c r="U593" s="6" t="s">
        <v>253</v>
      </c>
      <c r="V593" s="6" t="s">
        <v>282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283</v>
      </c>
      <c r="AE593" s="6" t="s">
        <v>284</v>
      </c>
      <c r="AF593" s="6" t="s">
        <v>49</v>
      </c>
      <c r="AG593" s="6" t="s">
        <v>49</v>
      </c>
      <c r="AH593" s="1" t="s">
        <v>184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32" t="s">
        <v>49</v>
      </c>
    </row>
    <row r="594" spans="1:48">
      <c r="A594" s="6" t="s">
        <v>276</v>
      </c>
      <c r="B594" s="6" t="s">
        <v>38</v>
      </c>
      <c r="C594" s="6" t="s">
        <v>49</v>
      </c>
      <c r="D594" s="6" t="s">
        <v>277</v>
      </c>
      <c r="E594" s="6" t="s">
        <v>297</v>
      </c>
      <c r="F594" s="6">
        <v>2018</v>
      </c>
      <c r="G594" s="6" t="s">
        <v>278</v>
      </c>
      <c r="H594" s="6" t="s">
        <v>279</v>
      </c>
      <c r="I594" s="6" t="s">
        <v>280</v>
      </c>
      <c r="J594" s="6" t="str">
        <f t="shared" si="40"/>
        <v>Senecio_pinnatifolius</v>
      </c>
      <c r="K594" s="6" t="s">
        <v>281</v>
      </c>
      <c r="L594" s="6" t="s">
        <v>46</v>
      </c>
      <c r="M594" s="6" t="s">
        <v>49</v>
      </c>
      <c r="N594" s="6" t="s">
        <v>117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296</v>
      </c>
      <c r="T594" s="6" t="s">
        <v>296</v>
      </c>
      <c r="U594" s="6" t="s">
        <v>253</v>
      </c>
      <c r="V594" s="6" t="s">
        <v>282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283</v>
      </c>
      <c r="AE594" s="6" t="s">
        <v>285</v>
      </c>
      <c r="AF594" s="6" t="s">
        <v>49</v>
      </c>
      <c r="AG594" s="6" t="s">
        <v>49</v>
      </c>
      <c r="AH594" s="1" t="s">
        <v>184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32" t="s">
        <v>49</v>
      </c>
    </row>
    <row r="595" spans="1:48">
      <c r="A595" s="6" t="s">
        <v>276</v>
      </c>
      <c r="B595" s="6" t="s">
        <v>38</v>
      </c>
      <c r="C595" s="6" t="s">
        <v>49</v>
      </c>
      <c r="D595" s="6" t="s">
        <v>277</v>
      </c>
      <c r="E595" s="6" t="s">
        <v>297</v>
      </c>
      <c r="F595" s="6">
        <v>2018</v>
      </c>
      <c r="G595" s="6" t="s">
        <v>278</v>
      </c>
      <c r="H595" s="6" t="s">
        <v>279</v>
      </c>
      <c r="I595" s="6" t="s">
        <v>280</v>
      </c>
      <c r="J595" s="6" t="str">
        <f t="shared" si="40"/>
        <v>Senecio_pinnatifolius</v>
      </c>
      <c r="K595" s="6" t="s">
        <v>281</v>
      </c>
      <c r="L595" s="6" t="s">
        <v>46</v>
      </c>
      <c r="M595" s="6" t="s">
        <v>49</v>
      </c>
      <c r="N595" s="6" t="s">
        <v>117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296</v>
      </c>
      <c r="T595" s="6" t="s">
        <v>296</v>
      </c>
      <c r="U595" s="6" t="s">
        <v>253</v>
      </c>
      <c r="V595" s="6" t="s">
        <v>282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283</v>
      </c>
      <c r="AE595" s="6" t="s">
        <v>286</v>
      </c>
      <c r="AF595" s="6" t="s">
        <v>49</v>
      </c>
      <c r="AG595" s="6" t="s">
        <v>49</v>
      </c>
      <c r="AH595" s="1" t="s">
        <v>184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32" t="s">
        <v>49</v>
      </c>
    </row>
    <row r="596" spans="1:48">
      <c r="A596" s="6" t="s">
        <v>276</v>
      </c>
      <c r="B596" s="6" t="s">
        <v>38</v>
      </c>
      <c r="C596" s="6" t="s">
        <v>49</v>
      </c>
      <c r="D596" s="6" t="s">
        <v>277</v>
      </c>
      <c r="E596" s="6" t="s">
        <v>297</v>
      </c>
      <c r="F596" s="6">
        <v>2018</v>
      </c>
      <c r="G596" s="6" t="s">
        <v>278</v>
      </c>
      <c r="H596" s="6" t="s">
        <v>279</v>
      </c>
      <c r="I596" s="6" t="s">
        <v>280</v>
      </c>
      <c r="J596" s="6" t="str">
        <f t="shared" si="40"/>
        <v>Senecio_pinnatifolius</v>
      </c>
      <c r="K596" s="6" t="s">
        <v>281</v>
      </c>
      <c r="L596" s="6" t="s">
        <v>46</v>
      </c>
      <c r="M596" s="6" t="s">
        <v>49</v>
      </c>
      <c r="N596" s="6" t="s">
        <v>117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296</v>
      </c>
      <c r="T596" s="6" t="s">
        <v>296</v>
      </c>
      <c r="U596" s="6" t="s">
        <v>253</v>
      </c>
      <c r="V596" s="6" t="s">
        <v>282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283</v>
      </c>
      <c r="AE596" s="6" t="s">
        <v>287</v>
      </c>
      <c r="AF596" s="6" t="s">
        <v>49</v>
      </c>
      <c r="AG596" s="6" t="s">
        <v>49</v>
      </c>
      <c r="AH596" s="1" t="s">
        <v>184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32" t="s">
        <v>49</v>
      </c>
    </row>
    <row r="597" spans="1:48">
      <c r="A597" s="6" t="s">
        <v>276</v>
      </c>
      <c r="B597" s="6" t="s">
        <v>38</v>
      </c>
      <c r="C597" s="6" t="s">
        <v>49</v>
      </c>
      <c r="D597" s="6" t="s">
        <v>277</v>
      </c>
      <c r="E597" s="6" t="s">
        <v>297</v>
      </c>
      <c r="F597" s="6">
        <v>2018</v>
      </c>
      <c r="G597" s="6" t="s">
        <v>278</v>
      </c>
      <c r="H597" s="6" t="s">
        <v>279</v>
      </c>
      <c r="I597" s="6" t="s">
        <v>280</v>
      </c>
      <c r="J597" s="6" t="str">
        <f t="shared" si="40"/>
        <v>Senecio_pinnatifolius</v>
      </c>
      <c r="K597" s="6" t="s">
        <v>281</v>
      </c>
      <c r="L597" s="6" t="s">
        <v>46</v>
      </c>
      <c r="M597" s="6" t="s">
        <v>49</v>
      </c>
      <c r="N597" s="6" t="s">
        <v>117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296</v>
      </c>
      <c r="T597" s="6" t="s">
        <v>296</v>
      </c>
      <c r="U597" s="6" t="s">
        <v>253</v>
      </c>
      <c r="V597" s="6" t="s">
        <v>282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283</v>
      </c>
      <c r="AE597" s="6" t="s">
        <v>288</v>
      </c>
      <c r="AF597" s="6" t="s">
        <v>49</v>
      </c>
      <c r="AG597" s="6" t="s">
        <v>49</v>
      </c>
      <c r="AH597" s="1" t="s">
        <v>184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32" t="s">
        <v>49</v>
      </c>
    </row>
    <row r="598" spans="1:48">
      <c r="A598" s="6" t="s">
        <v>276</v>
      </c>
      <c r="B598" s="6" t="s">
        <v>38</v>
      </c>
      <c r="C598" s="6" t="s">
        <v>49</v>
      </c>
      <c r="D598" s="6" t="s">
        <v>277</v>
      </c>
      <c r="E598" s="6" t="s">
        <v>297</v>
      </c>
      <c r="F598" s="6">
        <v>2018</v>
      </c>
      <c r="G598" s="6" t="s">
        <v>278</v>
      </c>
      <c r="H598" s="6" t="s">
        <v>279</v>
      </c>
      <c r="I598" s="6" t="s">
        <v>280</v>
      </c>
      <c r="J598" s="6" t="str">
        <f t="shared" si="40"/>
        <v>Senecio_pinnatifolius</v>
      </c>
      <c r="K598" s="6" t="s">
        <v>281</v>
      </c>
      <c r="L598" s="6" t="s">
        <v>46</v>
      </c>
      <c r="M598" s="6" t="s">
        <v>49</v>
      </c>
      <c r="N598" s="6" t="s">
        <v>117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296</v>
      </c>
      <c r="T598" s="6" t="s">
        <v>296</v>
      </c>
      <c r="U598" s="6" t="s">
        <v>253</v>
      </c>
      <c r="V598" s="6" t="s">
        <v>282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283</v>
      </c>
      <c r="AE598" s="6" t="s">
        <v>289</v>
      </c>
      <c r="AF598" s="6" t="s">
        <v>49</v>
      </c>
      <c r="AG598" s="6" t="s">
        <v>49</v>
      </c>
      <c r="AH598" s="1" t="s">
        <v>184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32" t="s">
        <v>49</v>
      </c>
    </row>
    <row r="599" spans="1:48">
      <c r="A599" s="6" t="s">
        <v>276</v>
      </c>
      <c r="B599" s="6" t="s">
        <v>38</v>
      </c>
      <c r="C599" s="6" t="s">
        <v>49</v>
      </c>
      <c r="D599" s="6" t="s">
        <v>277</v>
      </c>
      <c r="E599" s="6" t="s">
        <v>297</v>
      </c>
      <c r="F599" s="6">
        <v>2018</v>
      </c>
      <c r="G599" s="6" t="s">
        <v>278</v>
      </c>
      <c r="H599" s="6" t="s">
        <v>279</v>
      </c>
      <c r="I599" s="6" t="s">
        <v>280</v>
      </c>
      <c r="J599" s="6" t="str">
        <f t="shared" si="40"/>
        <v>Senecio_pinnatifolius</v>
      </c>
      <c r="K599" s="6" t="s">
        <v>281</v>
      </c>
      <c r="L599" s="6" t="s">
        <v>46</v>
      </c>
      <c r="M599" s="6" t="s">
        <v>49</v>
      </c>
      <c r="N599" s="6" t="s">
        <v>117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296</v>
      </c>
      <c r="T599" s="6" t="s">
        <v>296</v>
      </c>
      <c r="U599" s="6" t="s">
        <v>253</v>
      </c>
      <c r="V599" s="6" t="s">
        <v>282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283</v>
      </c>
      <c r="AE599" s="6" t="s">
        <v>290</v>
      </c>
      <c r="AF599" s="6" t="s">
        <v>49</v>
      </c>
      <c r="AG599" s="6" t="s">
        <v>49</v>
      </c>
      <c r="AH599" s="1" t="s">
        <v>184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32" t="s">
        <v>49</v>
      </c>
    </row>
    <row r="600" spans="1:48">
      <c r="A600" s="6" t="s">
        <v>276</v>
      </c>
      <c r="B600" s="6" t="s">
        <v>38</v>
      </c>
      <c r="C600" s="6" t="s">
        <v>49</v>
      </c>
      <c r="D600" s="6" t="s">
        <v>277</v>
      </c>
      <c r="E600" s="6" t="s">
        <v>297</v>
      </c>
      <c r="F600" s="6">
        <v>2018</v>
      </c>
      <c r="G600" s="6" t="s">
        <v>278</v>
      </c>
      <c r="H600" s="6" t="s">
        <v>279</v>
      </c>
      <c r="I600" s="6" t="s">
        <v>280</v>
      </c>
      <c r="J600" s="6" t="str">
        <f t="shared" si="40"/>
        <v>Senecio_pinnatifolius</v>
      </c>
      <c r="K600" s="6" t="s">
        <v>281</v>
      </c>
      <c r="L600" s="6" t="s">
        <v>46</v>
      </c>
      <c r="M600" s="6" t="s">
        <v>49</v>
      </c>
      <c r="N600" s="6" t="s">
        <v>117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296</v>
      </c>
      <c r="T600" s="6" t="s">
        <v>296</v>
      </c>
      <c r="U600" s="6" t="s">
        <v>253</v>
      </c>
      <c r="V600" s="6" t="s">
        <v>282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283</v>
      </c>
      <c r="AE600" s="6" t="s">
        <v>291</v>
      </c>
      <c r="AF600" s="6" t="s">
        <v>49</v>
      </c>
      <c r="AG600" s="6" t="s">
        <v>49</v>
      </c>
      <c r="AH600" s="1" t="s">
        <v>184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32" t="s">
        <v>49</v>
      </c>
    </row>
    <row r="601" spans="1:48">
      <c r="A601" s="6" t="s">
        <v>276</v>
      </c>
      <c r="B601" s="6" t="s">
        <v>38</v>
      </c>
      <c r="C601" s="6" t="s">
        <v>49</v>
      </c>
      <c r="D601" s="6" t="s">
        <v>277</v>
      </c>
      <c r="E601" s="6" t="s">
        <v>297</v>
      </c>
      <c r="F601" s="6">
        <v>2018</v>
      </c>
      <c r="G601" s="6" t="s">
        <v>278</v>
      </c>
      <c r="H601" s="6" t="s">
        <v>279</v>
      </c>
      <c r="I601" s="6" t="s">
        <v>280</v>
      </c>
      <c r="J601" s="6" t="str">
        <f t="shared" si="40"/>
        <v>Senecio_pinnatifolius</v>
      </c>
      <c r="K601" s="6" t="s">
        <v>281</v>
      </c>
      <c r="L601" s="6" t="s">
        <v>46</v>
      </c>
      <c r="M601" s="6" t="s">
        <v>49</v>
      </c>
      <c r="N601" s="6" t="s">
        <v>117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296</v>
      </c>
      <c r="T601" s="6" t="s">
        <v>296</v>
      </c>
      <c r="U601" s="6" t="s">
        <v>253</v>
      </c>
      <c r="V601" s="6" t="s">
        <v>282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284</v>
      </c>
      <c r="AE601" s="6" t="s">
        <v>285</v>
      </c>
      <c r="AF601" s="6" t="s">
        <v>49</v>
      </c>
      <c r="AG601" s="6" t="s">
        <v>49</v>
      </c>
      <c r="AH601" s="1" t="s">
        <v>184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32" t="s">
        <v>49</v>
      </c>
    </row>
    <row r="602" spans="1:48">
      <c r="A602" s="6" t="s">
        <v>276</v>
      </c>
      <c r="B602" s="6" t="s">
        <v>38</v>
      </c>
      <c r="C602" s="6" t="s">
        <v>49</v>
      </c>
      <c r="D602" s="6" t="s">
        <v>277</v>
      </c>
      <c r="E602" s="6" t="s">
        <v>297</v>
      </c>
      <c r="F602" s="6">
        <v>2018</v>
      </c>
      <c r="G602" s="6" t="s">
        <v>278</v>
      </c>
      <c r="H602" s="6" t="s">
        <v>279</v>
      </c>
      <c r="I602" s="6" t="s">
        <v>280</v>
      </c>
      <c r="J602" s="6" t="str">
        <f t="shared" si="40"/>
        <v>Senecio_pinnatifolius</v>
      </c>
      <c r="K602" s="6" t="s">
        <v>281</v>
      </c>
      <c r="L602" s="6" t="s">
        <v>46</v>
      </c>
      <c r="M602" s="6" t="s">
        <v>49</v>
      </c>
      <c r="N602" s="6" t="s">
        <v>117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296</v>
      </c>
      <c r="T602" s="6" t="s">
        <v>296</v>
      </c>
      <c r="U602" s="6" t="s">
        <v>253</v>
      </c>
      <c r="V602" s="6" t="s">
        <v>282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284</v>
      </c>
      <c r="AE602" s="6" t="s">
        <v>286</v>
      </c>
      <c r="AF602" s="6" t="s">
        <v>49</v>
      </c>
      <c r="AG602" s="6" t="s">
        <v>49</v>
      </c>
      <c r="AH602" s="1" t="s">
        <v>184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32" t="s">
        <v>49</v>
      </c>
    </row>
    <row r="603" spans="1:48">
      <c r="A603" s="6" t="s">
        <v>276</v>
      </c>
      <c r="B603" s="6" t="s">
        <v>38</v>
      </c>
      <c r="C603" s="6" t="s">
        <v>49</v>
      </c>
      <c r="D603" s="6" t="s">
        <v>277</v>
      </c>
      <c r="E603" s="6" t="s">
        <v>297</v>
      </c>
      <c r="F603" s="6">
        <v>2018</v>
      </c>
      <c r="G603" s="6" t="s">
        <v>278</v>
      </c>
      <c r="H603" s="6" t="s">
        <v>279</v>
      </c>
      <c r="I603" s="6" t="s">
        <v>280</v>
      </c>
      <c r="J603" s="6" t="str">
        <f t="shared" si="40"/>
        <v>Senecio_pinnatifolius</v>
      </c>
      <c r="K603" s="6" t="s">
        <v>281</v>
      </c>
      <c r="L603" s="6" t="s">
        <v>46</v>
      </c>
      <c r="M603" s="6" t="s">
        <v>49</v>
      </c>
      <c r="N603" s="6" t="s">
        <v>117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296</v>
      </c>
      <c r="T603" s="6" t="s">
        <v>296</v>
      </c>
      <c r="U603" s="6" t="s">
        <v>253</v>
      </c>
      <c r="V603" s="6" t="s">
        <v>282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284</v>
      </c>
      <c r="AE603" s="6" t="s">
        <v>287</v>
      </c>
      <c r="AF603" s="6" t="s">
        <v>49</v>
      </c>
      <c r="AG603" s="6" t="s">
        <v>49</v>
      </c>
      <c r="AH603" s="1" t="s">
        <v>184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32" t="s">
        <v>49</v>
      </c>
    </row>
    <row r="604" spans="1:48">
      <c r="A604" s="6" t="s">
        <v>276</v>
      </c>
      <c r="B604" s="6" t="s">
        <v>38</v>
      </c>
      <c r="C604" s="6" t="s">
        <v>49</v>
      </c>
      <c r="D604" s="6" t="s">
        <v>277</v>
      </c>
      <c r="E604" s="6" t="s">
        <v>297</v>
      </c>
      <c r="F604" s="6">
        <v>2018</v>
      </c>
      <c r="G604" s="6" t="s">
        <v>278</v>
      </c>
      <c r="H604" s="6" t="s">
        <v>279</v>
      </c>
      <c r="I604" s="6" t="s">
        <v>280</v>
      </c>
      <c r="J604" s="6" t="str">
        <f t="shared" si="40"/>
        <v>Senecio_pinnatifolius</v>
      </c>
      <c r="K604" s="6" t="s">
        <v>281</v>
      </c>
      <c r="L604" s="6" t="s">
        <v>46</v>
      </c>
      <c r="M604" s="6" t="s">
        <v>49</v>
      </c>
      <c r="N604" s="6" t="s">
        <v>117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296</v>
      </c>
      <c r="T604" s="6" t="s">
        <v>296</v>
      </c>
      <c r="U604" s="6" t="s">
        <v>253</v>
      </c>
      <c r="V604" s="6" t="s">
        <v>282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284</v>
      </c>
      <c r="AE604" s="6" t="s">
        <v>288</v>
      </c>
      <c r="AF604" s="6" t="s">
        <v>49</v>
      </c>
      <c r="AG604" s="6" t="s">
        <v>49</v>
      </c>
      <c r="AH604" s="1" t="s">
        <v>184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32" t="s">
        <v>49</v>
      </c>
    </row>
    <row r="605" spans="1:48">
      <c r="A605" s="6" t="s">
        <v>276</v>
      </c>
      <c r="B605" s="6" t="s">
        <v>38</v>
      </c>
      <c r="C605" s="6" t="s">
        <v>49</v>
      </c>
      <c r="D605" s="6" t="s">
        <v>277</v>
      </c>
      <c r="E605" s="6" t="s">
        <v>297</v>
      </c>
      <c r="F605" s="6">
        <v>2018</v>
      </c>
      <c r="G605" s="6" t="s">
        <v>278</v>
      </c>
      <c r="H605" s="6" t="s">
        <v>279</v>
      </c>
      <c r="I605" s="6" t="s">
        <v>280</v>
      </c>
      <c r="J605" s="6" t="str">
        <f t="shared" si="40"/>
        <v>Senecio_pinnatifolius</v>
      </c>
      <c r="K605" s="6" t="s">
        <v>281</v>
      </c>
      <c r="L605" s="6" t="s">
        <v>46</v>
      </c>
      <c r="M605" s="6" t="s">
        <v>49</v>
      </c>
      <c r="N605" s="6" t="s">
        <v>117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296</v>
      </c>
      <c r="T605" s="6" t="s">
        <v>296</v>
      </c>
      <c r="U605" s="6" t="s">
        <v>253</v>
      </c>
      <c r="V605" s="6" t="s">
        <v>282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284</v>
      </c>
      <c r="AE605" s="6" t="s">
        <v>289</v>
      </c>
      <c r="AF605" s="6" t="s">
        <v>49</v>
      </c>
      <c r="AG605" s="6" t="s">
        <v>49</v>
      </c>
      <c r="AH605" s="1" t="s">
        <v>184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32" t="s">
        <v>49</v>
      </c>
    </row>
    <row r="606" spans="1:48">
      <c r="A606" s="6" t="s">
        <v>276</v>
      </c>
      <c r="B606" s="6" t="s">
        <v>38</v>
      </c>
      <c r="C606" s="6" t="s">
        <v>49</v>
      </c>
      <c r="D606" s="6" t="s">
        <v>277</v>
      </c>
      <c r="E606" s="6" t="s">
        <v>297</v>
      </c>
      <c r="F606" s="6">
        <v>2018</v>
      </c>
      <c r="G606" s="6" t="s">
        <v>278</v>
      </c>
      <c r="H606" s="6" t="s">
        <v>279</v>
      </c>
      <c r="I606" s="6" t="s">
        <v>280</v>
      </c>
      <c r="J606" s="6" t="str">
        <f t="shared" si="40"/>
        <v>Senecio_pinnatifolius</v>
      </c>
      <c r="K606" s="6" t="s">
        <v>281</v>
      </c>
      <c r="L606" s="6" t="s">
        <v>46</v>
      </c>
      <c r="M606" s="6" t="s">
        <v>49</v>
      </c>
      <c r="N606" s="6" t="s">
        <v>117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296</v>
      </c>
      <c r="T606" s="6" t="s">
        <v>296</v>
      </c>
      <c r="U606" s="6" t="s">
        <v>253</v>
      </c>
      <c r="V606" s="6" t="s">
        <v>282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284</v>
      </c>
      <c r="AE606" s="6" t="s">
        <v>290</v>
      </c>
      <c r="AF606" s="6" t="s">
        <v>49</v>
      </c>
      <c r="AG606" s="6" t="s">
        <v>49</v>
      </c>
      <c r="AH606" s="1" t="s">
        <v>184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32" t="s">
        <v>49</v>
      </c>
    </row>
    <row r="607" spans="1:48">
      <c r="A607" s="6" t="s">
        <v>276</v>
      </c>
      <c r="B607" s="6" t="s">
        <v>38</v>
      </c>
      <c r="C607" s="6" t="s">
        <v>49</v>
      </c>
      <c r="D607" s="6" t="s">
        <v>277</v>
      </c>
      <c r="E607" s="6" t="s">
        <v>297</v>
      </c>
      <c r="F607" s="6">
        <v>2018</v>
      </c>
      <c r="G607" s="6" t="s">
        <v>278</v>
      </c>
      <c r="H607" s="6" t="s">
        <v>279</v>
      </c>
      <c r="I607" s="6" t="s">
        <v>280</v>
      </c>
      <c r="J607" s="6" t="str">
        <f t="shared" si="40"/>
        <v>Senecio_pinnatifolius</v>
      </c>
      <c r="K607" s="6" t="s">
        <v>281</v>
      </c>
      <c r="L607" s="6" t="s">
        <v>46</v>
      </c>
      <c r="M607" s="6" t="s">
        <v>49</v>
      </c>
      <c r="N607" s="6" t="s">
        <v>117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296</v>
      </c>
      <c r="T607" s="6" t="s">
        <v>296</v>
      </c>
      <c r="U607" s="6" t="s">
        <v>253</v>
      </c>
      <c r="V607" s="6" t="s">
        <v>282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284</v>
      </c>
      <c r="AE607" s="6" t="s">
        <v>291</v>
      </c>
      <c r="AF607" s="6" t="s">
        <v>49</v>
      </c>
      <c r="AG607" s="6" t="s">
        <v>49</v>
      </c>
      <c r="AH607" s="1" t="s">
        <v>184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32" t="s">
        <v>49</v>
      </c>
    </row>
    <row r="608" spans="1:48">
      <c r="A608" s="6" t="s">
        <v>276</v>
      </c>
      <c r="B608" s="6" t="s">
        <v>38</v>
      </c>
      <c r="C608" s="6" t="s">
        <v>49</v>
      </c>
      <c r="D608" s="6" t="s">
        <v>277</v>
      </c>
      <c r="E608" s="6" t="s">
        <v>297</v>
      </c>
      <c r="F608" s="6">
        <v>2018</v>
      </c>
      <c r="G608" s="6" t="s">
        <v>278</v>
      </c>
      <c r="H608" s="6" t="s">
        <v>279</v>
      </c>
      <c r="I608" s="6" t="s">
        <v>280</v>
      </c>
      <c r="J608" s="6" t="str">
        <f t="shared" si="40"/>
        <v>Senecio_pinnatifolius</v>
      </c>
      <c r="K608" s="6" t="s">
        <v>281</v>
      </c>
      <c r="L608" s="6" t="s">
        <v>46</v>
      </c>
      <c r="M608" s="6" t="s">
        <v>49</v>
      </c>
      <c r="N608" s="6" t="s">
        <v>117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296</v>
      </c>
      <c r="T608" s="6" t="s">
        <v>296</v>
      </c>
      <c r="U608" s="6" t="s">
        <v>253</v>
      </c>
      <c r="V608" s="6" t="s">
        <v>282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285</v>
      </c>
      <c r="AE608" s="6" t="s">
        <v>286</v>
      </c>
      <c r="AF608" s="6" t="s">
        <v>49</v>
      </c>
      <c r="AG608" s="6" t="s">
        <v>49</v>
      </c>
      <c r="AH608" s="1" t="s">
        <v>184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32" t="s">
        <v>49</v>
      </c>
    </row>
    <row r="609" spans="1:48">
      <c r="A609" s="6" t="s">
        <v>276</v>
      </c>
      <c r="B609" s="6" t="s">
        <v>38</v>
      </c>
      <c r="C609" s="6" t="s">
        <v>49</v>
      </c>
      <c r="D609" s="6" t="s">
        <v>277</v>
      </c>
      <c r="E609" s="6" t="s">
        <v>297</v>
      </c>
      <c r="F609" s="6">
        <v>2018</v>
      </c>
      <c r="G609" s="6" t="s">
        <v>278</v>
      </c>
      <c r="H609" s="6" t="s">
        <v>279</v>
      </c>
      <c r="I609" s="6" t="s">
        <v>280</v>
      </c>
      <c r="J609" s="6" t="str">
        <f t="shared" si="40"/>
        <v>Senecio_pinnatifolius</v>
      </c>
      <c r="K609" s="6" t="s">
        <v>281</v>
      </c>
      <c r="L609" s="6" t="s">
        <v>46</v>
      </c>
      <c r="M609" s="6" t="s">
        <v>49</v>
      </c>
      <c r="N609" s="6" t="s">
        <v>117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296</v>
      </c>
      <c r="T609" s="6" t="s">
        <v>296</v>
      </c>
      <c r="U609" s="6" t="s">
        <v>253</v>
      </c>
      <c r="V609" s="6" t="s">
        <v>282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285</v>
      </c>
      <c r="AE609" s="6" t="s">
        <v>287</v>
      </c>
      <c r="AF609" s="6" t="s">
        <v>49</v>
      </c>
      <c r="AG609" s="6" t="s">
        <v>49</v>
      </c>
      <c r="AH609" s="1" t="s">
        <v>184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32" t="s">
        <v>49</v>
      </c>
    </row>
    <row r="610" spans="1:48">
      <c r="A610" s="6" t="s">
        <v>276</v>
      </c>
      <c r="B610" s="6" t="s">
        <v>38</v>
      </c>
      <c r="C610" s="6" t="s">
        <v>49</v>
      </c>
      <c r="D610" s="6" t="s">
        <v>277</v>
      </c>
      <c r="E610" s="6" t="s">
        <v>297</v>
      </c>
      <c r="F610" s="6">
        <v>2018</v>
      </c>
      <c r="G610" s="6" t="s">
        <v>278</v>
      </c>
      <c r="H610" s="6" t="s">
        <v>279</v>
      </c>
      <c r="I610" s="6" t="s">
        <v>280</v>
      </c>
      <c r="J610" s="6" t="str">
        <f t="shared" si="40"/>
        <v>Senecio_pinnatifolius</v>
      </c>
      <c r="K610" s="6" t="s">
        <v>281</v>
      </c>
      <c r="L610" s="6" t="s">
        <v>46</v>
      </c>
      <c r="M610" s="6" t="s">
        <v>49</v>
      </c>
      <c r="N610" s="6" t="s">
        <v>117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296</v>
      </c>
      <c r="T610" s="6" t="s">
        <v>296</v>
      </c>
      <c r="U610" s="6" t="s">
        <v>253</v>
      </c>
      <c r="V610" s="6" t="s">
        <v>282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285</v>
      </c>
      <c r="AE610" s="6" t="s">
        <v>288</v>
      </c>
      <c r="AF610" s="6" t="s">
        <v>49</v>
      </c>
      <c r="AG610" s="6" t="s">
        <v>49</v>
      </c>
      <c r="AH610" s="1" t="s">
        <v>184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32" t="s">
        <v>49</v>
      </c>
    </row>
    <row r="611" spans="1:48">
      <c r="A611" s="6" t="s">
        <v>276</v>
      </c>
      <c r="B611" s="6" t="s">
        <v>38</v>
      </c>
      <c r="C611" s="6" t="s">
        <v>49</v>
      </c>
      <c r="D611" s="6" t="s">
        <v>277</v>
      </c>
      <c r="E611" s="6" t="s">
        <v>297</v>
      </c>
      <c r="F611" s="6">
        <v>2018</v>
      </c>
      <c r="G611" s="6" t="s">
        <v>278</v>
      </c>
      <c r="H611" s="6" t="s">
        <v>279</v>
      </c>
      <c r="I611" s="6" t="s">
        <v>280</v>
      </c>
      <c r="J611" s="6" t="str">
        <f t="shared" si="40"/>
        <v>Senecio_pinnatifolius</v>
      </c>
      <c r="K611" s="6" t="s">
        <v>281</v>
      </c>
      <c r="L611" s="6" t="s">
        <v>46</v>
      </c>
      <c r="M611" s="6" t="s">
        <v>49</v>
      </c>
      <c r="N611" s="6" t="s">
        <v>117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296</v>
      </c>
      <c r="T611" s="6" t="s">
        <v>296</v>
      </c>
      <c r="U611" s="6" t="s">
        <v>253</v>
      </c>
      <c r="V611" s="6" t="s">
        <v>282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285</v>
      </c>
      <c r="AE611" s="6" t="s">
        <v>289</v>
      </c>
      <c r="AF611" s="6" t="s">
        <v>49</v>
      </c>
      <c r="AG611" s="6" t="s">
        <v>49</v>
      </c>
      <c r="AH611" s="1" t="s">
        <v>184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32" t="s">
        <v>49</v>
      </c>
    </row>
    <row r="612" spans="1:48">
      <c r="A612" s="6" t="s">
        <v>276</v>
      </c>
      <c r="B612" s="6" t="s">
        <v>38</v>
      </c>
      <c r="C612" s="6" t="s">
        <v>49</v>
      </c>
      <c r="D612" s="6" t="s">
        <v>277</v>
      </c>
      <c r="E612" s="6" t="s">
        <v>297</v>
      </c>
      <c r="F612" s="6">
        <v>2018</v>
      </c>
      <c r="G612" s="6" t="s">
        <v>278</v>
      </c>
      <c r="H612" s="6" t="s">
        <v>279</v>
      </c>
      <c r="I612" s="6" t="s">
        <v>280</v>
      </c>
      <c r="J612" s="6" t="str">
        <f t="shared" si="40"/>
        <v>Senecio_pinnatifolius</v>
      </c>
      <c r="K612" s="6" t="s">
        <v>281</v>
      </c>
      <c r="L612" s="6" t="s">
        <v>46</v>
      </c>
      <c r="M612" s="6" t="s">
        <v>49</v>
      </c>
      <c r="N612" s="6" t="s">
        <v>117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296</v>
      </c>
      <c r="T612" s="6" t="s">
        <v>296</v>
      </c>
      <c r="U612" s="6" t="s">
        <v>253</v>
      </c>
      <c r="V612" s="6" t="s">
        <v>282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285</v>
      </c>
      <c r="AE612" s="6" t="s">
        <v>290</v>
      </c>
      <c r="AF612" s="6" t="s">
        <v>49</v>
      </c>
      <c r="AG612" s="6" t="s">
        <v>49</v>
      </c>
      <c r="AH612" s="1" t="s">
        <v>184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32" t="s">
        <v>49</v>
      </c>
    </row>
    <row r="613" spans="1:48">
      <c r="A613" s="6" t="s">
        <v>276</v>
      </c>
      <c r="B613" s="6" t="s">
        <v>38</v>
      </c>
      <c r="C613" s="6" t="s">
        <v>49</v>
      </c>
      <c r="D613" s="6" t="s">
        <v>277</v>
      </c>
      <c r="E613" s="6" t="s">
        <v>297</v>
      </c>
      <c r="F613" s="6">
        <v>2018</v>
      </c>
      <c r="G613" s="6" t="s">
        <v>278</v>
      </c>
      <c r="H613" s="6" t="s">
        <v>279</v>
      </c>
      <c r="I613" s="6" t="s">
        <v>280</v>
      </c>
      <c r="J613" s="6" t="str">
        <f t="shared" si="40"/>
        <v>Senecio_pinnatifolius</v>
      </c>
      <c r="K613" s="6" t="s">
        <v>281</v>
      </c>
      <c r="L613" s="6" t="s">
        <v>46</v>
      </c>
      <c r="M613" s="6" t="s">
        <v>49</v>
      </c>
      <c r="N613" s="6" t="s">
        <v>117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296</v>
      </c>
      <c r="T613" s="6" t="s">
        <v>296</v>
      </c>
      <c r="U613" s="6" t="s">
        <v>253</v>
      </c>
      <c r="V613" s="6" t="s">
        <v>282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285</v>
      </c>
      <c r="AE613" s="6" t="s">
        <v>291</v>
      </c>
      <c r="AF613" s="6" t="s">
        <v>49</v>
      </c>
      <c r="AG613" s="6" t="s">
        <v>49</v>
      </c>
      <c r="AH613" s="1" t="s">
        <v>184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32" t="s">
        <v>49</v>
      </c>
    </row>
    <row r="614" spans="1:48">
      <c r="A614" s="6" t="s">
        <v>276</v>
      </c>
      <c r="B614" s="6" t="s">
        <v>38</v>
      </c>
      <c r="C614" s="6" t="s">
        <v>49</v>
      </c>
      <c r="D614" s="6" t="s">
        <v>277</v>
      </c>
      <c r="E614" s="6" t="s">
        <v>297</v>
      </c>
      <c r="F614" s="6">
        <v>2018</v>
      </c>
      <c r="G614" s="6" t="s">
        <v>278</v>
      </c>
      <c r="H614" s="6" t="s">
        <v>279</v>
      </c>
      <c r="I614" s="6" t="s">
        <v>280</v>
      </c>
      <c r="J614" s="6" t="str">
        <f t="shared" si="40"/>
        <v>Senecio_pinnatifolius</v>
      </c>
      <c r="K614" s="6" t="s">
        <v>281</v>
      </c>
      <c r="L614" s="6" t="s">
        <v>46</v>
      </c>
      <c r="M614" s="6" t="s">
        <v>49</v>
      </c>
      <c r="N614" s="6" t="s">
        <v>117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296</v>
      </c>
      <c r="T614" s="6" t="s">
        <v>296</v>
      </c>
      <c r="U614" s="6" t="s">
        <v>253</v>
      </c>
      <c r="V614" s="6" t="s">
        <v>282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286</v>
      </c>
      <c r="AE614" s="6" t="s">
        <v>287</v>
      </c>
      <c r="AF614" s="6" t="s">
        <v>49</v>
      </c>
      <c r="AG614" s="6" t="s">
        <v>49</v>
      </c>
      <c r="AH614" s="1" t="s">
        <v>184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32" t="s">
        <v>49</v>
      </c>
    </row>
    <row r="615" spans="1:48">
      <c r="A615" s="6" t="s">
        <v>276</v>
      </c>
      <c r="B615" s="6" t="s">
        <v>38</v>
      </c>
      <c r="C615" s="6" t="s">
        <v>49</v>
      </c>
      <c r="D615" s="6" t="s">
        <v>277</v>
      </c>
      <c r="E615" s="6" t="s">
        <v>297</v>
      </c>
      <c r="F615" s="6">
        <v>2018</v>
      </c>
      <c r="G615" s="6" t="s">
        <v>278</v>
      </c>
      <c r="H615" s="6" t="s">
        <v>279</v>
      </c>
      <c r="I615" s="6" t="s">
        <v>280</v>
      </c>
      <c r="J615" s="6" t="str">
        <f t="shared" si="40"/>
        <v>Senecio_pinnatifolius</v>
      </c>
      <c r="K615" s="6" t="s">
        <v>281</v>
      </c>
      <c r="L615" s="6" t="s">
        <v>46</v>
      </c>
      <c r="M615" s="6" t="s">
        <v>49</v>
      </c>
      <c r="N615" s="6" t="s">
        <v>117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296</v>
      </c>
      <c r="T615" s="6" t="s">
        <v>296</v>
      </c>
      <c r="U615" s="6" t="s">
        <v>253</v>
      </c>
      <c r="V615" s="6" t="s">
        <v>282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286</v>
      </c>
      <c r="AE615" s="6" t="s">
        <v>288</v>
      </c>
      <c r="AF615" s="6" t="s">
        <v>49</v>
      </c>
      <c r="AG615" s="6" t="s">
        <v>49</v>
      </c>
      <c r="AH615" s="1" t="s">
        <v>184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32" t="s">
        <v>49</v>
      </c>
    </row>
    <row r="616" spans="1:48">
      <c r="A616" s="6" t="s">
        <v>276</v>
      </c>
      <c r="B616" s="6" t="s">
        <v>38</v>
      </c>
      <c r="C616" s="6" t="s">
        <v>49</v>
      </c>
      <c r="D616" s="6" t="s">
        <v>277</v>
      </c>
      <c r="E616" s="6" t="s">
        <v>297</v>
      </c>
      <c r="F616" s="6">
        <v>2018</v>
      </c>
      <c r="G616" s="6" t="s">
        <v>278</v>
      </c>
      <c r="H616" s="6" t="s">
        <v>279</v>
      </c>
      <c r="I616" s="6" t="s">
        <v>280</v>
      </c>
      <c r="J616" s="6" t="str">
        <f t="shared" si="40"/>
        <v>Senecio_pinnatifolius</v>
      </c>
      <c r="K616" s="6" t="s">
        <v>281</v>
      </c>
      <c r="L616" s="6" t="s">
        <v>46</v>
      </c>
      <c r="M616" s="6" t="s">
        <v>49</v>
      </c>
      <c r="N616" s="6" t="s">
        <v>117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296</v>
      </c>
      <c r="T616" s="6" t="s">
        <v>296</v>
      </c>
      <c r="U616" s="6" t="s">
        <v>253</v>
      </c>
      <c r="V616" s="6" t="s">
        <v>282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286</v>
      </c>
      <c r="AE616" s="6" t="s">
        <v>289</v>
      </c>
      <c r="AF616" s="6" t="s">
        <v>49</v>
      </c>
      <c r="AG616" s="6" t="s">
        <v>49</v>
      </c>
      <c r="AH616" s="1" t="s">
        <v>184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32" t="s">
        <v>49</v>
      </c>
    </row>
    <row r="617" spans="1:48">
      <c r="A617" s="6" t="s">
        <v>276</v>
      </c>
      <c r="B617" s="6" t="s">
        <v>38</v>
      </c>
      <c r="C617" s="6" t="s">
        <v>49</v>
      </c>
      <c r="D617" s="6" t="s">
        <v>277</v>
      </c>
      <c r="E617" s="6" t="s">
        <v>297</v>
      </c>
      <c r="F617" s="6">
        <v>2018</v>
      </c>
      <c r="G617" s="6" t="s">
        <v>278</v>
      </c>
      <c r="H617" s="6" t="s">
        <v>279</v>
      </c>
      <c r="I617" s="6" t="s">
        <v>280</v>
      </c>
      <c r="J617" s="6" t="str">
        <f t="shared" si="40"/>
        <v>Senecio_pinnatifolius</v>
      </c>
      <c r="K617" s="6" t="s">
        <v>281</v>
      </c>
      <c r="L617" s="6" t="s">
        <v>46</v>
      </c>
      <c r="M617" s="6" t="s">
        <v>49</v>
      </c>
      <c r="N617" s="6" t="s">
        <v>117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296</v>
      </c>
      <c r="T617" s="6" t="s">
        <v>296</v>
      </c>
      <c r="U617" s="6" t="s">
        <v>253</v>
      </c>
      <c r="V617" s="6" t="s">
        <v>282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286</v>
      </c>
      <c r="AE617" s="6" t="s">
        <v>290</v>
      </c>
      <c r="AF617" s="6" t="s">
        <v>49</v>
      </c>
      <c r="AG617" s="6" t="s">
        <v>49</v>
      </c>
      <c r="AH617" s="1" t="s">
        <v>184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32" t="s">
        <v>49</v>
      </c>
    </row>
    <row r="618" spans="1:48">
      <c r="A618" s="6" t="s">
        <v>276</v>
      </c>
      <c r="B618" s="6" t="s">
        <v>38</v>
      </c>
      <c r="C618" s="6" t="s">
        <v>49</v>
      </c>
      <c r="D618" s="6" t="s">
        <v>277</v>
      </c>
      <c r="E618" s="6" t="s">
        <v>297</v>
      </c>
      <c r="F618" s="6">
        <v>2018</v>
      </c>
      <c r="G618" s="6" t="s">
        <v>278</v>
      </c>
      <c r="H618" s="6" t="s">
        <v>279</v>
      </c>
      <c r="I618" s="6" t="s">
        <v>280</v>
      </c>
      <c r="J618" s="6" t="str">
        <f t="shared" si="40"/>
        <v>Senecio_pinnatifolius</v>
      </c>
      <c r="K618" s="6" t="s">
        <v>281</v>
      </c>
      <c r="L618" s="6" t="s">
        <v>46</v>
      </c>
      <c r="M618" s="6" t="s">
        <v>49</v>
      </c>
      <c r="N618" s="6" t="s">
        <v>117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296</v>
      </c>
      <c r="T618" s="6" t="s">
        <v>296</v>
      </c>
      <c r="U618" s="6" t="s">
        <v>253</v>
      </c>
      <c r="V618" s="6" t="s">
        <v>282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286</v>
      </c>
      <c r="AE618" s="6" t="s">
        <v>291</v>
      </c>
      <c r="AF618" s="6" t="s">
        <v>49</v>
      </c>
      <c r="AG618" s="6" t="s">
        <v>49</v>
      </c>
      <c r="AH618" s="1" t="s">
        <v>184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32" t="s">
        <v>49</v>
      </c>
    </row>
    <row r="619" spans="1:48">
      <c r="A619" s="6" t="s">
        <v>276</v>
      </c>
      <c r="B619" s="6" t="s">
        <v>38</v>
      </c>
      <c r="C619" s="6" t="s">
        <v>49</v>
      </c>
      <c r="D619" s="6" t="s">
        <v>277</v>
      </c>
      <c r="E619" s="6" t="s">
        <v>297</v>
      </c>
      <c r="F619" s="6">
        <v>2018</v>
      </c>
      <c r="G619" s="6" t="s">
        <v>278</v>
      </c>
      <c r="H619" s="6" t="s">
        <v>279</v>
      </c>
      <c r="I619" s="6" t="s">
        <v>280</v>
      </c>
      <c r="J619" s="6" t="str">
        <f t="shared" si="40"/>
        <v>Senecio_pinnatifolius</v>
      </c>
      <c r="K619" s="6" t="s">
        <v>281</v>
      </c>
      <c r="L619" s="6" t="s">
        <v>46</v>
      </c>
      <c r="M619" s="6" t="s">
        <v>49</v>
      </c>
      <c r="N619" s="6" t="s">
        <v>117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296</v>
      </c>
      <c r="T619" s="6" t="s">
        <v>296</v>
      </c>
      <c r="U619" s="6" t="s">
        <v>253</v>
      </c>
      <c r="V619" s="6" t="s">
        <v>282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287</v>
      </c>
      <c r="AE619" s="6" t="s">
        <v>288</v>
      </c>
      <c r="AF619" s="6" t="s">
        <v>49</v>
      </c>
      <c r="AG619" s="6" t="s">
        <v>49</v>
      </c>
      <c r="AH619" s="1" t="s">
        <v>184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32" t="s">
        <v>49</v>
      </c>
    </row>
    <row r="620" spans="1:48">
      <c r="A620" s="6" t="s">
        <v>276</v>
      </c>
      <c r="B620" s="6" t="s">
        <v>38</v>
      </c>
      <c r="C620" s="6" t="s">
        <v>49</v>
      </c>
      <c r="D620" s="6" t="s">
        <v>277</v>
      </c>
      <c r="E620" s="6" t="s">
        <v>297</v>
      </c>
      <c r="F620" s="6">
        <v>2018</v>
      </c>
      <c r="G620" s="6" t="s">
        <v>278</v>
      </c>
      <c r="H620" s="6" t="s">
        <v>279</v>
      </c>
      <c r="I620" s="6" t="s">
        <v>280</v>
      </c>
      <c r="J620" s="6" t="str">
        <f t="shared" si="40"/>
        <v>Senecio_pinnatifolius</v>
      </c>
      <c r="K620" s="6" t="s">
        <v>281</v>
      </c>
      <c r="L620" s="6" t="s">
        <v>46</v>
      </c>
      <c r="M620" s="6" t="s">
        <v>49</v>
      </c>
      <c r="N620" s="6" t="s">
        <v>117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296</v>
      </c>
      <c r="T620" s="6" t="s">
        <v>296</v>
      </c>
      <c r="U620" s="6" t="s">
        <v>253</v>
      </c>
      <c r="V620" s="6" t="s">
        <v>282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287</v>
      </c>
      <c r="AE620" s="6" t="s">
        <v>289</v>
      </c>
      <c r="AF620" s="6" t="s">
        <v>49</v>
      </c>
      <c r="AG620" s="6" t="s">
        <v>49</v>
      </c>
      <c r="AH620" s="1" t="s">
        <v>184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32" t="s">
        <v>49</v>
      </c>
    </row>
    <row r="621" spans="1:48">
      <c r="A621" s="6" t="s">
        <v>276</v>
      </c>
      <c r="B621" s="6" t="s">
        <v>38</v>
      </c>
      <c r="C621" s="6" t="s">
        <v>49</v>
      </c>
      <c r="D621" s="6" t="s">
        <v>277</v>
      </c>
      <c r="E621" s="6" t="s">
        <v>297</v>
      </c>
      <c r="F621" s="6">
        <v>2018</v>
      </c>
      <c r="G621" s="6" t="s">
        <v>278</v>
      </c>
      <c r="H621" s="6" t="s">
        <v>279</v>
      </c>
      <c r="I621" s="6" t="s">
        <v>280</v>
      </c>
      <c r="J621" s="6" t="str">
        <f t="shared" si="40"/>
        <v>Senecio_pinnatifolius</v>
      </c>
      <c r="K621" s="6" t="s">
        <v>281</v>
      </c>
      <c r="L621" s="6" t="s">
        <v>46</v>
      </c>
      <c r="M621" s="6" t="s">
        <v>49</v>
      </c>
      <c r="N621" s="6" t="s">
        <v>117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296</v>
      </c>
      <c r="T621" s="6" t="s">
        <v>296</v>
      </c>
      <c r="U621" s="6" t="s">
        <v>253</v>
      </c>
      <c r="V621" s="6" t="s">
        <v>282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287</v>
      </c>
      <c r="AE621" s="6" t="s">
        <v>290</v>
      </c>
      <c r="AF621" s="6" t="s">
        <v>49</v>
      </c>
      <c r="AG621" s="6" t="s">
        <v>49</v>
      </c>
      <c r="AH621" s="1" t="s">
        <v>184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32" t="s">
        <v>49</v>
      </c>
    </row>
    <row r="622" spans="1:48">
      <c r="A622" s="6" t="s">
        <v>276</v>
      </c>
      <c r="B622" s="6" t="s">
        <v>38</v>
      </c>
      <c r="C622" s="6" t="s">
        <v>49</v>
      </c>
      <c r="D622" s="6" t="s">
        <v>277</v>
      </c>
      <c r="E622" s="6" t="s">
        <v>297</v>
      </c>
      <c r="F622" s="6">
        <v>2018</v>
      </c>
      <c r="G622" s="6" t="s">
        <v>278</v>
      </c>
      <c r="H622" s="6" t="s">
        <v>279</v>
      </c>
      <c r="I622" s="6" t="s">
        <v>280</v>
      </c>
      <c r="J622" s="6" t="str">
        <f t="shared" si="40"/>
        <v>Senecio_pinnatifolius</v>
      </c>
      <c r="K622" s="6" t="s">
        <v>281</v>
      </c>
      <c r="L622" s="6" t="s">
        <v>46</v>
      </c>
      <c r="M622" s="6" t="s">
        <v>49</v>
      </c>
      <c r="N622" s="6" t="s">
        <v>117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296</v>
      </c>
      <c r="T622" s="6" t="s">
        <v>296</v>
      </c>
      <c r="U622" s="6" t="s">
        <v>253</v>
      </c>
      <c r="V622" s="6" t="s">
        <v>282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287</v>
      </c>
      <c r="AE622" s="6" t="s">
        <v>291</v>
      </c>
      <c r="AF622" s="6" t="s">
        <v>49</v>
      </c>
      <c r="AG622" s="6" t="s">
        <v>49</v>
      </c>
      <c r="AH622" s="1" t="s">
        <v>184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32" t="s">
        <v>49</v>
      </c>
    </row>
    <row r="623" spans="1:48">
      <c r="A623" s="6" t="s">
        <v>276</v>
      </c>
      <c r="B623" s="6" t="s">
        <v>38</v>
      </c>
      <c r="C623" s="6" t="s">
        <v>49</v>
      </c>
      <c r="D623" s="6" t="s">
        <v>277</v>
      </c>
      <c r="E623" s="6" t="s">
        <v>297</v>
      </c>
      <c r="F623" s="6">
        <v>2018</v>
      </c>
      <c r="G623" s="6" t="s">
        <v>278</v>
      </c>
      <c r="H623" s="6" t="s">
        <v>279</v>
      </c>
      <c r="I623" s="6" t="s">
        <v>280</v>
      </c>
      <c r="J623" s="6" t="str">
        <f t="shared" si="40"/>
        <v>Senecio_pinnatifolius</v>
      </c>
      <c r="K623" s="6" t="s">
        <v>281</v>
      </c>
      <c r="L623" s="6" t="s">
        <v>46</v>
      </c>
      <c r="M623" s="6" t="s">
        <v>49</v>
      </c>
      <c r="N623" s="6" t="s">
        <v>117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296</v>
      </c>
      <c r="T623" s="6" t="s">
        <v>296</v>
      </c>
      <c r="U623" s="6" t="s">
        <v>253</v>
      </c>
      <c r="V623" s="6" t="s">
        <v>282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288</v>
      </c>
      <c r="AE623" s="6" t="s">
        <v>289</v>
      </c>
      <c r="AF623" s="6" t="s">
        <v>49</v>
      </c>
      <c r="AG623" s="6" t="s">
        <v>49</v>
      </c>
      <c r="AH623" s="1" t="s">
        <v>184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32" t="s">
        <v>49</v>
      </c>
    </row>
    <row r="624" spans="1:48">
      <c r="A624" s="6" t="s">
        <v>276</v>
      </c>
      <c r="B624" s="6" t="s">
        <v>38</v>
      </c>
      <c r="C624" s="6" t="s">
        <v>49</v>
      </c>
      <c r="D624" s="6" t="s">
        <v>277</v>
      </c>
      <c r="E624" s="6" t="s">
        <v>297</v>
      </c>
      <c r="F624" s="6">
        <v>2018</v>
      </c>
      <c r="G624" s="6" t="s">
        <v>278</v>
      </c>
      <c r="H624" s="6" t="s">
        <v>279</v>
      </c>
      <c r="I624" s="6" t="s">
        <v>280</v>
      </c>
      <c r="J624" s="6" t="str">
        <f t="shared" si="40"/>
        <v>Senecio_pinnatifolius</v>
      </c>
      <c r="K624" s="6" t="s">
        <v>281</v>
      </c>
      <c r="L624" s="6" t="s">
        <v>46</v>
      </c>
      <c r="M624" s="6" t="s">
        <v>49</v>
      </c>
      <c r="N624" s="6" t="s">
        <v>117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296</v>
      </c>
      <c r="T624" s="6" t="s">
        <v>296</v>
      </c>
      <c r="U624" s="6" t="s">
        <v>253</v>
      </c>
      <c r="V624" s="6" t="s">
        <v>282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288</v>
      </c>
      <c r="AE624" s="6" t="s">
        <v>290</v>
      </c>
      <c r="AF624" s="6" t="s">
        <v>49</v>
      </c>
      <c r="AG624" s="6" t="s">
        <v>49</v>
      </c>
      <c r="AH624" s="1" t="s">
        <v>184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32" t="s">
        <v>49</v>
      </c>
    </row>
    <row r="625" spans="1:48">
      <c r="A625" s="6" t="s">
        <v>276</v>
      </c>
      <c r="B625" s="6" t="s">
        <v>38</v>
      </c>
      <c r="C625" s="6" t="s">
        <v>49</v>
      </c>
      <c r="D625" s="6" t="s">
        <v>277</v>
      </c>
      <c r="E625" s="6" t="s">
        <v>297</v>
      </c>
      <c r="F625" s="6">
        <v>2018</v>
      </c>
      <c r="G625" s="6" t="s">
        <v>278</v>
      </c>
      <c r="H625" s="6" t="s">
        <v>279</v>
      </c>
      <c r="I625" s="6" t="s">
        <v>280</v>
      </c>
      <c r="J625" s="6" t="str">
        <f t="shared" si="40"/>
        <v>Senecio_pinnatifolius</v>
      </c>
      <c r="K625" s="6" t="s">
        <v>281</v>
      </c>
      <c r="L625" s="6" t="s">
        <v>46</v>
      </c>
      <c r="M625" s="6" t="s">
        <v>49</v>
      </c>
      <c r="N625" s="6" t="s">
        <v>117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296</v>
      </c>
      <c r="T625" s="6" t="s">
        <v>296</v>
      </c>
      <c r="U625" s="6" t="s">
        <v>253</v>
      </c>
      <c r="V625" s="6" t="s">
        <v>282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288</v>
      </c>
      <c r="AE625" s="6" t="s">
        <v>291</v>
      </c>
      <c r="AF625" s="6" t="s">
        <v>49</v>
      </c>
      <c r="AG625" s="6" t="s">
        <v>49</v>
      </c>
      <c r="AH625" s="1" t="s">
        <v>184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32" t="s">
        <v>49</v>
      </c>
    </row>
    <row r="626" spans="1:48">
      <c r="A626" s="6" t="s">
        <v>276</v>
      </c>
      <c r="B626" s="6" t="s">
        <v>38</v>
      </c>
      <c r="C626" s="6" t="s">
        <v>49</v>
      </c>
      <c r="D626" s="6" t="s">
        <v>277</v>
      </c>
      <c r="E626" s="6" t="s">
        <v>297</v>
      </c>
      <c r="F626" s="6">
        <v>2018</v>
      </c>
      <c r="G626" s="6" t="s">
        <v>278</v>
      </c>
      <c r="H626" s="6" t="s">
        <v>279</v>
      </c>
      <c r="I626" s="6" t="s">
        <v>280</v>
      </c>
      <c r="J626" s="6" t="str">
        <f t="shared" si="40"/>
        <v>Senecio_pinnatifolius</v>
      </c>
      <c r="K626" s="6" t="s">
        <v>281</v>
      </c>
      <c r="L626" s="6" t="s">
        <v>46</v>
      </c>
      <c r="M626" s="6" t="s">
        <v>49</v>
      </c>
      <c r="N626" s="6" t="s">
        <v>117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296</v>
      </c>
      <c r="T626" s="6" t="s">
        <v>296</v>
      </c>
      <c r="U626" s="6" t="s">
        <v>253</v>
      </c>
      <c r="V626" s="6" t="s">
        <v>282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289</v>
      </c>
      <c r="AE626" s="6" t="s">
        <v>290</v>
      </c>
      <c r="AF626" s="6" t="s">
        <v>49</v>
      </c>
      <c r="AG626" s="6" t="s">
        <v>49</v>
      </c>
      <c r="AH626" s="1" t="s">
        <v>184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32" t="s">
        <v>49</v>
      </c>
    </row>
    <row r="627" spans="1:48">
      <c r="A627" s="6" t="s">
        <v>276</v>
      </c>
      <c r="B627" s="6" t="s">
        <v>38</v>
      </c>
      <c r="C627" s="6" t="s">
        <v>49</v>
      </c>
      <c r="D627" s="6" t="s">
        <v>277</v>
      </c>
      <c r="E627" s="6" t="s">
        <v>297</v>
      </c>
      <c r="F627" s="6">
        <v>2018</v>
      </c>
      <c r="G627" s="6" t="s">
        <v>278</v>
      </c>
      <c r="H627" s="6" t="s">
        <v>279</v>
      </c>
      <c r="I627" s="6" t="s">
        <v>280</v>
      </c>
      <c r="J627" s="6" t="str">
        <f t="shared" si="40"/>
        <v>Senecio_pinnatifolius</v>
      </c>
      <c r="K627" s="6" t="s">
        <v>281</v>
      </c>
      <c r="L627" s="6" t="s">
        <v>46</v>
      </c>
      <c r="M627" s="6" t="s">
        <v>49</v>
      </c>
      <c r="N627" s="6" t="s">
        <v>117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296</v>
      </c>
      <c r="T627" s="6" t="s">
        <v>296</v>
      </c>
      <c r="U627" s="6" t="s">
        <v>253</v>
      </c>
      <c r="V627" s="6" t="s">
        <v>282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289</v>
      </c>
      <c r="AE627" s="6" t="s">
        <v>291</v>
      </c>
      <c r="AF627" s="6" t="s">
        <v>49</v>
      </c>
      <c r="AG627" s="6" t="s">
        <v>49</v>
      </c>
      <c r="AH627" s="1" t="s">
        <v>184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32" t="s">
        <v>49</v>
      </c>
    </row>
    <row r="628" spans="1:48">
      <c r="A628" s="6" t="s">
        <v>276</v>
      </c>
      <c r="B628" s="6" t="s">
        <v>38</v>
      </c>
      <c r="C628" s="6" t="s">
        <v>49</v>
      </c>
      <c r="D628" s="6" t="s">
        <v>277</v>
      </c>
      <c r="E628" s="6" t="s">
        <v>297</v>
      </c>
      <c r="F628" s="6">
        <v>2018</v>
      </c>
      <c r="G628" s="6" t="s">
        <v>278</v>
      </c>
      <c r="H628" s="6" t="s">
        <v>279</v>
      </c>
      <c r="I628" s="6" t="s">
        <v>280</v>
      </c>
      <c r="J628" s="6" t="str">
        <f t="shared" si="40"/>
        <v>Senecio_pinnatifolius</v>
      </c>
      <c r="K628" s="6" t="s">
        <v>281</v>
      </c>
      <c r="L628" s="6" t="s">
        <v>46</v>
      </c>
      <c r="M628" s="6" t="s">
        <v>49</v>
      </c>
      <c r="N628" s="6" t="s">
        <v>117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296</v>
      </c>
      <c r="T628" s="6" t="s">
        <v>296</v>
      </c>
      <c r="U628" s="6" t="s">
        <v>253</v>
      </c>
      <c r="V628" s="6" t="s">
        <v>282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290</v>
      </c>
      <c r="AE628" s="6" t="s">
        <v>291</v>
      </c>
      <c r="AF628" s="6" t="s">
        <v>49</v>
      </c>
      <c r="AG628" s="6" t="s">
        <v>49</v>
      </c>
      <c r="AH628" s="1" t="s">
        <v>184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32" t="s">
        <v>49</v>
      </c>
    </row>
    <row r="629" spans="1:48">
      <c r="A629" s="6" t="s">
        <v>276</v>
      </c>
      <c r="B629" s="6" t="s">
        <v>38</v>
      </c>
      <c r="C629" s="6" t="s">
        <v>49</v>
      </c>
      <c r="D629" s="6" t="s">
        <v>277</v>
      </c>
      <c r="E629" s="6" t="s">
        <v>297</v>
      </c>
      <c r="F629" s="6">
        <v>2018</v>
      </c>
      <c r="G629" s="6" t="s">
        <v>278</v>
      </c>
      <c r="H629" s="6" t="s">
        <v>279</v>
      </c>
      <c r="I629" s="6" t="s">
        <v>280</v>
      </c>
      <c r="J629" s="6" t="str">
        <f>H629&amp;"_"&amp;I629</f>
        <v>Senecio_pinnatifolius</v>
      </c>
      <c r="K629" s="6" t="s">
        <v>281</v>
      </c>
      <c r="L629" s="6" t="s">
        <v>46</v>
      </c>
      <c r="M629" s="6" t="s">
        <v>49</v>
      </c>
      <c r="N629" s="6" t="s">
        <v>117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296</v>
      </c>
      <c r="T629" s="6" t="s">
        <v>296</v>
      </c>
      <c r="U629" s="6" t="s">
        <v>253</v>
      </c>
      <c r="V629" s="6" t="s">
        <v>345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128</v>
      </c>
      <c r="AB629" s="6" t="s">
        <v>243</v>
      </c>
      <c r="AC629" s="6" t="s">
        <v>244</v>
      </c>
      <c r="AD629" s="6" t="s">
        <v>244</v>
      </c>
      <c r="AE629" s="6" t="s">
        <v>244</v>
      </c>
      <c r="AF629" s="6" t="s">
        <v>60</v>
      </c>
      <c r="AG629" s="6" t="s">
        <v>61</v>
      </c>
      <c r="AH629" s="1" t="s">
        <v>184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>
        <f>AN629*AL629</f>
        <v>2313.4622490000002</v>
      </c>
      <c r="AS629" s="6">
        <f>AR629/(AM629^2)*100</f>
        <v>0.73600423512707591</v>
      </c>
      <c r="AT629" s="6" t="s">
        <v>49</v>
      </c>
      <c r="AU629" s="4">
        <f>AS629*(1-AL629)/AL629</f>
        <v>1.4160549319111575</v>
      </c>
      <c r="AV629" s="32" t="s">
        <v>49</v>
      </c>
    </row>
    <row r="630" spans="1:48">
      <c r="A630" s="6" t="s">
        <v>276</v>
      </c>
      <c r="B630" s="6" t="s">
        <v>38</v>
      </c>
      <c r="C630" s="6" t="s">
        <v>49</v>
      </c>
      <c r="D630" s="6" t="s">
        <v>277</v>
      </c>
      <c r="E630" s="6" t="s">
        <v>297</v>
      </c>
      <c r="F630" s="6">
        <v>2018</v>
      </c>
      <c r="G630" s="6" t="s">
        <v>278</v>
      </c>
      <c r="H630" s="6" t="s">
        <v>279</v>
      </c>
      <c r="I630" s="6" t="s">
        <v>280</v>
      </c>
      <c r="J630" s="6" t="str">
        <f>H630&amp;"_"&amp;I630</f>
        <v>Senecio_pinnatifolius</v>
      </c>
      <c r="K630" s="6" t="s">
        <v>281</v>
      </c>
      <c r="L630" s="6" t="s">
        <v>46</v>
      </c>
      <c r="M630" s="6" t="s">
        <v>49</v>
      </c>
      <c r="N630" s="6" t="s">
        <v>117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296</v>
      </c>
      <c r="T630" s="6" t="s">
        <v>296</v>
      </c>
      <c r="U630" s="6" t="s">
        <v>253</v>
      </c>
      <c r="V630" s="6" t="s">
        <v>345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128</v>
      </c>
      <c r="AB630" s="6" t="s">
        <v>294</v>
      </c>
      <c r="AC630" s="6" t="s">
        <v>294</v>
      </c>
      <c r="AD630" s="6" t="s">
        <v>283</v>
      </c>
      <c r="AE630" s="6" t="s">
        <v>283</v>
      </c>
      <c r="AF630" s="6" t="s">
        <v>60</v>
      </c>
      <c r="AG630" s="6" t="s">
        <v>60</v>
      </c>
      <c r="AH630" s="1" t="s">
        <v>184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>
        <f t="shared" ref="AR630:AR638" si="41">AN630*AL630</f>
        <v>1.8746000000000002E-2</v>
      </c>
      <c r="AS630" s="6">
        <f t="shared" ref="AS630:AS638" si="42">AR630/(AM630^2)*100</f>
        <v>2.278736131691645</v>
      </c>
      <c r="AT630" s="6" t="s">
        <v>49</v>
      </c>
      <c r="AU630" s="4">
        <f t="shared" ref="AU630:AU638" si="43">AS630*(1-AL630)/AL630</f>
        <v>2.7294751467515304</v>
      </c>
      <c r="AV630" s="32" t="s">
        <v>49</v>
      </c>
    </row>
    <row r="631" spans="1:48">
      <c r="A631" s="6" t="s">
        <v>276</v>
      </c>
      <c r="B631" s="6" t="s">
        <v>38</v>
      </c>
      <c r="C631" s="6" t="s">
        <v>49</v>
      </c>
      <c r="D631" s="6" t="s">
        <v>277</v>
      </c>
      <c r="E631" s="6" t="s">
        <v>297</v>
      </c>
      <c r="F631" s="6">
        <v>2018</v>
      </c>
      <c r="G631" s="6" t="s">
        <v>278</v>
      </c>
      <c r="H631" s="6" t="s">
        <v>279</v>
      </c>
      <c r="I631" s="6" t="s">
        <v>280</v>
      </c>
      <c r="J631" s="6" t="str">
        <f t="shared" ref="J631:J683" si="44">H631&amp;"_"&amp;I631</f>
        <v>Senecio_pinnatifolius</v>
      </c>
      <c r="K631" s="6" t="s">
        <v>281</v>
      </c>
      <c r="L631" s="6" t="s">
        <v>46</v>
      </c>
      <c r="M631" s="6" t="s">
        <v>49</v>
      </c>
      <c r="N631" s="6" t="s">
        <v>117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296</v>
      </c>
      <c r="T631" s="6" t="s">
        <v>296</v>
      </c>
      <c r="U631" s="6" t="s">
        <v>253</v>
      </c>
      <c r="V631" s="6" t="s">
        <v>345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128</v>
      </c>
      <c r="AB631" s="6" t="s">
        <v>243</v>
      </c>
      <c r="AC631" s="6" t="s">
        <v>293</v>
      </c>
      <c r="AD631" s="6" t="s">
        <v>284</v>
      </c>
      <c r="AE631" s="6" t="s">
        <v>284</v>
      </c>
      <c r="AF631" s="6" t="s">
        <v>60</v>
      </c>
      <c r="AG631" s="6" t="s">
        <v>53</v>
      </c>
      <c r="AH631" s="1" t="s">
        <v>184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>
        <f t="shared" si="41"/>
        <v>1.453573</v>
      </c>
      <c r="AS631" s="6">
        <f t="shared" si="42"/>
        <v>0.27925174856175039</v>
      </c>
      <c r="AT631" s="6" t="s">
        <v>49</v>
      </c>
      <c r="AU631" s="4">
        <f t="shared" si="43"/>
        <v>0.87468109673473893</v>
      </c>
      <c r="AV631" s="32" t="s">
        <v>49</v>
      </c>
    </row>
    <row r="632" spans="1:48">
      <c r="A632" s="6" t="s">
        <v>276</v>
      </c>
      <c r="B632" s="6" t="s">
        <v>38</v>
      </c>
      <c r="C632" s="6" t="s">
        <v>49</v>
      </c>
      <c r="D632" s="6" t="s">
        <v>277</v>
      </c>
      <c r="E632" s="6" t="s">
        <v>297</v>
      </c>
      <c r="F632" s="6">
        <v>2018</v>
      </c>
      <c r="G632" s="6" t="s">
        <v>278</v>
      </c>
      <c r="H632" s="6" t="s">
        <v>279</v>
      </c>
      <c r="I632" s="6" t="s">
        <v>280</v>
      </c>
      <c r="J632" s="6" t="str">
        <f t="shared" si="44"/>
        <v>Senecio_pinnatifolius</v>
      </c>
      <c r="K632" s="6" t="s">
        <v>281</v>
      </c>
      <c r="L632" s="6" t="s">
        <v>46</v>
      </c>
      <c r="M632" s="6" t="s">
        <v>49</v>
      </c>
      <c r="N632" s="6" t="s">
        <v>117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296</v>
      </c>
      <c r="T632" s="6" t="s">
        <v>296</v>
      </c>
      <c r="U632" s="6" t="s">
        <v>253</v>
      </c>
      <c r="V632" s="6" t="s">
        <v>345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128</v>
      </c>
      <c r="AB632" s="6" t="s">
        <v>243</v>
      </c>
      <c r="AC632" s="6" t="s">
        <v>292</v>
      </c>
      <c r="AD632" s="6" t="s">
        <v>285</v>
      </c>
      <c r="AE632" s="6" t="s">
        <v>285</v>
      </c>
      <c r="AF632" s="6" t="s">
        <v>60</v>
      </c>
      <c r="AG632" s="6" t="s">
        <v>61</v>
      </c>
      <c r="AH632" s="1" t="s">
        <v>184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>
        <f t="shared" si="41"/>
        <v>0.40023480000000006</v>
      </c>
      <c r="AS632" s="6">
        <f t="shared" si="42"/>
        <v>0.85272090938932199</v>
      </c>
      <c r="AT632" s="6" t="s">
        <v>49</v>
      </c>
      <c r="AU632" s="4">
        <f t="shared" si="43"/>
        <v>0.19742799379949813</v>
      </c>
      <c r="AV632" s="32" t="s">
        <v>49</v>
      </c>
    </row>
    <row r="633" spans="1:48">
      <c r="A633" s="6" t="s">
        <v>276</v>
      </c>
      <c r="B633" s="6" t="s">
        <v>38</v>
      </c>
      <c r="C633" s="6" t="s">
        <v>49</v>
      </c>
      <c r="D633" s="6" t="s">
        <v>277</v>
      </c>
      <c r="E633" s="6" t="s">
        <v>297</v>
      </c>
      <c r="F633" s="6">
        <v>2018</v>
      </c>
      <c r="G633" s="6" t="s">
        <v>278</v>
      </c>
      <c r="H633" s="6" t="s">
        <v>279</v>
      </c>
      <c r="I633" s="6" t="s">
        <v>280</v>
      </c>
      <c r="J633" s="6" t="str">
        <f t="shared" si="44"/>
        <v>Senecio_pinnatifolius</v>
      </c>
      <c r="K633" s="6" t="s">
        <v>281</v>
      </c>
      <c r="L633" s="6" t="s">
        <v>46</v>
      </c>
      <c r="M633" s="6" t="s">
        <v>49</v>
      </c>
      <c r="N633" s="6" t="s">
        <v>117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296</v>
      </c>
      <c r="T633" s="6" t="s">
        <v>296</v>
      </c>
      <c r="U633" s="6" t="s">
        <v>253</v>
      </c>
      <c r="V633" s="6" t="s">
        <v>345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128</v>
      </c>
      <c r="AB633" s="6" t="s">
        <v>241</v>
      </c>
      <c r="AC633" s="6" t="s">
        <v>286</v>
      </c>
      <c r="AD633" s="6" t="s">
        <v>286</v>
      </c>
      <c r="AE633" s="6" t="s">
        <v>286</v>
      </c>
      <c r="AF633" s="6" t="s">
        <v>60</v>
      </c>
      <c r="AG633" s="6" t="s">
        <v>130</v>
      </c>
      <c r="AH633" s="1" t="s">
        <v>184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>
        <f t="shared" si="41"/>
        <v>57536.832213999995</v>
      </c>
      <c r="AS633" s="6">
        <f t="shared" si="42"/>
        <v>2.7407443221666794</v>
      </c>
      <c r="AT633" s="6" t="s">
        <v>49</v>
      </c>
      <c r="AU633" s="4">
        <f t="shared" si="43"/>
        <v>8.8725790768446746</v>
      </c>
      <c r="AV633" s="32" t="s">
        <v>49</v>
      </c>
    </row>
    <row r="634" spans="1:48">
      <c r="A634" s="6" t="s">
        <v>276</v>
      </c>
      <c r="B634" s="6" t="s">
        <v>38</v>
      </c>
      <c r="C634" s="6" t="s">
        <v>49</v>
      </c>
      <c r="D634" s="6" t="s">
        <v>277</v>
      </c>
      <c r="E634" s="6" t="s">
        <v>297</v>
      </c>
      <c r="F634" s="6">
        <v>2018</v>
      </c>
      <c r="G634" s="6" t="s">
        <v>278</v>
      </c>
      <c r="H634" s="6" t="s">
        <v>279</v>
      </c>
      <c r="I634" s="6" t="s">
        <v>280</v>
      </c>
      <c r="J634" s="6" t="str">
        <f t="shared" si="44"/>
        <v>Senecio_pinnatifolius</v>
      </c>
      <c r="K634" s="6" t="s">
        <v>281</v>
      </c>
      <c r="L634" s="6" t="s">
        <v>46</v>
      </c>
      <c r="M634" s="6" t="s">
        <v>49</v>
      </c>
      <c r="N634" s="6" t="s">
        <v>117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296</v>
      </c>
      <c r="T634" s="6" t="s">
        <v>296</v>
      </c>
      <c r="U634" s="6" t="s">
        <v>253</v>
      </c>
      <c r="V634" s="6" t="s">
        <v>345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128</v>
      </c>
      <c r="AB634" s="6" t="s">
        <v>294</v>
      </c>
      <c r="AC634" s="6" t="s">
        <v>294</v>
      </c>
      <c r="AD634" s="6" t="s">
        <v>287</v>
      </c>
      <c r="AE634" s="6" t="s">
        <v>287</v>
      </c>
      <c r="AF634" s="6" t="s">
        <v>60</v>
      </c>
      <c r="AG634" s="6" t="s">
        <v>60</v>
      </c>
      <c r="AH634" s="1" t="s">
        <v>184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>
        <f t="shared" si="41"/>
        <v>4.2999999999999995E-5</v>
      </c>
      <c r="AS634" s="6">
        <f t="shared" si="42"/>
        <v>2.6874999999999996</v>
      </c>
      <c r="AT634" s="6" t="s">
        <v>49</v>
      </c>
      <c r="AU634" s="4">
        <f t="shared" si="43"/>
        <v>28.562499999999996</v>
      </c>
      <c r="AV634" s="32" t="s">
        <v>49</v>
      </c>
    </row>
    <row r="635" spans="1:48">
      <c r="A635" s="6" t="s">
        <v>276</v>
      </c>
      <c r="B635" s="6" t="s">
        <v>38</v>
      </c>
      <c r="C635" s="6" t="s">
        <v>49</v>
      </c>
      <c r="D635" s="6" t="s">
        <v>277</v>
      </c>
      <c r="E635" s="6" t="s">
        <v>297</v>
      </c>
      <c r="F635" s="6">
        <v>2018</v>
      </c>
      <c r="G635" s="6" t="s">
        <v>278</v>
      </c>
      <c r="H635" s="6" t="s">
        <v>279</v>
      </c>
      <c r="I635" s="6" t="s">
        <v>280</v>
      </c>
      <c r="J635" s="6" t="str">
        <f t="shared" si="44"/>
        <v>Senecio_pinnatifolius</v>
      </c>
      <c r="K635" s="6" t="s">
        <v>281</v>
      </c>
      <c r="L635" s="6" t="s">
        <v>46</v>
      </c>
      <c r="M635" s="6" t="s">
        <v>49</v>
      </c>
      <c r="N635" s="6" t="s">
        <v>117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296</v>
      </c>
      <c r="T635" s="6" t="s">
        <v>296</v>
      </c>
      <c r="U635" s="6" t="s">
        <v>253</v>
      </c>
      <c r="V635" s="6" t="s">
        <v>345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128</v>
      </c>
      <c r="AB635" s="6" t="s">
        <v>294</v>
      </c>
      <c r="AC635" s="6" t="s">
        <v>294</v>
      </c>
      <c r="AD635" s="6" t="s">
        <v>288</v>
      </c>
      <c r="AE635" s="6" t="s">
        <v>288</v>
      </c>
      <c r="AF635" s="6" t="s">
        <v>49</v>
      </c>
      <c r="AG635" s="6" t="s">
        <v>49</v>
      </c>
      <c r="AH635" s="1" t="s">
        <v>184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>
        <f t="shared" si="41"/>
        <v>15.576880200000002</v>
      </c>
      <c r="AS635" s="6">
        <f t="shared" si="42"/>
        <v>0.56319348478824516</v>
      </c>
      <c r="AT635" s="6" t="s">
        <v>49</v>
      </c>
      <c r="AU635" s="4">
        <f t="shared" si="43"/>
        <v>1.5540752550171877</v>
      </c>
      <c r="AV635" s="32" t="s">
        <v>49</v>
      </c>
    </row>
    <row r="636" spans="1:48">
      <c r="A636" s="6" t="s">
        <v>276</v>
      </c>
      <c r="B636" s="6" t="s">
        <v>38</v>
      </c>
      <c r="C636" s="6" t="s">
        <v>49</v>
      </c>
      <c r="D636" s="6" t="s">
        <v>277</v>
      </c>
      <c r="E636" s="6" t="s">
        <v>297</v>
      </c>
      <c r="F636" s="6">
        <v>2018</v>
      </c>
      <c r="G636" s="6" t="s">
        <v>278</v>
      </c>
      <c r="H636" s="6" t="s">
        <v>279</v>
      </c>
      <c r="I636" s="6" t="s">
        <v>280</v>
      </c>
      <c r="J636" s="6" t="str">
        <f t="shared" si="44"/>
        <v>Senecio_pinnatifolius</v>
      </c>
      <c r="K636" s="6" t="s">
        <v>281</v>
      </c>
      <c r="L636" s="6" t="s">
        <v>46</v>
      </c>
      <c r="M636" s="6" t="s">
        <v>49</v>
      </c>
      <c r="N636" s="6" t="s">
        <v>117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296</v>
      </c>
      <c r="T636" s="6" t="s">
        <v>296</v>
      </c>
      <c r="U636" s="6" t="s">
        <v>253</v>
      </c>
      <c r="V636" s="6" t="s">
        <v>345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128</v>
      </c>
      <c r="AB636" s="6" t="s">
        <v>294</v>
      </c>
      <c r="AC636" s="6" t="s">
        <v>294</v>
      </c>
      <c r="AD636" s="6" t="s">
        <v>289</v>
      </c>
      <c r="AE636" s="6" t="s">
        <v>289</v>
      </c>
      <c r="AF636" s="6" t="s">
        <v>60</v>
      </c>
      <c r="AG636" s="6" t="s">
        <v>53</v>
      </c>
      <c r="AH636" s="1" t="s">
        <v>184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>
        <f t="shared" si="41"/>
        <v>9.8999999999999994E-5</v>
      </c>
      <c r="AS636" s="6">
        <f t="shared" si="42"/>
        <v>0.35497866542364365</v>
      </c>
      <c r="AT636" s="6" t="s">
        <v>49</v>
      </c>
      <c r="AU636" s="4">
        <f t="shared" si="43"/>
        <v>1.7964071856287418</v>
      </c>
      <c r="AV636" s="32" t="s">
        <v>49</v>
      </c>
    </row>
    <row r="637" spans="1:48">
      <c r="A637" s="6" t="s">
        <v>276</v>
      </c>
      <c r="B637" s="6" t="s">
        <v>38</v>
      </c>
      <c r="C637" s="6" t="s">
        <v>49</v>
      </c>
      <c r="D637" s="6" t="s">
        <v>277</v>
      </c>
      <c r="E637" s="6" t="s">
        <v>297</v>
      </c>
      <c r="F637" s="6">
        <v>2018</v>
      </c>
      <c r="G637" s="6" t="s">
        <v>278</v>
      </c>
      <c r="H637" s="6" t="s">
        <v>279</v>
      </c>
      <c r="I637" s="6" t="s">
        <v>280</v>
      </c>
      <c r="J637" s="6" t="str">
        <f t="shared" si="44"/>
        <v>Senecio_pinnatifolius</v>
      </c>
      <c r="K637" s="6" t="s">
        <v>281</v>
      </c>
      <c r="L637" s="6" t="s">
        <v>46</v>
      </c>
      <c r="M637" s="6" t="s">
        <v>49</v>
      </c>
      <c r="N637" s="6" t="s">
        <v>117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296</v>
      </c>
      <c r="T637" s="6" t="s">
        <v>296</v>
      </c>
      <c r="U637" s="6" t="s">
        <v>253</v>
      </c>
      <c r="V637" s="6" t="s">
        <v>345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128</v>
      </c>
      <c r="AB637" s="6" t="s">
        <v>241</v>
      </c>
      <c r="AC637" s="6" t="s">
        <v>295</v>
      </c>
      <c r="AD637" s="6" t="s">
        <v>290</v>
      </c>
      <c r="AE637" s="6" t="s">
        <v>290</v>
      </c>
      <c r="AF637" s="6" t="s">
        <v>60</v>
      </c>
      <c r="AG637" s="6" t="s">
        <v>61</v>
      </c>
      <c r="AH637" s="1" t="s">
        <v>184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>
        <f t="shared" si="41"/>
        <v>0.18295460000000002</v>
      </c>
      <c r="AS637" s="6">
        <f t="shared" si="42"/>
        <v>0.8582693118992355</v>
      </c>
      <c r="AT637" s="6" t="s">
        <v>49</v>
      </c>
      <c r="AU637" s="4">
        <f t="shared" si="43"/>
        <v>2.4175677564184572</v>
      </c>
      <c r="AV637" s="32" t="s">
        <v>49</v>
      </c>
    </row>
    <row r="638" spans="1:48">
      <c r="A638" s="6" t="s">
        <v>276</v>
      </c>
      <c r="B638" s="6" t="s">
        <v>38</v>
      </c>
      <c r="C638" s="6" t="s">
        <v>49</v>
      </c>
      <c r="D638" s="6" t="s">
        <v>277</v>
      </c>
      <c r="E638" s="6" t="s">
        <v>297</v>
      </c>
      <c r="F638" s="6">
        <v>2018</v>
      </c>
      <c r="G638" s="6" t="s">
        <v>278</v>
      </c>
      <c r="H638" s="6" t="s">
        <v>279</v>
      </c>
      <c r="I638" s="6" t="s">
        <v>280</v>
      </c>
      <c r="J638" s="6" t="str">
        <f t="shared" si="44"/>
        <v>Senecio_pinnatifolius</v>
      </c>
      <c r="K638" s="6" t="s">
        <v>281</v>
      </c>
      <c r="L638" s="6" t="s">
        <v>46</v>
      </c>
      <c r="M638" s="6" t="s">
        <v>49</v>
      </c>
      <c r="N638" s="6" t="s">
        <v>117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296</v>
      </c>
      <c r="T638" s="6" t="s">
        <v>296</v>
      </c>
      <c r="U638" s="6" t="s">
        <v>253</v>
      </c>
      <c r="V638" s="6" t="s">
        <v>345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128</v>
      </c>
      <c r="AB638" s="6" t="s">
        <v>241</v>
      </c>
      <c r="AC638" s="6" t="s">
        <v>295</v>
      </c>
      <c r="AD638" s="6" t="s">
        <v>291</v>
      </c>
      <c r="AE638" s="6" t="s">
        <v>291</v>
      </c>
      <c r="AF638" s="6" t="s">
        <v>60</v>
      </c>
      <c r="AG638" s="6" t="s">
        <v>61</v>
      </c>
      <c r="AH638" s="1" t="s">
        <v>184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>
        <f t="shared" si="41"/>
        <v>2.6265400000000001E-2</v>
      </c>
      <c r="AS638" s="6">
        <f t="shared" si="42"/>
        <v>1.9286006421962436</v>
      </c>
      <c r="AT638" s="6" t="s">
        <v>49</v>
      </c>
      <c r="AU638" s="4">
        <f t="shared" si="43"/>
        <v>1.8235406850338023</v>
      </c>
      <c r="AV638" s="32" t="s">
        <v>49</v>
      </c>
    </row>
    <row r="639" spans="1:48">
      <c r="A639" s="6" t="s">
        <v>276</v>
      </c>
      <c r="B639" s="6" t="s">
        <v>38</v>
      </c>
      <c r="C639" s="6" t="s">
        <v>49</v>
      </c>
      <c r="D639" s="6" t="s">
        <v>277</v>
      </c>
      <c r="E639" s="6" t="s">
        <v>297</v>
      </c>
      <c r="F639" s="6">
        <v>2018</v>
      </c>
      <c r="G639" s="6" t="s">
        <v>278</v>
      </c>
      <c r="H639" s="6" t="s">
        <v>279</v>
      </c>
      <c r="I639" s="6" t="s">
        <v>280</v>
      </c>
      <c r="J639" s="6" t="str">
        <f t="shared" si="44"/>
        <v>Senecio_pinnatifolius</v>
      </c>
      <c r="K639" s="6" t="s">
        <v>281</v>
      </c>
      <c r="L639" s="6" t="s">
        <v>46</v>
      </c>
      <c r="M639" s="6" t="s">
        <v>49</v>
      </c>
      <c r="N639" s="6" t="s">
        <v>117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296</v>
      </c>
      <c r="T639" s="6" t="s">
        <v>296</v>
      </c>
      <c r="U639" s="6" t="s">
        <v>253</v>
      </c>
      <c r="V639" s="6" t="s">
        <v>345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244</v>
      </c>
      <c r="AE639" s="6" t="s">
        <v>283</v>
      </c>
      <c r="AF639" s="6" t="s">
        <v>49</v>
      </c>
      <c r="AG639" s="6" t="s">
        <v>49</v>
      </c>
      <c r="AH639" s="1" t="s">
        <v>184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32" t="s">
        <v>49</v>
      </c>
    </row>
    <row r="640" spans="1:48">
      <c r="A640" s="6" t="s">
        <v>276</v>
      </c>
      <c r="B640" s="6" t="s">
        <v>38</v>
      </c>
      <c r="C640" s="6" t="s">
        <v>49</v>
      </c>
      <c r="D640" s="6" t="s">
        <v>277</v>
      </c>
      <c r="E640" s="6" t="s">
        <v>297</v>
      </c>
      <c r="F640" s="6">
        <v>2018</v>
      </c>
      <c r="G640" s="6" t="s">
        <v>278</v>
      </c>
      <c r="H640" s="6" t="s">
        <v>279</v>
      </c>
      <c r="I640" s="6" t="s">
        <v>280</v>
      </c>
      <c r="J640" s="6" t="str">
        <f t="shared" si="44"/>
        <v>Senecio_pinnatifolius</v>
      </c>
      <c r="K640" s="6" t="s">
        <v>281</v>
      </c>
      <c r="L640" s="6" t="s">
        <v>46</v>
      </c>
      <c r="M640" s="6" t="s">
        <v>49</v>
      </c>
      <c r="N640" s="6" t="s">
        <v>117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296</v>
      </c>
      <c r="T640" s="6" t="s">
        <v>296</v>
      </c>
      <c r="U640" s="6" t="s">
        <v>253</v>
      </c>
      <c r="V640" s="6" t="s">
        <v>345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244</v>
      </c>
      <c r="AE640" s="6" t="s">
        <v>284</v>
      </c>
      <c r="AF640" s="6" t="s">
        <v>49</v>
      </c>
      <c r="AG640" s="6" t="s">
        <v>49</v>
      </c>
      <c r="AH640" s="1" t="s">
        <v>184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32" t="s">
        <v>49</v>
      </c>
    </row>
    <row r="641" spans="1:48">
      <c r="A641" s="6" t="s">
        <v>276</v>
      </c>
      <c r="B641" s="6" t="s">
        <v>38</v>
      </c>
      <c r="C641" s="6" t="s">
        <v>49</v>
      </c>
      <c r="D641" s="6" t="s">
        <v>277</v>
      </c>
      <c r="E641" s="6" t="s">
        <v>297</v>
      </c>
      <c r="F641" s="6">
        <v>2018</v>
      </c>
      <c r="G641" s="6" t="s">
        <v>278</v>
      </c>
      <c r="H641" s="6" t="s">
        <v>279</v>
      </c>
      <c r="I641" s="6" t="s">
        <v>280</v>
      </c>
      <c r="J641" s="6" t="str">
        <f t="shared" si="44"/>
        <v>Senecio_pinnatifolius</v>
      </c>
      <c r="K641" s="6" t="s">
        <v>281</v>
      </c>
      <c r="L641" s="6" t="s">
        <v>46</v>
      </c>
      <c r="M641" s="6" t="s">
        <v>49</v>
      </c>
      <c r="N641" s="6" t="s">
        <v>117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296</v>
      </c>
      <c r="T641" s="6" t="s">
        <v>296</v>
      </c>
      <c r="U641" s="6" t="s">
        <v>253</v>
      </c>
      <c r="V641" s="6" t="s">
        <v>345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244</v>
      </c>
      <c r="AE641" s="6" t="s">
        <v>285</v>
      </c>
      <c r="AF641" s="6" t="s">
        <v>49</v>
      </c>
      <c r="AG641" s="6" t="s">
        <v>49</v>
      </c>
      <c r="AH641" s="1" t="s">
        <v>184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32" t="s">
        <v>49</v>
      </c>
    </row>
    <row r="642" spans="1:48">
      <c r="A642" s="6" t="s">
        <v>276</v>
      </c>
      <c r="B642" s="6" t="s">
        <v>38</v>
      </c>
      <c r="C642" s="6" t="s">
        <v>49</v>
      </c>
      <c r="D642" s="6" t="s">
        <v>277</v>
      </c>
      <c r="E642" s="6" t="s">
        <v>297</v>
      </c>
      <c r="F642" s="6">
        <v>2018</v>
      </c>
      <c r="G642" s="6" t="s">
        <v>278</v>
      </c>
      <c r="H642" s="6" t="s">
        <v>279</v>
      </c>
      <c r="I642" s="6" t="s">
        <v>280</v>
      </c>
      <c r="J642" s="6" t="str">
        <f t="shared" si="44"/>
        <v>Senecio_pinnatifolius</v>
      </c>
      <c r="K642" s="6" t="s">
        <v>281</v>
      </c>
      <c r="L642" s="6" t="s">
        <v>46</v>
      </c>
      <c r="M642" s="6" t="s">
        <v>49</v>
      </c>
      <c r="N642" s="6" t="s">
        <v>117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296</v>
      </c>
      <c r="T642" s="6" t="s">
        <v>296</v>
      </c>
      <c r="U642" s="6" t="s">
        <v>253</v>
      </c>
      <c r="V642" s="6" t="s">
        <v>345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244</v>
      </c>
      <c r="AE642" s="6" t="s">
        <v>286</v>
      </c>
      <c r="AF642" s="6" t="s">
        <v>49</v>
      </c>
      <c r="AG642" s="6" t="s">
        <v>49</v>
      </c>
      <c r="AH642" s="1" t="s">
        <v>184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32" t="s">
        <v>49</v>
      </c>
    </row>
    <row r="643" spans="1:48">
      <c r="A643" s="6" t="s">
        <v>276</v>
      </c>
      <c r="B643" s="6" t="s">
        <v>38</v>
      </c>
      <c r="C643" s="6" t="s">
        <v>49</v>
      </c>
      <c r="D643" s="6" t="s">
        <v>277</v>
      </c>
      <c r="E643" s="6" t="s">
        <v>297</v>
      </c>
      <c r="F643" s="6">
        <v>2018</v>
      </c>
      <c r="G643" s="6" t="s">
        <v>278</v>
      </c>
      <c r="H643" s="6" t="s">
        <v>279</v>
      </c>
      <c r="I643" s="6" t="s">
        <v>280</v>
      </c>
      <c r="J643" s="6" t="str">
        <f t="shared" si="44"/>
        <v>Senecio_pinnatifolius</v>
      </c>
      <c r="K643" s="6" t="s">
        <v>281</v>
      </c>
      <c r="L643" s="6" t="s">
        <v>46</v>
      </c>
      <c r="M643" s="6" t="s">
        <v>49</v>
      </c>
      <c r="N643" s="6" t="s">
        <v>117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296</v>
      </c>
      <c r="T643" s="6" t="s">
        <v>296</v>
      </c>
      <c r="U643" s="6" t="s">
        <v>253</v>
      </c>
      <c r="V643" s="6" t="s">
        <v>345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244</v>
      </c>
      <c r="AE643" s="6" t="s">
        <v>287</v>
      </c>
      <c r="AF643" s="6" t="s">
        <v>49</v>
      </c>
      <c r="AG643" s="6" t="s">
        <v>49</v>
      </c>
      <c r="AH643" s="1" t="s">
        <v>184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32" t="s">
        <v>49</v>
      </c>
    </row>
    <row r="644" spans="1:48">
      <c r="A644" s="6" t="s">
        <v>276</v>
      </c>
      <c r="B644" s="6" t="s">
        <v>38</v>
      </c>
      <c r="C644" s="6" t="s">
        <v>49</v>
      </c>
      <c r="D644" s="6" t="s">
        <v>277</v>
      </c>
      <c r="E644" s="6" t="s">
        <v>297</v>
      </c>
      <c r="F644" s="6">
        <v>2018</v>
      </c>
      <c r="G644" s="6" t="s">
        <v>278</v>
      </c>
      <c r="H644" s="6" t="s">
        <v>279</v>
      </c>
      <c r="I644" s="6" t="s">
        <v>280</v>
      </c>
      <c r="J644" s="6" t="str">
        <f t="shared" si="44"/>
        <v>Senecio_pinnatifolius</v>
      </c>
      <c r="K644" s="6" t="s">
        <v>281</v>
      </c>
      <c r="L644" s="6" t="s">
        <v>46</v>
      </c>
      <c r="M644" s="6" t="s">
        <v>49</v>
      </c>
      <c r="N644" s="6" t="s">
        <v>117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296</v>
      </c>
      <c r="T644" s="6" t="s">
        <v>296</v>
      </c>
      <c r="U644" s="6" t="s">
        <v>253</v>
      </c>
      <c r="V644" s="6" t="s">
        <v>345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244</v>
      </c>
      <c r="AE644" s="6" t="s">
        <v>288</v>
      </c>
      <c r="AF644" s="6" t="s">
        <v>49</v>
      </c>
      <c r="AG644" s="6" t="s">
        <v>49</v>
      </c>
      <c r="AH644" s="1" t="s">
        <v>184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32" t="s">
        <v>49</v>
      </c>
    </row>
    <row r="645" spans="1:48">
      <c r="A645" s="6" t="s">
        <v>276</v>
      </c>
      <c r="B645" s="6" t="s">
        <v>38</v>
      </c>
      <c r="C645" s="6" t="s">
        <v>49</v>
      </c>
      <c r="D645" s="6" t="s">
        <v>277</v>
      </c>
      <c r="E645" s="6" t="s">
        <v>297</v>
      </c>
      <c r="F645" s="6">
        <v>2018</v>
      </c>
      <c r="G645" s="6" t="s">
        <v>278</v>
      </c>
      <c r="H645" s="6" t="s">
        <v>279</v>
      </c>
      <c r="I645" s="6" t="s">
        <v>280</v>
      </c>
      <c r="J645" s="6" t="str">
        <f t="shared" si="44"/>
        <v>Senecio_pinnatifolius</v>
      </c>
      <c r="K645" s="6" t="s">
        <v>281</v>
      </c>
      <c r="L645" s="6" t="s">
        <v>46</v>
      </c>
      <c r="M645" s="6" t="s">
        <v>49</v>
      </c>
      <c r="N645" s="6" t="s">
        <v>117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296</v>
      </c>
      <c r="T645" s="6" t="s">
        <v>296</v>
      </c>
      <c r="U645" s="6" t="s">
        <v>253</v>
      </c>
      <c r="V645" s="6" t="s">
        <v>345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244</v>
      </c>
      <c r="AE645" s="6" t="s">
        <v>289</v>
      </c>
      <c r="AF645" s="6" t="s">
        <v>49</v>
      </c>
      <c r="AG645" s="6" t="s">
        <v>49</v>
      </c>
      <c r="AH645" s="1" t="s">
        <v>184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32" t="s">
        <v>49</v>
      </c>
    </row>
    <row r="646" spans="1:48">
      <c r="A646" s="6" t="s">
        <v>276</v>
      </c>
      <c r="B646" s="6" t="s">
        <v>38</v>
      </c>
      <c r="C646" s="6" t="s">
        <v>49</v>
      </c>
      <c r="D646" s="6" t="s">
        <v>277</v>
      </c>
      <c r="E646" s="6" t="s">
        <v>297</v>
      </c>
      <c r="F646" s="6">
        <v>2018</v>
      </c>
      <c r="G646" s="6" t="s">
        <v>278</v>
      </c>
      <c r="H646" s="6" t="s">
        <v>279</v>
      </c>
      <c r="I646" s="6" t="s">
        <v>280</v>
      </c>
      <c r="J646" s="6" t="str">
        <f t="shared" si="44"/>
        <v>Senecio_pinnatifolius</v>
      </c>
      <c r="K646" s="6" t="s">
        <v>281</v>
      </c>
      <c r="L646" s="6" t="s">
        <v>46</v>
      </c>
      <c r="M646" s="6" t="s">
        <v>49</v>
      </c>
      <c r="N646" s="6" t="s">
        <v>117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296</v>
      </c>
      <c r="T646" s="6" t="s">
        <v>296</v>
      </c>
      <c r="U646" s="6" t="s">
        <v>253</v>
      </c>
      <c r="V646" s="6" t="s">
        <v>345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244</v>
      </c>
      <c r="AE646" s="6" t="s">
        <v>290</v>
      </c>
      <c r="AF646" s="6" t="s">
        <v>49</v>
      </c>
      <c r="AG646" s="6" t="s">
        <v>49</v>
      </c>
      <c r="AH646" s="1" t="s">
        <v>184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32" t="s">
        <v>49</v>
      </c>
    </row>
    <row r="647" spans="1:48">
      <c r="A647" s="6" t="s">
        <v>276</v>
      </c>
      <c r="B647" s="6" t="s">
        <v>38</v>
      </c>
      <c r="C647" s="6" t="s">
        <v>49</v>
      </c>
      <c r="D647" s="6" t="s">
        <v>277</v>
      </c>
      <c r="E647" s="6" t="s">
        <v>297</v>
      </c>
      <c r="F647" s="6">
        <v>2018</v>
      </c>
      <c r="G647" s="6" t="s">
        <v>278</v>
      </c>
      <c r="H647" s="6" t="s">
        <v>279</v>
      </c>
      <c r="I647" s="6" t="s">
        <v>280</v>
      </c>
      <c r="J647" s="6" t="str">
        <f t="shared" si="44"/>
        <v>Senecio_pinnatifolius</v>
      </c>
      <c r="K647" s="6" t="s">
        <v>281</v>
      </c>
      <c r="L647" s="6" t="s">
        <v>46</v>
      </c>
      <c r="M647" s="6" t="s">
        <v>49</v>
      </c>
      <c r="N647" s="6" t="s">
        <v>117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296</v>
      </c>
      <c r="T647" s="6" t="s">
        <v>296</v>
      </c>
      <c r="U647" s="6" t="s">
        <v>253</v>
      </c>
      <c r="V647" s="6" t="s">
        <v>345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244</v>
      </c>
      <c r="AE647" s="6" t="s">
        <v>291</v>
      </c>
      <c r="AF647" s="6" t="s">
        <v>49</v>
      </c>
      <c r="AG647" s="6" t="s">
        <v>49</v>
      </c>
      <c r="AH647" s="1" t="s">
        <v>184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32" t="s">
        <v>49</v>
      </c>
    </row>
    <row r="648" spans="1:48">
      <c r="A648" s="6" t="s">
        <v>276</v>
      </c>
      <c r="B648" s="6" t="s">
        <v>38</v>
      </c>
      <c r="C648" s="6" t="s">
        <v>49</v>
      </c>
      <c r="D648" s="6" t="s">
        <v>277</v>
      </c>
      <c r="E648" s="6" t="s">
        <v>297</v>
      </c>
      <c r="F648" s="6">
        <v>2018</v>
      </c>
      <c r="G648" s="6" t="s">
        <v>278</v>
      </c>
      <c r="H648" s="6" t="s">
        <v>279</v>
      </c>
      <c r="I648" s="6" t="s">
        <v>280</v>
      </c>
      <c r="J648" s="6" t="str">
        <f t="shared" si="44"/>
        <v>Senecio_pinnatifolius</v>
      </c>
      <c r="K648" s="6" t="s">
        <v>281</v>
      </c>
      <c r="L648" s="6" t="s">
        <v>46</v>
      </c>
      <c r="M648" s="6" t="s">
        <v>49</v>
      </c>
      <c r="N648" s="6" t="s">
        <v>117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296</v>
      </c>
      <c r="T648" s="6" t="s">
        <v>296</v>
      </c>
      <c r="U648" s="6" t="s">
        <v>253</v>
      </c>
      <c r="V648" s="6" t="s">
        <v>345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283</v>
      </c>
      <c r="AE648" s="6" t="s">
        <v>284</v>
      </c>
      <c r="AF648" s="6" t="s">
        <v>49</v>
      </c>
      <c r="AG648" s="6" t="s">
        <v>49</v>
      </c>
      <c r="AH648" s="1" t="s">
        <v>184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32" t="s">
        <v>49</v>
      </c>
    </row>
    <row r="649" spans="1:48">
      <c r="A649" s="6" t="s">
        <v>276</v>
      </c>
      <c r="B649" s="6" t="s">
        <v>38</v>
      </c>
      <c r="C649" s="6" t="s">
        <v>49</v>
      </c>
      <c r="D649" s="6" t="s">
        <v>277</v>
      </c>
      <c r="E649" s="6" t="s">
        <v>297</v>
      </c>
      <c r="F649" s="6">
        <v>2018</v>
      </c>
      <c r="G649" s="6" t="s">
        <v>278</v>
      </c>
      <c r="H649" s="6" t="s">
        <v>279</v>
      </c>
      <c r="I649" s="6" t="s">
        <v>280</v>
      </c>
      <c r="J649" s="6" t="str">
        <f t="shared" si="44"/>
        <v>Senecio_pinnatifolius</v>
      </c>
      <c r="K649" s="6" t="s">
        <v>281</v>
      </c>
      <c r="L649" s="6" t="s">
        <v>46</v>
      </c>
      <c r="M649" s="6" t="s">
        <v>49</v>
      </c>
      <c r="N649" s="6" t="s">
        <v>117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296</v>
      </c>
      <c r="T649" s="6" t="s">
        <v>296</v>
      </c>
      <c r="U649" s="6" t="s">
        <v>253</v>
      </c>
      <c r="V649" s="6" t="s">
        <v>345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283</v>
      </c>
      <c r="AE649" s="6" t="s">
        <v>285</v>
      </c>
      <c r="AF649" s="6" t="s">
        <v>49</v>
      </c>
      <c r="AG649" s="6" t="s">
        <v>49</v>
      </c>
      <c r="AH649" s="1" t="s">
        <v>184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32" t="s">
        <v>49</v>
      </c>
    </row>
    <row r="650" spans="1:48">
      <c r="A650" s="6" t="s">
        <v>276</v>
      </c>
      <c r="B650" s="6" t="s">
        <v>38</v>
      </c>
      <c r="C650" s="6" t="s">
        <v>49</v>
      </c>
      <c r="D650" s="6" t="s">
        <v>277</v>
      </c>
      <c r="E650" s="6" t="s">
        <v>297</v>
      </c>
      <c r="F650" s="6">
        <v>2018</v>
      </c>
      <c r="G650" s="6" t="s">
        <v>278</v>
      </c>
      <c r="H650" s="6" t="s">
        <v>279</v>
      </c>
      <c r="I650" s="6" t="s">
        <v>280</v>
      </c>
      <c r="J650" s="6" t="str">
        <f t="shared" si="44"/>
        <v>Senecio_pinnatifolius</v>
      </c>
      <c r="K650" s="6" t="s">
        <v>281</v>
      </c>
      <c r="L650" s="6" t="s">
        <v>46</v>
      </c>
      <c r="M650" s="6" t="s">
        <v>49</v>
      </c>
      <c r="N650" s="6" t="s">
        <v>117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296</v>
      </c>
      <c r="T650" s="6" t="s">
        <v>296</v>
      </c>
      <c r="U650" s="6" t="s">
        <v>253</v>
      </c>
      <c r="V650" s="6" t="s">
        <v>345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283</v>
      </c>
      <c r="AE650" s="6" t="s">
        <v>286</v>
      </c>
      <c r="AF650" s="6" t="s">
        <v>49</v>
      </c>
      <c r="AG650" s="6" t="s">
        <v>49</v>
      </c>
      <c r="AH650" s="1" t="s">
        <v>184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32" t="s">
        <v>49</v>
      </c>
    </row>
    <row r="651" spans="1:48">
      <c r="A651" s="6" t="s">
        <v>276</v>
      </c>
      <c r="B651" s="6" t="s">
        <v>38</v>
      </c>
      <c r="C651" s="6" t="s">
        <v>49</v>
      </c>
      <c r="D651" s="6" t="s">
        <v>277</v>
      </c>
      <c r="E651" s="6" t="s">
        <v>297</v>
      </c>
      <c r="F651" s="6">
        <v>2018</v>
      </c>
      <c r="G651" s="6" t="s">
        <v>278</v>
      </c>
      <c r="H651" s="6" t="s">
        <v>279</v>
      </c>
      <c r="I651" s="6" t="s">
        <v>280</v>
      </c>
      <c r="J651" s="6" t="str">
        <f t="shared" si="44"/>
        <v>Senecio_pinnatifolius</v>
      </c>
      <c r="K651" s="6" t="s">
        <v>281</v>
      </c>
      <c r="L651" s="6" t="s">
        <v>46</v>
      </c>
      <c r="M651" s="6" t="s">
        <v>49</v>
      </c>
      <c r="N651" s="6" t="s">
        <v>117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296</v>
      </c>
      <c r="T651" s="6" t="s">
        <v>296</v>
      </c>
      <c r="U651" s="6" t="s">
        <v>253</v>
      </c>
      <c r="V651" s="6" t="s">
        <v>345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283</v>
      </c>
      <c r="AE651" s="6" t="s">
        <v>287</v>
      </c>
      <c r="AF651" s="6" t="s">
        <v>49</v>
      </c>
      <c r="AG651" s="6" t="s">
        <v>49</v>
      </c>
      <c r="AH651" s="1" t="s">
        <v>184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32" t="s">
        <v>49</v>
      </c>
    </row>
    <row r="652" spans="1:48">
      <c r="A652" s="6" t="s">
        <v>276</v>
      </c>
      <c r="B652" s="6" t="s">
        <v>38</v>
      </c>
      <c r="C652" s="6" t="s">
        <v>49</v>
      </c>
      <c r="D652" s="6" t="s">
        <v>277</v>
      </c>
      <c r="E652" s="6" t="s">
        <v>297</v>
      </c>
      <c r="F652" s="6">
        <v>2018</v>
      </c>
      <c r="G652" s="6" t="s">
        <v>278</v>
      </c>
      <c r="H652" s="6" t="s">
        <v>279</v>
      </c>
      <c r="I652" s="6" t="s">
        <v>280</v>
      </c>
      <c r="J652" s="6" t="str">
        <f t="shared" si="44"/>
        <v>Senecio_pinnatifolius</v>
      </c>
      <c r="K652" s="6" t="s">
        <v>281</v>
      </c>
      <c r="L652" s="6" t="s">
        <v>46</v>
      </c>
      <c r="M652" s="6" t="s">
        <v>49</v>
      </c>
      <c r="N652" s="6" t="s">
        <v>117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296</v>
      </c>
      <c r="T652" s="6" t="s">
        <v>296</v>
      </c>
      <c r="U652" s="6" t="s">
        <v>253</v>
      </c>
      <c r="V652" s="6" t="s">
        <v>345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283</v>
      </c>
      <c r="AE652" s="6" t="s">
        <v>288</v>
      </c>
      <c r="AF652" s="6" t="s">
        <v>49</v>
      </c>
      <c r="AG652" s="6" t="s">
        <v>49</v>
      </c>
      <c r="AH652" s="1" t="s">
        <v>184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32" t="s">
        <v>49</v>
      </c>
    </row>
    <row r="653" spans="1:48">
      <c r="A653" s="6" t="s">
        <v>276</v>
      </c>
      <c r="B653" s="6" t="s">
        <v>38</v>
      </c>
      <c r="C653" s="6" t="s">
        <v>49</v>
      </c>
      <c r="D653" s="6" t="s">
        <v>277</v>
      </c>
      <c r="E653" s="6" t="s">
        <v>297</v>
      </c>
      <c r="F653" s="6">
        <v>2018</v>
      </c>
      <c r="G653" s="6" t="s">
        <v>278</v>
      </c>
      <c r="H653" s="6" t="s">
        <v>279</v>
      </c>
      <c r="I653" s="6" t="s">
        <v>280</v>
      </c>
      <c r="J653" s="6" t="str">
        <f t="shared" si="44"/>
        <v>Senecio_pinnatifolius</v>
      </c>
      <c r="K653" s="6" t="s">
        <v>281</v>
      </c>
      <c r="L653" s="6" t="s">
        <v>46</v>
      </c>
      <c r="M653" s="6" t="s">
        <v>49</v>
      </c>
      <c r="N653" s="6" t="s">
        <v>117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296</v>
      </c>
      <c r="T653" s="6" t="s">
        <v>296</v>
      </c>
      <c r="U653" s="6" t="s">
        <v>253</v>
      </c>
      <c r="V653" s="6" t="s">
        <v>345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283</v>
      </c>
      <c r="AE653" s="6" t="s">
        <v>289</v>
      </c>
      <c r="AF653" s="6" t="s">
        <v>49</v>
      </c>
      <c r="AG653" s="6" t="s">
        <v>49</v>
      </c>
      <c r="AH653" s="1" t="s">
        <v>184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32" t="s">
        <v>49</v>
      </c>
    </row>
    <row r="654" spans="1:48">
      <c r="A654" s="6" t="s">
        <v>276</v>
      </c>
      <c r="B654" s="6" t="s">
        <v>38</v>
      </c>
      <c r="C654" s="6" t="s">
        <v>49</v>
      </c>
      <c r="D654" s="6" t="s">
        <v>277</v>
      </c>
      <c r="E654" s="6" t="s">
        <v>297</v>
      </c>
      <c r="F654" s="6">
        <v>2018</v>
      </c>
      <c r="G654" s="6" t="s">
        <v>278</v>
      </c>
      <c r="H654" s="6" t="s">
        <v>279</v>
      </c>
      <c r="I654" s="6" t="s">
        <v>280</v>
      </c>
      <c r="J654" s="6" t="str">
        <f t="shared" si="44"/>
        <v>Senecio_pinnatifolius</v>
      </c>
      <c r="K654" s="6" t="s">
        <v>281</v>
      </c>
      <c r="L654" s="6" t="s">
        <v>46</v>
      </c>
      <c r="M654" s="6" t="s">
        <v>49</v>
      </c>
      <c r="N654" s="6" t="s">
        <v>117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296</v>
      </c>
      <c r="T654" s="6" t="s">
        <v>296</v>
      </c>
      <c r="U654" s="6" t="s">
        <v>253</v>
      </c>
      <c r="V654" s="6" t="s">
        <v>345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283</v>
      </c>
      <c r="AE654" s="6" t="s">
        <v>290</v>
      </c>
      <c r="AF654" s="6" t="s">
        <v>49</v>
      </c>
      <c r="AG654" s="6" t="s">
        <v>49</v>
      </c>
      <c r="AH654" s="1" t="s">
        <v>184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32" t="s">
        <v>49</v>
      </c>
    </row>
    <row r="655" spans="1:48">
      <c r="A655" s="6" t="s">
        <v>276</v>
      </c>
      <c r="B655" s="6" t="s">
        <v>38</v>
      </c>
      <c r="C655" s="6" t="s">
        <v>49</v>
      </c>
      <c r="D655" s="6" t="s">
        <v>277</v>
      </c>
      <c r="E655" s="6" t="s">
        <v>297</v>
      </c>
      <c r="F655" s="6">
        <v>2018</v>
      </c>
      <c r="G655" s="6" t="s">
        <v>278</v>
      </c>
      <c r="H655" s="6" t="s">
        <v>279</v>
      </c>
      <c r="I655" s="6" t="s">
        <v>280</v>
      </c>
      <c r="J655" s="6" t="str">
        <f t="shared" si="44"/>
        <v>Senecio_pinnatifolius</v>
      </c>
      <c r="K655" s="6" t="s">
        <v>281</v>
      </c>
      <c r="L655" s="6" t="s">
        <v>46</v>
      </c>
      <c r="M655" s="6" t="s">
        <v>49</v>
      </c>
      <c r="N655" s="6" t="s">
        <v>117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296</v>
      </c>
      <c r="T655" s="6" t="s">
        <v>296</v>
      </c>
      <c r="U655" s="6" t="s">
        <v>253</v>
      </c>
      <c r="V655" s="6" t="s">
        <v>345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283</v>
      </c>
      <c r="AE655" s="6" t="s">
        <v>291</v>
      </c>
      <c r="AF655" s="6" t="s">
        <v>49</v>
      </c>
      <c r="AG655" s="6" t="s">
        <v>49</v>
      </c>
      <c r="AH655" s="1" t="s">
        <v>184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32" t="s">
        <v>49</v>
      </c>
    </row>
    <row r="656" spans="1:48">
      <c r="A656" s="6" t="s">
        <v>276</v>
      </c>
      <c r="B656" s="6" t="s">
        <v>38</v>
      </c>
      <c r="C656" s="6" t="s">
        <v>49</v>
      </c>
      <c r="D656" s="6" t="s">
        <v>277</v>
      </c>
      <c r="E656" s="6" t="s">
        <v>297</v>
      </c>
      <c r="F656" s="6">
        <v>2018</v>
      </c>
      <c r="G656" s="6" t="s">
        <v>278</v>
      </c>
      <c r="H656" s="6" t="s">
        <v>279</v>
      </c>
      <c r="I656" s="6" t="s">
        <v>280</v>
      </c>
      <c r="J656" s="6" t="str">
        <f t="shared" si="44"/>
        <v>Senecio_pinnatifolius</v>
      </c>
      <c r="K656" s="6" t="s">
        <v>281</v>
      </c>
      <c r="L656" s="6" t="s">
        <v>46</v>
      </c>
      <c r="M656" s="6" t="s">
        <v>49</v>
      </c>
      <c r="N656" s="6" t="s">
        <v>117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296</v>
      </c>
      <c r="T656" s="6" t="s">
        <v>296</v>
      </c>
      <c r="U656" s="6" t="s">
        <v>253</v>
      </c>
      <c r="V656" s="6" t="s">
        <v>345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284</v>
      </c>
      <c r="AE656" s="6" t="s">
        <v>285</v>
      </c>
      <c r="AF656" s="6" t="s">
        <v>49</v>
      </c>
      <c r="AG656" s="6" t="s">
        <v>49</v>
      </c>
      <c r="AH656" s="1" t="s">
        <v>184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32" t="s">
        <v>49</v>
      </c>
    </row>
    <row r="657" spans="1:48">
      <c r="A657" s="6" t="s">
        <v>276</v>
      </c>
      <c r="B657" s="6" t="s">
        <v>38</v>
      </c>
      <c r="C657" s="6" t="s">
        <v>49</v>
      </c>
      <c r="D657" s="6" t="s">
        <v>277</v>
      </c>
      <c r="E657" s="6" t="s">
        <v>297</v>
      </c>
      <c r="F657" s="6">
        <v>2018</v>
      </c>
      <c r="G657" s="6" t="s">
        <v>278</v>
      </c>
      <c r="H657" s="6" t="s">
        <v>279</v>
      </c>
      <c r="I657" s="6" t="s">
        <v>280</v>
      </c>
      <c r="J657" s="6" t="str">
        <f t="shared" si="44"/>
        <v>Senecio_pinnatifolius</v>
      </c>
      <c r="K657" s="6" t="s">
        <v>281</v>
      </c>
      <c r="L657" s="6" t="s">
        <v>46</v>
      </c>
      <c r="M657" s="6" t="s">
        <v>49</v>
      </c>
      <c r="N657" s="6" t="s">
        <v>117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296</v>
      </c>
      <c r="T657" s="6" t="s">
        <v>296</v>
      </c>
      <c r="U657" s="6" t="s">
        <v>253</v>
      </c>
      <c r="V657" s="6" t="s">
        <v>345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284</v>
      </c>
      <c r="AE657" s="6" t="s">
        <v>286</v>
      </c>
      <c r="AF657" s="6" t="s">
        <v>49</v>
      </c>
      <c r="AG657" s="6" t="s">
        <v>49</v>
      </c>
      <c r="AH657" s="1" t="s">
        <v>184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32" t="s">
        <v>49</v>
      </c>
    </row>
    <row r="658" spans="1:48">
      <c r="A658" s="6" t="s">
        <v>276</v>
      </c>
      <c r="B658" s="6" t="s">
        <v>38</v>
      </c>
      <c r="C658" s="6" t="s">
        <v>49</v>
      </c>
      <c r="D658" s="6" t="s">
        <v>277</v>
      </c>
      <c r="E658" s="6" t="s">
        <v>297</v>
      </c>
      <c r="F658" s="6">
        <v>2018</v>
      </c>
      <c r="G658" s="6" t="s">
        <v>278</v>
      </c>
      <c r="H658" s="6" t="s">
        <v>279</v>
      </c>
      <c r="I658" s="6" t="s">
        <v>280</v>
      </c>
      <c r="J658" s="6" t="str">
        <f t="shared" si="44"/>
        <v>Senecio_pinnatifolius</v>
      </c>
      <c r="K658" s="6" t="s">
        <v>281</v>
      </c>
      <c r="L658" s="6" t="s">
        <v>46</v>
      </c>
      <c r="M658" s="6" t="s">
        <v>49</v>
      </c>
      <c r="N658" s="6" t="s">
        <v>117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296</v>
      </c>
      <c r="T658" s="6" t="s">
        <v>296</v>
      </c>
      <c r="U658" s="6" t="s">
        <v>253</v>
      </c>
      <c r="V658" s="6" t="s">
        <v>345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284</v>
      </c>
      <c r="AE658" s="6" t="s">
        <v>287</v>
      </c>
      <c r="AF658" s="6" t="s">
        <v>49</v>
      </c>
      <c r="AG658" s="6" t="s">
        <v>49</v>
      </c>
      <c r="AH658" s="1" t="s">
        <v>184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32" t="s">
        <v>49</v>
      </c>
    </row>
    <row r="659" spans="1:48">
      <c r="A659" s="6" t="s">
        <v>276</v>
      </c>
      <c r="B659" s="6" t="s">
        <v>38</v>
      </c>
      <c r="C659" s="6" t="s">
        <v>49</v>
      </c>
      <c r="D659" s="6" t="s">
        <v>277</v>
      </c>
      <c r="E659" s="6" t="s">
        <v>297</v>
      </c>
      <c r="F659" s="6">
        <v>2018</v>
      </c>
      <c r="G659" s="6" t="s">
        <v>278</v>
      </c>
      <c r="H659" s="6" t="s">
        <v>279</v>
      </c>
      <c r="I659" s="6" t="s">
        <v>280</v>
      </c>
      <c r="J659" s="6" t="str">
        <f t="shared" si="44"/>
        <v>Senecio_pinnatifolius</v>
      </c>
      <c r="K659" s="6" t="s">
        <v>281</v>
      </c>
      <c r="L659" s="6" t="s">
        <v>46</v>
      </c>
      <c r="M659" s="6" t="s">
        <v>49</v>
      </c>
      <c r="N659" s="6" t="s">
        <v>117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296</v>
      </c>
      <c r="T659" s="6" t="s">
        <v>296</v>
      </c>
      <c r="U659" s="6" t="s">
        <v>253</v>
      </c>
      <c r="V659" s="6" t="s">
        <v>345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284</v>
      </c>
      <c r="AE659" s="6" t="s">
        <v>288</v>
      </c>
      <c r="AF659" s="6" t="s">
        <v>49</v>
      </c>
      <c r="AG659" s="6" t="s">
        <v>49</v>
      </c>
      <c r="AH659" s="1" t="s">
        <v>184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32" t="s">
        <v>49</v>
      </c>
    </row>
    <row r="660" spans="1:48">
      <c r="A660" s="6" t="s">
        <v>276</v>
      </c>
      <c r="B660" s="6" t="s">
        <v>38</v>
      </c>
      <c r="C660" s="6" t="s">
        <v>49</v>
      </c>
      <c r="D660" s="6" t="s">
        <v>277</v>
      </c>
      <c r="E660" s="6" t="s">
        <v>297</v>
      </c>
      <c r="F660" s="6">
        <v>2018</v>
      </c>
      <c r="G660" s="6" t="s">
        <v>278</v>
      </c>
      <c r="H660" s="6" t="s">
        <v>279</v>
      </c>
      <c r="I660" s="6" t="s">
        <v>280</v>
      </c>
      <c r="J660" s="6" t="str">
        <f t="shared" si="44"/>
        <v>Senecio_pinnatifolius</v>
      </c>
      <c r="K660" s="6" t="s">
        <v>281</v>
      </c>
      <c r="L660" s="6" t="s">
        <v>46</v>
      </c>
      <c r="M660" s="6" t="s">
        <v>49</v>
      </c>
      <c r="N660" s="6" t="s">
        <v>117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296</v>
      </c>
      <c r="T660" s="6" t="s">
        <v>296</v>
      </c>
      <c r="U660" s="6" t="s">
        <v>253</v>
      </c>
      <c r="V660" s="6" t="s">
        <v>345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284</v>
      </c>
      <c r="AE660" s="6" t="s">
        <v>289</v>
      </c>
      <c r="AF660" s="6" t="s">
        <v>49</v>
      </c>
      <c r="AG660" s="6" t="s">
        <v>49</v>
      </c>
      <c r="AH660" s="1" t="s">
        <v>184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32" t="s">
        <v>49</v>
      </c>
    </row>
    <row r="661" spans="1:48">
      <c r="A661" s="6" t="s">
        <v>276</v>
      </c>
      <c r="B661" s="6" t="s">
        <v>38</v>
      </c>
      <c r="C661" s="6" t="s">
        <v>49</v>
      </c>
      <c r="D661" s="6" t="s">
        <v>277</v>
      </c>
      <c r="E661" s="6" t="s">
        <v>297</v>
      </c>
      <c r="F661" s="6">
        <v>2018</v>
      </c>
      <c r="G661" s="6" t="s">
        <v>278</v>
      </c>
      <c r="H661" s="6" t="s">
        <v>279</v>
      </c>
      <c r="I661" s="6" t="s">
        <v>280</v>
      </c>
      <c r="J661" s="6" t="str">
        <f t="shared" si="44"/>
        <v>Senecio_pinnatifolius</v>
      </c>
      <c r="K661" s="6" t="s">
        <v>281</v>
      </c>
      <c r="L661" s="6" t="s">
        <v>46</v>
      </c>
      <c r="M661" s="6" t="s">
        <v>49</v>
      </c>
      <c r="N661" s="6" t="s">
        <v>117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296</v>
      </c>
      <c r="T661" s="6" t="s">
        <v>296</v>
      </c>
      <c r="U661" s="6" t="s">
        <v>253</v>
      </c>
      <c r="V661" s="6" t="s">
        <v>345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284</v>
      </c>
      <c r="AE661" s="6" t="s">
        <v>290</v>
      </c>
      <c r="AF661" s="6" t="s">
        <v>49</v>
      </c>
      <c r="AG661" s="6" t="s">
        <v>49</v>
      </c>
      <c r="AH661" s="1" t="s">
        <v>184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32" t="s">
        <v>49</v>
      </c>
    </row>
    <row r="662" spans="1:48">
      <c r="A662" s="6" t="s">
        <v>276</v>
      </c>
      <c r="B662" s="6" t="s">
        <v>38</v>
      </c>
      <c r="C662" s="6" t="s">
        <v>49</v>
      </c>
      <c r="D662" s="6" t="s">
        <v>277</v>
      </c>
      <c r="E662" s="6" t="s">
        <v>297</v>
      </c>
      <c r="F662" s="6">
        <v>2018</v>
      </c>
      <c r="G662" s="6" t="s">
        <v>278</v>
      </c>
      <c r="H662" s="6" t="s">
        <v>279</v>
      </c>
      <c r="I662" s="6" t="s">
        <v>280</v>
      </c>
      <c r="J662" s="6" t="str">
        <f t="shared" si="44"/>
        <v>Senecio_pinnatifolius</v>
      </c>
      <c r="K662" s="6" t="s">
        <v>281</v>
      </c>
      <c r="L662" s="6" t="s">
        <v>46</v>
      </c>
      <c r="M662" s="6" t="s">
        <v>49</v>
      </c>
      <c r="N662" s="6" t="s">
        <v>117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296</v>
      </c>
      <c r="T662" s="6" t="s">
        <v>296</v>
      </c>
      <c r="U662" s="6" t="s">
        <v>253</v>
      </c>
      <c r="V662" s="6" t="s">
        <v>345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284</v>
      </c>
      <c r="AE662" s="6" t="s">
        <v>291</v>
      </c>
      <c r="AF662" s="6" t="s">
        <v>49</v>
      </c>
      <c r="AG662" s="6" t="s">
        <v>49</v>
      </c>
      <c r="AH662" s="1" t="s">
        <v>184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32" t="s">
        <v>49</v>
      </c>
    </row>
    <row r="663" spans="1:48">
      <c r="A663" s="6" t="s">
        <v>276</v>
      </c>
      <c r="B663" s="6" t="s">
        <v>38</v>
      </c>
      <c r="C663" s="6" t="s">
        <v>49</v>
      </c>
      <c r="D663" s="6" t="s">
        <v>277</v>
      </c>
      <c r="E663" s="6" t="s">
        <v>297</v>
      </c>
      <c r="F663" s="6">
        <v>2018</v>
      </c>
      <c r="G663" s="6" t="s">
        <v>278</v>
      </c>
      <c r="H663" s="6" t="s">
        <v>279</v>
      </c>
      <c r="I663" s="6" t="s">
        <v>280</v>
      </c>
      <c r="J663" s="6" t="str">
        <f t="shared" si="44"/>
        <v>Senecio_pinnatifolius</v>
      </c>
      <c r="K663" s="6" t="s">
        <v>281</v>
      </c>
      <c r="L663" s="6" t="s">
        <v>46</v>
      </c>
      <c r="M663" s="6" t="s">
        <v>49</v>
      </c>
      <c r="N663" s="6" t="s">
        <v>117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296</v>
      </c>
      <c r="T663" s="6" t="s">
        <v>296</v>
      </c>
      <c r="U663" s="6" t="s">
        <v>253</v>
      </c>
      <c r="V663" s="6" t="s">
        <v>345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285</v>
      </c>
      <c r="AE663" s="6" t="s">
        <v>286</v>
      </c>
      <c r="AF663" s="6" t="s">
        <v>49</v>
      </c>
      <c r="AG663" s="6" t="s">
        <v>49</v>
      </c>
      <c r="AH663" s="1" t="s">
        <v>184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32" t="s">
        <v>49</v>
      </c>
    </row>
    <row r="664" spans="1:48">
      <c r="A664" s="6" t="s">
        <v>276</v>
      </c>
      <c r="B664" s="6" t="s">
        <v>38</v>
      </c>
      <c r="C664" s="6" t="s">
        <v>49</v>
      </c>
      <c r="D664" s="6" t="s">
        <v>277</v>
      </c>
      <c r="E664" s="6" t="s">
        <v>297</v>
      </c>
      <c r="F664" s="6">
        <v>2018</v>
      </c>
      <c r="G664" s="6" t="s">
        <v>278</v>
      </c>
      <c r="H664" s="6" t="s">
        <v>279</v>
      </c>
      <c r="I664" s="6" t="s">
        <v>280</v>
      </c>
      <c r="J664" s="6" t="str">
        <f t="shared" si="44"/>
        <v>Senecio_pinnatifolius</v>
      </c>
      <c r="K664" s="6" t="s">
        <v>281</v>
      </c>
      <c r="L664" s="6" t="s">
        <v>46</v>
      </c>
      <c r="M664" s="6" t="s">
        <v>49</v>
      </c>
      <c r="N664" s="6" t="s">
        <v>117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296</v>
      </c>
      <c r="T664" s="6" t="s">
        <v>296</v>
      </c>
      <c r="U664" s="6" t="s">
        <v>253</v>
      </c>
      <c r="V664" s="6" t="s">
        <v>345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285</v>
      </c>
      <c r="AE664" s="6" t="s">
        <v>287</v>
      </c>
      <c r="AF664" s="6" t="s">
        <v>49</v>
      </c>
      <c r="AG664" s="6" t="s">
        <v>49</v>
      </c>
      <c r="AH664" s="1" t="s">
        <v>184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32" t="s">
        <v>49</v>
      </c>
    </row>
    <row r="665" spans="1:48">
      <c r="A665" s="6" t="s">
        <v>276</v>
      </c>
      <c r="B665" s="6" t="s">
        <v>38</v>
      </c>
      <c r="C665" s="6" t="s">
        <v>49</v>
      </c>
      <c r="D665" s="6" t="s">
        <v>277</v>
      </c>
      <c r="E665" s="6" t="s">
        <v>297</v>
      </c>
      <c r="F665" s="6">
        <v>2018</v>
      </c>
      <c r="G665" s="6" t="s">
        <v>278</v>
      </c>
      <c r="H665" s="6" t="s">
        <v>279</v>
      </c>
      <c r="I665" s="6" t="s">
        <v>280</v>
      </c>
      <c r="J665" s="6" t="str">
        <f t="shared" si="44"/>
        <v>Senecio_pinnatifolius</v>
      </c>
      <c r="K665" s="6" t="s">
        <v>281</v>
      </c>
      <c r="L665" s="6" t="s">
        <v>46</v>
      </c>
      <c r="M665" s="6" t="s">
        <v>49</v>
      </c>
      <c r="N665" s="6" t="s">
        <v>117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296</v>
      </c>
      <c r="T665" s="6" t="s">
        <v>296</v>
      </c>
      <c r="U665" s="6" t="s">
        <v>253</v>
      </c>
      <c r="V665" s="6" t="s">
        <v>345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285</v>
      </c>
      <c r="AE665" s="6" t="s">
        <v>288</v>
      </c>
      <c r="AF665" s="6" t="s">
        <v>49</v>
      </c>
      <c r="AG665" s="6" t="s">
        <v>49</v>
      </c>
      <c r="AH665" s="1" t="s">
        <v>184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32" t="s">
        <v>49</v>
      </c>
    </row>
    <row r="666" spans="1:48">
      <c r="A666" s="6" t="s">
        <v>276</v>
      </c>
      <c r="B666" s="6" t="s">
        <v>38</v>
      </c>
      <c r="C666" s="6" t="s">
        <v>49</v>
      </c>
      <c r="D666" s="6" t="s">
        <v>277</v>
      </c>
      <c r="E666" s="6" t="s">
        <v>297</v>
      </c>
      <c r="F666" s="6">
        <v>2018</v>
      </c>
      <c r="G666" s="6" t="s">
        <v>278</v>
      </c>
      <c r="H666" s="6" t="s">
        <v>279</v>
      </c>
      <c r="I666" s="6" t="s">
        <v>280</v>
      </c>
      <c r="J666" s="6" t="str">
        <f t="shared" si="44"/>
        <v>Senecio_pinnatifolius</v>
      </c>
      <c r="K666" s="6" t="s">
        <v>281</v>
      </c>
      <c r="L666" s="6" t="s">
        <v>46</v>
      </c>
      <c r="M666" s="6" t="s">
        <v>49</v>
      </c>
      <c r="N666" s="6" t="s">
        <v>117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296</v>
      </c>
      <c r="T666" s="6" t="s">
        <v>296</v>
      </c>
      <c r="U666" s="6" t="s">
        <v>253</v>
      </c>
      <c r="V666" s="6" t="s">
        <v>345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285</v>
      </c>
      <c r="AE666" s="6" t="s">
        <v>289</v>
      </c>
      <c r="AF666" s="6" t="s">
        <v>49</v>
      </c>
      <c r="AG666" s="6" t="s">
        <v>49</v>
      </c>
      <c r="AH666" s="1" t="s">
        <v>184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32" t="s">
        <v>49</v>
      </c>
    </row>
    <row r="667" spans="1:48">
      <c r="A667" s="6" t="s">
        <v>276</v>
      </c>
      <c r="B667" s="6" t="s">
        <v>38</v>
      </c>
      <c r="C667" s="6" t="s">
        <v>49</v>
      </c>
      <c r="D667" s="6" t="s">
        <v>277</v>
      </c>
      <c r="E667" s="6" t="s">
        <v>297</v>
      </c>
      <c r="F667" s="6">
        <v>2018</v>
      </c>
      <c r="G667" s="6" t="s">
        <v>278</v>
      </c>
      <c r="H667" s="6" t="s">
        <v>279</v>
      </c>
      <c r="I667" s="6" t="s">
        <v>280</v>
      </c>
      <c r="J667" s="6" t="str">
        <f t="shared" si="44"/>
        <v>Senecio_pinnatifolius</v>
      </c>
      <c r="K667" s="6" t="s">
        <v>281</v>
      </c>
      <c r="L667" s="6" t="s">
        <v>46</v>
      </c>
      <c r="M667" s="6" t="s">
        <v>49</v>
      </c>
      <c r="N667" s="6" t="s">
        <v>117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296</v>
      </c>
      <c r="T667" s="6" t="s">
        <v>296</v>
      </c>
      <c r="U667" s="6" t="s">
        <v>253</v>
      </c>
      <c r="V667" s="6" t="s">
        <v>345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285</v>
      </c>
      <c r="AE667" s="6" t="s">
        <v>290</v>
      </c>
      <c r="AF667" s="6" t="s">
        <v>49</v>
      </c>
      <c r="AG667" s="6" t="s">
        <v>49</v>
      </c>
      <c r="AH667" s="1" t="s">
        <v>184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32" t="s">
        <v>49</v>
      </c>
    </row>
    <row r="668" spans="1:48">
      <c r="A668" s="6" t="s">
        <v>276</v>
      </c>
      <c r="B668" s="6" t="s">
        <v>38</v>
      </c>
      <c r="C668" s="6" t="s">
        <v>49</v>
      </c>
      <c r="D668" s="6" t="s">
        <v>277</v>
      </c>
      <c r="E668" s="6" t="s">
        <v>297</v>
      </c>
      <c r="F668" s="6">
        <v>2018</v>
      </c>
      <c r="G668" s="6" t="s">
        <v>278</v>
      </c>
      <c r="H668" s="6" t="s">
        <v>279</v>
      </c>
      <c r="I668" s="6" t="s">
        <v>280</v>
      </c>
      <c r="J668" s="6" t="str">
        <f t="shared" si="44"/>
        <v>Senecio_pinnatifolius</v>
      </c>
      <c r="K668" s="6" t="s">
        <v>281</v>
      </c>
      <c r="L668" s="6" t="s">
        <v>46</v>
      </c>
      <c r="M668" s="6" t="s">
        <v>49</v>
      </c>
      <c r="N668" s="6" t="s">
        <v>117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296</v>
      </c>
      <c r="T668" s="6" t="s">
        <v>296</v>
      </c>
      <c r="U668" s="6" t="s">
        <v>253</v>
      </c>
      <c r="V668" s="6" t="s">
        <v>345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285</v>
      </c>
      <c r="AE668" s="6" t="s">
        <v>291</v>
      </c>
      <c r="AF668" s="6" t="s">
        <v>49</v>
      </c>
      <c r="AG668" s="6" t="s">
        <v>49</v>
      </c>
      <c r="AH668" s="1" t="s">
        <v>184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32" t="s">
        <v>49</v>
      </c>
    </row>
    <row r="669" spans="1:48">
      <c r="A669" s="6" t="s">
        <v>276</v>
      </c>
      <c r="B669" s="6" t="s">
        <v>38</v>
      </c>
      <c r="C669" s="6" t="s">
        <v>49</v>
      </c>
      <c r="D669" s="6" t="s">
        <v>277</v>
      </c>
      <c r="E669" s="6" t="s">
        <v>297</v>
      </c>
      <c r="F669" s="6">
        <v>2018</v>
      </c>
      <c r="G669" s="6" t="s">
        <v>278</v>
      </c>
      <c r="H669" s="6" t="s">
        <v>279</v>
      </c>
      <c r="I669" s="6" t="s">
        <v>280</v>
      </c>
      <c r="J669" s="6" t="str">
        <f t="shared" si="44"/>
        <v>Senecio_pinnatifolius</v>
      </c>
      <c r="K669" s="6" t="s">
        <v>281</v>
      </c>
      <c r="L669" s="6" t="s">
        <v>46</v>
      </c>
      <c r="M669" s="6" t="s">
        <v>49</v>
      </c>
      <c r="N669" s="6" t="s">
        <v>117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296</v>
      </c>
      <c r="T669" s="6" t="s">
        <v>296</v>
      </c>
      <c r="U669" s="6" t="s">
        <v>253</v>
      </c>
      <c r="V669" s="6" t="s">
        <v>345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286</v>
      </c>
      <c r="AE669" s="6" t="s">
        <v>287</v>
      </c>
      <c r="AF669" s="6" t="s">
        <v>49</v>
      </c>
      <c r="AG669" s="6" t="s">
        <v>49</v>
      </c>
      <c r="AH669" s="1" t="s">
        <v>184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32" t="s">
        <v>49</v>
      </c>
    </row>
    <row r="670" spans="1:48">
      <c r="A670" s="6" t="s">
        <v>276</v>
      </c>
      <c r="B670" s="6" t="s">
        <v>38</v>
      </c>
      <c r="C670" s="6" t="s">
        <v>49</v>
      </c>
      <c r="D670" s="6" t="s">
        <v>277</v>
      </c>
      <c r="E670" s="6" t="s">
        <v>297</v>
      </c>
      <c r="F670" s="6">
        <v>2018</v>
      </c>
      <c r="G670" s="6" t="s">
        <v>278</v>
      </c>
      <c r="H670" s="6" t="s">
        <v>279</v>
      </c>
      <c r="I670" s="6" t="s">
        <v>280</v>
      </c>
      <c r="J670" s="6" t="str">
        <f t="shared" si="44"/>
        <v>Senecio_pinnatifolius</v>
      </c>
      <c r="K670" s="6" t="s">
        <v>281</v>
      </c>
      <c r="L670" s="6" t="s">
        <v>46</v>
      </c>
      <c r="M670" s="6" t="s">
        <v>49</v>
      </c>
      <c r="N670" s="6" t="s">
        <v>117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296</v>
      </c>
      <c r="T670" s="6" t="s">
        <v>296</v>
      </c>
      <c r="U670" s="6" t="s">
        <v>253</v>
      </c>
      <c r="V670" s="6" t="s">
        <v>345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286</v>
      </c>
      <c r="AE670" s="6" t="s">
        <v>288</v>
      </c>
      <c r="AF670" s="6" t="s">
        <v>49</v>
      </c>
      <c r="AG670" s="6" t="s">
        <v>49</v>
      </c>
      <c r="AH670" s="1" t="s">
        <v>184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32" t="s">
        <v>49</v>
      </c>
    </row>
    <row r="671" spans="1:48">
      <c r="A671" s="6" t="s">
        <v>276</v>
      </c>
      <c r="B671" s="6" t="s">
        <v>38</v>
      </c>
      <c r="C671" s="6" t="s">
        <v>49</v>
      </c>
      <c r="D671" s="6" t="s">
        <v>277</v>
      </c>
      <c r="E671" s="6" t="s">
        <v>297</v>
      </c>
      <c r="F671" s="6">
        <v>2018</v>
      </c>
      <c r="G671" s="6" t="s">
        <v>278</v>
      </c>
      <c r="H671" s="6" t="s">
        <v>279</v>
      </c>
      <c r="I671" s="6" t="s">
        <v>280</v>
      </c>
      <c r="J671" s="6" t="str">
        <f t="shared" si="44"/>
        <v>Senecio_pinnatifolius</v>
      </c>
      <c r="K671" s="6" t="s">
        <v>281</v>
      </c>
      <c r="L671" s="6" t="s">
        <v>46</v>
      </c>
      <c r="M671" s="6" t="s">
        <v>49</v>
      </c>
      <c r="N671" s="6" t="s">
        <v>117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296</v>
      </c>
      <c r="T671" s="6" t="s">
        <v>296</v>
      </c>
      <c r="U671" s="6" t="s">
        <v>253</v>
      </c>
      <c r="V671" s="6" t="s">
        <v>345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286</v>
      </c>
      <c r="AE671" s="6" t="s">
        <v>289</v>
      </c>
      <c r="AF671" s="6" t="s">
        <v>49</v>
      </c>
      <c r="AG671" s="6" t="s">
        <v>49</v>
      </c>
      <c r="AH671" s="1" t="s">
        <v>184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32" t="s">
        <v>49</v>
      </c>
    </row>
    <row r="672" spans="1:48">
      <c r="A672" s="6" t="s">
        <v>276</v>
      </c>
      <c r="B672" s="6" t="s">
        <v>38</v>
      </c>
      <c r="C672" s="6" t="s">
        <v>49</v>
      </c>
      <c r="D672" s="6" t="s">
        <v>277</v>
      </c>
      <c r="E672" s="6" t="s">
        <v>297</v>
      </c>
      <c r="F672" s="6">
        <v>2018</v>
      </c>
      <c r="G672" s="6" t="s">
        <v>278</v>
      </c>
      <c r="H672" s="6" t="s">
        <v>279</v>
      </c>
      <c r="I672" s="6" t="s">
        <v>280</v>
      </c>
      <c r="J672" s="6" t="str">
        <f t="shared" si="44"/>
        <v>Senecio_pinnatifolius</v>
      </c>
      <c r="K672" s="6" t="s">
        <v>281</v>
      </c>
      <c r="L672" s="6" t="s">
        <v>46</v>
      </c>
      <c r="M672" s="6" t="s">
        <v>49</v>
      </c>
      <c r="N672" s="6" t="s">
        <v>117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296</v>
      </c>
      <c r="T672" s="6" t="s">
        <v>296</v>
      </c>
      <c r="U672" s="6" t="s">
        <v>253</v>
      </c>
      <c r="V672" s="6" t="s">
        <v>345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286</v>
      </c>
      <c r="AE672" s="6" t="s">
        <v>290</v>
      </c>
      <c r="AF672" s="6" t="s">
        <v>49</v>
      </c>
      <c r="AG672" s="6" t="s">
        <v>49</v>
      </c>
      <c r="AH672" s="1" t="s">
        <v>184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32" t="s">
        <v>49</v>
      </c>
    </row>
    <row r="673" spans="1:48">
      <c r="A673" s="6" t="s">
        <v>276</v>
      </c>
      <c r="B673" s="6" t="s">
        <v>38</v>
      </c>
      <c r="C673" s="6" t="s">
        <v>49</v>
      </c>
      <c r="D673" s="6" t="s">
        <v>277</v>
      </c>
      <c r="E673" s="6" t="s">
        <v>297</v>
      </c>
      <c r="F673" s="6">
        <v>2018</v>
      </c>
      <c r="G673" s="6" t="s">
        <v>278</v>
      </c>
      <c r="H673" s="6" t="s">
        <v>279</v>
      </c>
      <c r="I673" s="6" t="s">
        <v>280</v>
      </c>
      <c r="J673" s="6" t="str">
        <f t="shared" si="44"/>
        <v>Senecio_pinnatifolius</v>
      </c>
      <c r="K673" s="6" t="s">
        <v>281</v>
      </c>
      <c r="L673" s="6" t="s">
        <v>46</v>
      </c>
      <c r="M673" s="6" t="s">
        <v>49</v>
      </c>
      <c r="N673" s="6" t="s">
        <v>117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296</v>
      </c>
      <c r="T673" s="6" t="s">
        <v>296</v>
      </c>
      <c r="U673" s="6" t="s">
        <v>253</v>
      </c>
      <c r="V673" s="6" t="s">
        <v>345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286</v>
      </c>
      <c r="AE673" s="6" t="s">
        <v>291</v>
      </c>
      <c r="AF673" s="6" t="s">
        <v>49</v>
      </c>
      <c r="AG673" s="6" t="s">
        <v>49</v>
      </c>
      <c r="AH673" s="1" t="s">
        <v>184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32" t="s">
        <v>49</v>
      </c>
    </row>
    <row r="674" spans="1:48">
      <c r="A674" s="6" t="s">
        <v>276</v>
      </c>
      <c r="B674" s="6" t="s">
        <v>38</v>
      </c>
      <c r="C674" s="6" t="s">
        <v>49</v>
      </c>
      <c r="D674" s="6" t="s">
        <v>277</v>
      </c>
      <c r="E674" s="6" t="s">
        <v>297</v>
      </c>
      <c r="F674" s="6">
        <v>2018</v>
      </c>
      <c r="G674" s="6" t="s">
        <v>278</v>
      </c>
      <c r="H674" s="6" t="s">
        <v>279</v>
      </c>
      <c r="I674" s="6" t="s">
        <v>280</v>
      </c>
      <c r="J674" s="6" t="str">
        <f t="shared" si="44"/>
        <v>Senecio_pinnatifolius</v>
      </c>
      <c r="K674" s="6" t="s">
        <v>281</v>
      </c>
      <c r="L674" s="6" t="s">
        <v>46</v>
      </c>
      <c r="M674" s="6" t="s">
        <v>49</v>
      </c>
      <c r="N674" s="6" t="s">
        <v>117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296</v>
      </c>
      <c r="T674" s="6" t="s">
        <v>296</v>
      </c>
      <c r="U674" s="6" t="s">
        <v>253</v>
      </c>
      <c r="V674" s="6" t="s">
        <v>345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287</v>
      </c>
      <c r="AE674" s="6" t="s">
        <v>288</v>
      </c>
      <c r="AF674" s="6" t="s">
        <v>49</v>
      </c>
      <c r="AG674" s="6" t="s">
        <v>49</v>
      </c>
      <c r="AH674" s="1" t="s">
        <v>184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32" t="s">
        <v>49</v>
      </c>
    </row>
    <row r="675" spans="1:48">
      <c r="A675" s="6" t="s">
        <v>276</v>
      </c>
      <c r="B675" s="6" t="s">
        <v>38</v>
      </c>
      <c r="C675" s="6" t="s">
        <v>49</v>
      </c>
      <c r="D675" s="6" t="s">
        <v>277</v>
      </c>
      <c r="E675" s="6" t="s">
        <v>297</v>
      </c>
      <c r="F675" s="6">
        <v>2018</v>
      </c>
      <c r="G675" s="6" t="s">
        <v>278</v>
      </c>
      <c r="H675" s="6" t="s">
        <v>279</v>
      </c>
      <c r="I675" s="6" t="s">
        <v>280</v>
      </c>
      <c r="J675" s="6" t="str">
        <f t="shared" si="44"/>
        <v>Senecio_pinnatifolius</v>
      </c>
      <c r="K675" s="6" t="s">
        <v>281</v>
      </c>
      <c r="L675" s="6" t="s">
        <v>46</v>
      </c>
      <c r="M675" s="6" t="s">
        <v>49</v>
      </c>
      <c r="N675" s="6" t="s">
        <v>117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296</v>
      </c>
      <c r="T675" s="6" t="s">
        <v>296</v>
      </c>
      <c r="U675" s="6" t="s">
        <v>253</v>
      </c>
      <c r="V675" s="6" t="s">
        <v>345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287</v>
      </c>
      <c r="AE675" s="6" t="s">
        <v>289</v>
      </c>
      <c r="AF675" s="6" t="s">
        <v>49</v>
      </c>
      <c r="AG675" s="6" t="s">
        <v>49</v>
      </c>
      <c r="AH675" s="1" t="s">
        <v>184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32" t="s">
        <v>49</v>
      </c>
    </row>
    <row r="676" spans="1:48">
      <c r="A676" s="6" t="s">
        <v>276</v>
      </c>
      <c r="B676" s="6" t="s">
        <v>38</v>
      </c>
      <c r="C676" s="6" t="s">
        <v>49</v>
      </c>
      <c r="D676" s="6" t="s">
        <v>277</v>
      </c>
      <c r="E676" s="6" t="s">
        <v>297</v>
      </c>
      <c r="F676" s="6">
        <v>2018</v>
      </c>
      <c r="G676" s="6" t="s">
        <v>278</v>
      </c>
      <c r="H676" s="6" t="s">
        <v>279</v>
      </c>
      <c r="I676" s="6" t="s">
        <v>280</v>
      </c>
      <c r="J676" s="6" t="str">
        <f t="shared" si="44"/>
        <v>Senecio_pinnatifolius</v>
      </c>
      <c r="K676" s="6" t="s">
        <v>281</v>
      </c>
      <c r="L676" s="6" t="s">
        <v>46</v>
      </c>
      <c r="M676" s="6" t="s">
        <v>49</v>
      </c>
      <c r="N676" s="6" t="s">
        <v>117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296</v>
      </c>
      <c r="T676" s="6" t="s">
        <v>296</v>
      </c>
      <c r="U676" s="6" t="s">
        <v>253</v>
      </c>
      <c r="V676" s="6" t="s">
        <v>345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287</v>
      </c>
      <c r="AE676" s="6" t="s">
        <v>290</v>
      </c>
      <c r="AF676" s="6" t="s">
        <v>49</v>
      </c>
      <c r="AG676" s="6" t="s">
        <v>49</v>
      </c>
      <c r="AH676" s="1" t="s">
        <v>184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32" t="s">
        <v>49</v>
      </c>
    </row>
    <row r="677" spans="1:48">
      <c r="A677" s="6" t="s">
        <v>276</v>
      </c>
      <c r="B677" s="6" t="s">
        <v>38</v>
      </c>
      <c r="C677" s="6" t="s">
        <v>49</v>
      </c>
      <c r="D677" s="6" t="s">
        <v>277</v>
      </c>
      <c r="E677" s="6" t="s">
        <v>297</v>
      </c>
      <c r="F677" s="6">
        <v>2018</v>
      </c>
      <c r="G677" s="6" t="s">
        <v>278</v>
      </c>
      <c r="H677" s="6" t="s">
        <v>279</v>
      </c>
      <c r="I677" s="6" t="s">
        <v>280</v>
      </c>
      <c r="J677" s="6" t="str">
        <f t="shared" si="44"/>
        <v>Senecio_pinnatifolius</v>
      </c>
      <c r="K677" s="6" t="s">
        <v>281</v>
      </c>
      <c r="L677" s="6" t="s">
        <v>46</v>
      </c>
      <c r="M677" s="6" t="s">
        <v>49</v>
      </c>
      <c r="N677" s="6" t="s">
        <v>117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296</v>
      </c>
      <c r="T677" s="6" t="s">
        <v>296</v>
      </c>
      <c r="U677" s="6" t="s">
        <v>253</v>
      </c>
      <c r="V677" s="6" t="s">
        <v>345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287</v>
      </c>
      <c r="AE677" s="6" t="s">
        <v>291</v>
      </c>
      <c r="AF677" s="6" t="s">
        <v>49</v>
      </c>
      <c r="AG677" s="6" t="s">
        <v>49</v>
      </c>
      <c r="AH677" s="1" t="s">
        <v>184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32" t="s">
        <v>49</v>
      </c>
    </row>
    <row r="678" spans="1:48">
      <c r="A678" s="6" t="s">
        <v>276</v>
      </c>
      <c r="B678" s="6" t="s">
        <v>38</v>
      </c>
      <c r="C678" s="6" t="s">
        <v>49</v>
      </c>
      <c r="D678" s="6" t="s">
        <v>277</v>
      </c>
      <c r="E678" s="6" t="s">
        <v>297</v>
      </c>
      <c r="F678" s="6">
        <v>2018</v>
      </c>
      <c r="G678" s="6" t="s">
        <v>278</v>
      </c>
      <c r="H678" s="6" t="s">
        <v>279</v>
      </c>
      <c r="I678" s="6" t="s">
        <v>280</v>
      </c>
      <c r="J678" s="6" t="str">
        <f t="shared" si="44"/>
        <v>Senecio_pinnatifolius</v>
      </c>
      <c r="K678" s="6" t="s">
        <v>281</v>
      </c>
      <c r="L678" s="6" t="s">
        <v>46</v>
      </c>
      <c r="M678" s="6" t="s">
        <v>49</v>
      </c>
      <c r="N678" s="6" t="s">
        <v>117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296</v>
      </c>
      <c r="T678" s="6" t="s">
        <v>296</v>
      </c>
      <c r="U678" s="6" t="s">
        <v>253</v>
      </c>
      <c r="V678" s="6" t="s">
        <v>345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288</v>
      </c>
      <c r="AE678" s="6" t="s">
        <v>289</v>
      </c>
      <c r="AF678" s="6" t="s">
        <v>49</v>
      </c>
      <c r="AG678" s="6" t="s">
        <v>49</v>
      </c>
      <c r="AH678" s="1" t="s">
        <v>184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32" t="s">
        <v>49</v>
      </c>
    </row>
    <row r="679" spans="1:48">
      <c r="A679" s="6" t="s">
        <v>276</v>
      </c>
      <c r="B679" s="6" t="s">
        <v>38</v>
      </c>
      <c r="C679" s="6" t="s">
        <v>49</v>
      </c>
      <c r="D679" s="6" t="s">
        <v>277</v>
      </c>
      <c r="E679" s="6" t="s">
        <v>297</v>
      </c>
      <c r="F679" s="6">
        <v>2018</v>
      </c>
      <c r="G679" s="6" t="s">
        <v>278</v>
      </c>
      <c r="H679" s="6" t="s">
        <v>279</v>
      </c>
      <c r="I679" s="6" t="s">
        <v>280</v>
      </c>
      <c r="J679" s="6" t="str">
        <f t="shared" si="44"/>
        <v>Senecio_pinnatifolius</v>
      </c>
      <c r="K679" s="6" t="s">
        <v>281</v>
      </c>
      <c r="L679" s="6" t="s">
        <v>46</v>
      </c>
      <c r="M679" s="6" t="s">
        <v>49</v>
      </c>
      <c r="N679" s="6" t="s">
        <v>117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296</v>
      </c>
      <c r="T679" s="6" t="s">
        <v>296</v>
      </c>
      <c r="U679" s="6" t="s">
        <v>253</v>
      </c>
      <c r="V679" s="6" t="s">
        <v>345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288</v>
      </c>
      <c r="AE679" s="6" t="s">
        <v>290</v>
      </c>
      <c r="AF679" s="6" t="s">
        <v>49</v>
      </c>
      <c r="AG679" s="6" t="s">
        <v>49</v>
      </c>
      <c r="AH679" s="1" t="s">
        <v>184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32" t="s">
        <v>49</v>
      </c>
    </row>
    <row r="680" spans="1:48">
      <c r="A680" s="6" t="s">
        <v>276</v>
      </c>
      <c r="B680" s="6" t="s">
        <v>38</v>
      </c>
      <c r="C680" s="6" t="s">
        <v>49</v>
      </c>
      <c r="D680" s="6" t="s">
        <v>277</v>
      </c>
      <c r="E680" s="6" t="s">
        <v>297</v>
      </c>
      <c r="F680" s="6">
        <v>2018</v>
      </c>
      <c r="G680" s="6" t="s">
        <v>278</v>
      </c>
      <c r="H680" s="6" t="s">
        <v>279</v>
      </c>
      <c r="I680" s="6" t="s">
        <v>280</v>
      </c>
      <c r="J680" s="6" t="str">
        <f t="shared" si="44"/>
        <v>Senecio_pinnatifolius</v>
      </c>
      <c r="K680" s="6" t="s">
        <v>281</v>
      </c>
      <c r="L680" s="6" t="s">
        <v>46</v>
      </c>
      <c r="M680" s="6" t="s">
        <v>49</v>
      </c>
      <c r="N680" s="6" t="s">
        <v>117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296</v>
      </c>
      <c r="T680" s="6" t="s">
        <v>296</v>
      </c>
      <c r="U680" s="6" t="s">
        <v>253</v>
      </c>
      <c r="V680" s="6" t="s">
        <v>345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288</v>
      </c>
      <c r="AE680" s="6" t="s">
        <v>291</v>
      </c>
      <c r="AF680" s="6" t="s">
        <v>49</v>
      </c>
      <c r="AG680" s="6" t="s">
        <v>49</v>
      </c>
      <c r="AH680" s="1" t="s">
        <v>184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32" t="s">
        <v>49</v>
      </c>
    </row>
    <row r="681" spans="1:48">
      <c r="A681" s="6" t="s">
        <v>276</v>
      </c>
      <c r="B681" s="6" t="s">
        <v>38</v>
      </c>
      <c r="C681" s="6" t="s">
        <v>49</v>
      </c>
      <c r="D681" s="6" t="s">
        <v>277</v>
      </c>
      <c r="E681" s="6" t="s">
        <v>297</v>
      </c>
      <c r="F681" s="6">
        <v>2018</v>
      </c>
      <c r="G681" s="6" t="s">
        <v>278</v>
      </c>
      <c r="H681" s="6" t="s">
        <v>279</v>
      </c>
      <c r="I681" s="6" t="s">
        <v>280</v>
      </c>
      <c r="J681" s="6" t="str">
        <f t="shared" si="44"/>
        <v>Senecio_pinnatifolius</v>
      </c>
      <c r="K681" s="6" t="s">
        <v>281</v>
      </c>
      <c r="L681" s="6" t="s">
        <v>46</v>
      </c>
      <c r="M681" s="6" t="s">
        <v>49</v>
      </c>
      <c r="N681" s="6" t="s">
        <v>117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296</v>
      </c>
      <c r="T681" s="6" t="s">
        <v>296</v>
      </c>
      <c r="U681" s="6" t="s">
        <v>253</v>
      </c>
      <c r="V681" s="6" t="s">
        <v>345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289</v>
      </c>
      <c r="AE681" s="6" t="s">
        <v>290</v>
      </c>
      <c r="AF681" s="6" t="s">
        <v>49</v>
      </c>
      <c r="AG681" s="6" t="s">
        <v>49</v>
      </c>
      <c r="AH681" s="1" t="s">
        <v>184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32" t="s">
        <v>49</v>
      </c>
    </row>
    <row r="682" spans="1:48">
      <c r="A682" s="6" t="s">
        <v>276</v>
      </c>
      <c r="B682" s="6" t="s">
        <v>38</v>
      </c>
      <c r="C682" s="6" t="s">
        <v>49</v>
      </c>
      <c r="D682" s="6" t="s">
        <v>277</v>
      </c>
      <c r="E682" s="6" t="s">
        <v>297</v>
      </c>
      <c r="F682" s="6">
        <v>2018</v>
      </c>
      <c r="G682" s="6" t="s">
        <v>278</v>
      </c>
      <c r="H682" s="6" t="s">
        <v>279</v>
      </c>
      <c r="I682" s="6" t="s">
        <v>280</v>
      </c>
      <c r="J682" s="6" t="str">
        <f t="shared" si="44"/>
        <v>Senecio_pinnatifolius</v>
      </c>
      <c r="K682" s="6" t="s">
        <v>281</v>
      </c>
      <c r="L682" s="6" t="s">
        <v>46</v>
      </c>
      <c r="M682" s="6" t="s">
        <v>49</v>
      </c>
      <c r="N682" s="6" t="s">
        <v>117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296</v>
      </c>
      <c r="T682" s="6" t="s">
        <v>296</v>
      </c>
      <c r="U682" s="6" t="s">
        <v>253</v>
      </c>
      <c r="V682" s="6" t="s">
        <v>345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289</v>
      </c>
      <c r="AE682" s="6" t="s">
        <v>291</v>
      </c>
      <c r="AF682" s="6" t="s">
        <v>49</v>
      </c>
      <c r="AG682" s="6" t="s">
        <v>49</v>
      </c>
      <c r="AH682" s="1" t="s">
        <v>184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32" t="s">
        <v>49</v>
      </c>
    </row>
    <row r="683" spans="1:48">
      <c r="A683" s="6" t="s">
        <v>276</v>
      </c>
      <c r="B683" s="6" t="s">
        <v>38</v>
      </c>
      <c r="C683" s="6" t="s">
        <v>49</v>
      </c>
      <c r="D683" s="6" t="s">
        <v>277</v>
      </c>
      <c r="E683" s="6" t="s">
        <v>297</v>
      </c>
      <c r="F683" s="6">
        <v>2018</v>
      </c>
      <c r="G683" s="6" t="s">
        <v>278</v>
      </c>
      <c r="H683" s="6" t="s">
        <v>279</v>
      </c>
      <c r="I683" s="6" t="s">
        <v>280</v>
      </c>
      <c r="J683" s="6" t="str">
        <f t="shared" si="44"/>
        <v>Senecio_pinnatifolius</v>
      </c>
      <c r="K683" s="6" t="s">
        <v>281</v>
      </c>
      <c r="L683" s="6" t="s">
        <v>46</v>
      </c>
      <c r="M683" s="6" t="s">
        <v>49</v>
      </c>
      <c r="N683" s="6" t="s">
        <v>117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296</v>
      </c>
      <c r="T683" s="6" t="s">
        <v>296</v>
      </c>
      <c r="U683" s="6" t="s">
        <v>253</v>
      </c>
      <c r="V683" s="6" t="s">
        <v>345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290</v>
      </c>
      <c r="AE683" s="6" t="s">
        <v>291</v>
      </c>
      <c r="AF683" s="6" t="s">
        <v>49</v>
      </c>
      <c r="AG683" s="6" t="s">
        <v>49</v>
      </c>
      <c r="AH683" s="1" t="s">
        <v>184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32" t="s">
        <v>49</v>
      </c>
    </row>
    <row r="684" spans="1:48">
      <c r="A684" s="6" t="s">
        <v>276</v>
      </c>
      <c r="B684" s="6" t="s">
        <v>38</v>
      </c>
      <c r="C684" s="6" t="s">
        <v>49</v>
      </c>
      <c r="D684" s="6" t="s">
        <v>277</v>
      </c>
      <c r="E684" s="6" t="s">
        <v>297</v>
      </c>
      <c r="F684" s="6">
        <v>2018</v>
      </c>
      <c r="G684" s="6" t="s">
        <v>278</v>
      </c>
      <c r="H684" s="6" t="s">
        <v>279</v>
      </c>
      <c r="I684" s="6" t="s">
        <v>280</v>
      </c>
      <c r="J684" s="6" t="str">
        <f>H684&amp;"_"&amp;I684</f>
        <v>Senecio_pinnatifolius</v>
      </c>
      <c r="K684" s="6" t="s">
        <v>281</v>
      </c>
      <c r="L684" s="6" t="s">
        <v>46</v>
      </c>
      <c r="M684" s="6" t="s">
        <v>49</v>
      </c>
      <c r="N684" s="6" t="s">
        <v>117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296</v>
      </c>
      <c r="T684" s="6" t="s">
        <v>296</v>
      </c>
      <c r="U684" s="6" t="s">
        <v>253</v>
      </c>
      <c r="V684" s="6" t="s">
        <v>346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128</v>
      </c>
      <c r="AB684" s="6" t="s">
        <v>243</v>
      </c>
      <c r="AC684" s="6" t="s">
        <v>244</v>
      </c>
      <c r="AD684" s="6" t="s">
        <v>244</v>
      </c>
      <c r="AE684" s="6" t="s">
        <v>244</v>
      </c>
      <c r="AF684" s="6" t="s">
        <v>60</v>
      </c>
      <c r="AG684" s="6" t="s">
        <v>61</v>
      </c>
      <c r="AH684" s="1" t="s">
        <v>184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>
        <f>AN684*AL684</f>
        <v>500.69803649999994</v>
      </c>
      <c r="AS684" s="6">
        <f>AR684/(AM684^2)*100</f>
        <v>6.087619605040544</v>
      </c>
      <c r="AT684" s="6" t="s">
        <v>49</v>
      </c>
      <c r="AU684" s="4">
        <f>AS684*(1-AL684)/AL684</f>
        <v>8.3722844449369944</v>
      </c>
      <c r="AV684" s="32" t="s">
        <v>49</v>
      </c>
    </row>
    <row r="685" spans="1:48">
      <c r="A685" s="6" t="s">
        <v>276</v>
      </c>
      <c r="B685" s="6" t="s">
        <v>38</v>
      </c>
      <c r="C685" s="6" t="s">
        <v>49</v>
      </c>
      <c r="D685" s="6" t="s">
        <v>277</v>
      </c>
      <c r="E685" s="6" t="s">
        <v>297</v>
      </c>
      <c r="F685" s="6">
        <v>2018</v>
      </c>
      <c r="G685" s="6" t="s">
        <v>278</v>
      </c>
      <c r="H685" s="6" t="s">
        <v>279</v>
      </c>
      <c r="I685" s="6" t="s">
        <v>280</v>
      </c>
      <c r="J685" s="6" t="str">
        <f>H685&amp;"_"&amp;I685</f>
        <v>Senecio_pinnatifolius</v>
      </c>
      <c r="K685" s="6" t="s">
        <v>281</v>
      </c>
      <c r="L685" s="6" t="s">
        <v>46</v>
      </c>
      <c r="M685" s="6" t="s">
        <v>49</v>
      </c>
      <c r="N685" s="6" t="s">
        <v>117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296</v>
      </c>
      <c r="T685" s="6" t="s">
        <v>296</v>
      </c>
      <c r="U685" s="6" t="s">
        <v>253</v>
      </c>
      <c r="V685" s="6" t="s">
        <v>346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128</v>
      </c>
      <c r="AB685" s="6" t="s">
        <v>294</v>
      </c>
      <c r="AC685" s="6" t="s">
        <v>294</v>
      </c>
      <c r="AD685" s="6" t="s">
        <v>283</v>
      </c>
      <c r="AE685" s="6" t="s">
        <v>283</v>
      </c>
      <c r="AF685" s="6" t="s">
        <v>60</v>
      </c>
      <c r="AG685" s="6" t="s">
        <v>60</v>
      </c>
      <c r="AH685" s="1" t="s">
        <v>184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>
        <f t="shared" ref="AR685:AR693" si="45">AN685*AL685</f>
        <v>7.1488999999999997E-3</v>
      </c>
      <c r="AS685" s="6">
        <f t="shared" ref="AS685:AS693" si="46">AR685/(AM685^2)*100</f>
        <v>15.04271525965828</v>
      </c>
      <c r="AT685" s="6" t="s">
        <v>49</v>
      </c>
      <c r="AU685" s="4">
        <f t="shared" ref="AU685:AU693" si="47">AS685*(1-AL685)/AL685</f>
        <v>5.3680245770558042</v>
      </c>
      <c r="AV685" s="32" t="s">
        <v>49</v>
      </c>
    </row>
    <row r="686" spans="1:48">
      <c r="A686" s="6" t="s">
        <v>276</v>
      </c>
      <c r="B686" s="6" t="s">
        <v>38</v>
      </c>
      <c r="C686" s="6" t="s">
        <v>49</v>
      </c>
      <c r="D686" s="6" t="s">
        <v>277</v>
      </c>
      <c r="E686" s="6" t="s">
        <v>297</v>
      </c>
      <c r="F686" s="6">
        <v>2018</v>
      </c>
      <c r="G686" s="6" t="s">
        <v>278</v>
      </c>
      <c r="H686" s="6" t="s">
        <v>279</v>
      </c>
      <c r="I686" s="6" t="s">
        <v>280</v>
      </c>
      <c r="J686" s="6" t="str">
        <f t="shared" ref="J686:J738" si="48">H686&amp;"_"&amp;I686</f>
        <v>Senecio_pinnatifolius</v>
      </c>
      <c r="K686" s="6" t="s">
        <v>281</v>
      </c>
      <c r="L686" s="6" t="s">
        <v>46</v>
      </c>
      <c r="M686" s="6" t="s">
        <v>49</v>
      </c>
      <c r="N686" s="6" t="s">
        <v>117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296</v>
      </c>
      <c r="T686" s="6" t="s">
        <v>296</v>
      </c>
      <c r="U686" s="6" t="s">
        <v>253</v>
      </c>
      <c r="V686" s="6" t="s">
        <v>346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128</v>
      </c>
      <c r="AB686" s="6" t="s">
        <v>243</v>
      </c>
      <c r="AC686" s="6" t="s">
        <v>293</v>
      </c>
      <c r="AD686" s="6" t="s">
        <v>284</v>
      </c>
      <c r="AE686" s="6" t="s">
        <v>284</v>
      </c>
      <c r="AF686" s="6" t="s">
        <v>60</v>
      </c>
      <c r="AG686" s="6" t="s">
        <v>53</v>
      </c>
      <c r="AH686" s="1" t="s">
        <v>184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>
        <f t="shared" si="45"/>
        <v>3.2313599999999996</v>
      </c>
      <c r="AS686" s="6">
        <f t="shared" si="46"/>
        <v>1.1629639473006623</v>
      </c>
      <c r="AT686" s="6" t="s">
        <v>49</v>
      </c>
      <c r="AU686" s="4">
        <f t="shared" si="47"/>
        <v>0.3513120257470751</v>
      </c>
      <c r="AV686" s="32" t="s">
        <v>49</v>
      </c>
    </row>
    <row r="687" spans="1:48">
      <c r="A687" s="6" t="s">
        <v>276</v>
      </c>
      <c r="B687" s="6" t="s">
        <v>38</v>
      </c>
      <c r="C687" s="6" t="s">
        <v>49</v>
      </c>
      <c r="D687" s="6" t="s">
        <v>277</v>
      </c>
      <c r="E687" s="6" t="s">
        <v>297</v>
      </c>
      <c r="F687" s="6">
        <v>2018</v>
      </c>
      <c r="G687" s="6" t="s">
        <v>278</v>
      </c>
      <c r="H687" s="6" t="s">
        <v>279</v>
      </c>
      <c r="I687" s="6" t="s">
        <v>280</v>
      </c>
      <c r="J687" s="6" t="str">
        <f t="shared" si="48"/>
        <v>Senecio_pinnatifolius</v>
      </c>
      <c r="K687" s="6" t="s">
        <v>281</v>
      </c>
      <c r="L687" s="6" t="s">
        <v>46</v>
      </c>
      <c r="M687" s="6" t="s">
        <v>49</v>
      </c>
      <c r="N687" s="6" t="s">
        <v>117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296</v>
      </c>
      <c r="T687" s="6" t="s">
        <v>296</v>
      </c>
      <c r="U687" s="6" t="s">
        <v>253</v>
      </c>
      <c r="V687" s="6" t="s">
        <v>346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128</v>
      </c>
      <c r="AB687" s="6" t="s">
        <v>243</v>
      </c>
      <c r="AC687" s="6" t="s">
        <v>292</v>
      </c>
      <c r="AD687" s="6" t="s">
        <v>285</v>
      </c>
      <c r="AE687" s="6" t="s">
        <v>285</v>
      </c>
      <c r="AF687" s="6" t="s">
        <v>60</v>
      </c>
      <c r="AG687" s="6" t="s">
        <v>61</v>
      </c>
      <c r="AH687" s="1" t="s">
        <v>184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>
        <f t="shared" si="45"/>
        <v>0.14245260000000001</v>
      </c>
      <c r="AS687" s="6">
        <f t="shared" si="46"/>
        <v>1.3395803940918107</v>
      </c>
      <c r="AT687" s="6" t="s">
        <v>49</v>
      </c>
      <c r="AU687" s="4">
        <f t="shared" si="47"/>
        <v>0.29007945273520969</v>
      </c>
      <c r="AV687" s="32" t="s">
        <v>49</v>
      </c>
    </row>
    <row r="688" spans="1:48">
      <c r="A688" s="6" t="s">
        <v>276</v>
      </c>
      <c r="B688" s="6" t="s">
        <v>38</v>
      </c>
      <c r="C688" s="6" t="s">
        <v>49</v>
      </c>
      <c r="D688" s="6" t="s">
        <v>277</v>
      </c>
      <c r="E688" s="6" t="s">
        <v>297</v>
      </c>
      <c r="F688" s="6">
        <v>2018</v>
      </c>
      <c r="G688" s="6" t="s">
        <v>278</v>
      </c>
      <c r="H688" s="6" t="s">
        <v>279</v>
      </c>
      <c r="I688" s="6" t="s">
        <v>280</v>
      </c>
      <c r="J688" s="6" t="str">
        <f t="shared" si="48"/>
        <v>Senecio_pinnatifolius</v>
      </c>
      <c r="K688" s="6" t="s">
        <v>281</v>
      </c>
      <c r="L688" s="6" t="s">
        <v>46</v>
      </c>
      <c r="M688" s="6" t="s">
        <v>49</v>
      </c>
      <c r="N688" s="6" t="s">
        <v>117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296</v>
      </c>
      <c r="T688" s="6" t="s">
        <v>296</v>
      </c>
      <c r="U688" s="6" t="s">
        <v>253</v>
      </c>
      <c r="V688" s="6" t="s">
        <v>346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128</v>
      </c>
      <c r="AB688" s="6" t="s">
        <v>241</v>
      </c>
      <c r="AC688" s="6" t="s">
        <v>286</v>
      </c>
      <c r="AD688" s="6" t="s">
        <v>286</v>
      </c>
      <c r="AE688" s="6" t="s">
        <v>286</v>
      </c>
      <c r="AF688" s="6" t="s">
        <v>60</v>
      </c>
      <c r="AG688" s="6" t="s">
        <v>130</v>
      </c>
      <c r="AH688" s="1" t="s">
        <v>184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>
        <f t="shared" si="45"/>
        <v>34925.5065302</v>
      </c>
      <c r="AS688" s="6">
        <f t="shared" si="46"/>
        <v>10.962554454533658</v>
      </c>
      <c r="AT688" s="6" t="s">
        <v>49</v>
      </c>
      <c r="AU688" s="4">
        <f t="shared" si="47"/>
        <v>-3.2789295477168287E-2</v>
      </c>
      <c r="AV688" s="32" t="s">
        <v>49</v>
      </c>
    </row>
    <row r="689" spans="1:48">
      <c r="A689" s="6" t="s">
        <v>276</v>
      </c>
      <c r="B689" s="6" t="s">
        <v>38</v>
      </c>
      <c r="C689" s="6" t="s">
        <v>49</v>
      </c>
      <c r="D689" s="6" t="s">
        <v>277</v>
      </c>
      <c r="E689" s="6" t="s">
        <v>297</v>
      </c>
      <c r="F689" s="6">
        <v>2018</v>
      </c>
      <c r="G689" s="6" t="s">
        <v>278</v>
      </c>
      <c r="H689" s="6" t="s">
        <v>279</v>
      </c>
      <c r="I689" s="6" t="s">
        <v>280</v>
      </c>
      <c r="J689" s="6" t="str">
        <f t="shared" si="48"/>
        <v>Senecio_pinnatifolius</v>
      </c>
      <c r="K689" s="6" t="s">
        <v>281</v>
      </c>
      <c r="L689" s="6" t="s">
        <v>46</v>
      </c>
      <c r="M689" s="6" t="s">
        <v>49</v>
      </c>
      <c r="N689" s="6" t="s">
        <v>117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296</v>
      </c>
      <c r="T689" s="6" t="s">
        <v>296</v>
      </c>
      <c r="U689" s="6" t="s">
        <v>253</v>
      </c>
      <c r="V689" s="6" t="s">
        <v>346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128</v>
      </c>
      <c r="AB689" s="6" t="s">
        <v>294</v>
      </c>
      <c r="AC689" s="6" t="s">
        <v>294</v>
      </c>
      <c r="AD689" s="6" t="s">
        <v>287</v>
      </c>
      <c r="AE689" s="6" t="s">
        <v>287</v>
      </c>
      <c r="AF689" s="6" t="s">
        <v>60</v>
      </c>
      <c r="AG689" s="6" t="s">
        <v>60</v>
      </c>
      <c r="AH689" s="1" t="s">
        <v>184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>
        <f t="shared" si="45"/>
        <v>3.5499999999999996E-4</v>
      </c>
      <c r="AS689" s="6">
        <f t="shared" si="46"/>
        <v>3.7729833138484423</v>
      </c>
      <c r="AT689" s="6" t="s">
        <v>49</v>
      </c>
      <c r="AU689" s="4">
        <f t="shared" si="47"/>
        <v>49.367626740354979</v>
      </c>
      <c r="AV689" s="32" t="s">
        <v>49</v>
      </c>
    </row>
    <row r="690" spans="1:48">
      <c r="A690" s="6" t="s">
        <v>276</v>
      </c>
      <c r="B690" s="6" t="s">
        <v>38</v>
      </c>
      <c r="C690" s="6" t="s">
        <v>49</v>
      </c>
      <c r="D690" s="6" t="s">
        <v>277</v>
      </c>
      <c r="E690" s="6" t="s">
        <v>297</v>
      </c>
      <c r="F690" s="6">
        <v>2018</v>
      </c>
      <c r="G690" s="6" t="s">
        <v>278</v>
      </c>
      <c r="H690" s="6" t="s">
        <v>279</v>
      </c>
      <c r="I690" s="6" t="s">
        <v>280</v>
      </c>
      <c r="J690" s="6" t="str">
        <f t="shared" si="48"/>
        <v>Senecio_pinnatifolius</v>
      </c>
      <c r="K690" s="6" t="s">
        <v>281</v>
      </c>
      <c r="L690" s="6" t="s">
        <v>46</v>
      </c>
      <c r="M690" s="6" t="s">
        <v>49</v>
      </c>
      <c r="N690" s="6" t="s">
        <v>117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296</v>
      </c>
      <c r="T690" s="6" t="s">
        <v>296</v>
      </c>
      <c r="U690" s="6" t="s">
        <v>253</v>
      </c>
      <c r="V690" s="6" t="s">
        <v>346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128</v>
      </c>
      <c r="AB690" s="6" t="s">
        <v>294</v>
      </c>
      <c r="AC690" s="6" t="s">
        <v>294</v>
      </c>
      <c r="AD690" s="6" t="s">
        <v>288</v>
      </c>
      <c r="AE690" s="6" t="s">
        <v>288</v>
      </c>
      <c r="AF690" s="6" t="s">
        <v>49</v>
      </c>
      <c r="AG690" s="6" t="s">
        <v>49</v>
      </c>
      <c r="AH690" s="1" t="s">
        <v>184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>
        <f t="shared" si="45"/>
        <v>5.3681660999999998</v>
      </c>
      <c r="AS690" s="6">
        <f t="shared" si="46"/>
        <v>0.24485415226329579</v>
      </c>
      <c r="AT690" s="6" t="s">
        <v>49</v>
      </c>
      <c r="AU690" s="4">
        <f t="shared" si="47"/>
        <v>2.7051958750053284</v>
      </c>
      <c r="AV690" s="32" t="s">
        <v>49</v>
      </c>
    </row>
    <row r="691" spans="1:48">
      <c r="A691" s="6" t="s">
        <v>276</v>
      </c>
      <c r="B691" s="6" t="s">
        <v>38</v>
      </c>
      <c r="C691" s="6" t="s">
        <v>49</v>
      </c>
      <c r="D691" s="6" t="s">
        <v>277</v>
      </c>
      <c r="E691" s="6" t="s">
        <v>297</v>
      </c>
      <c r="F691" s="6">
        <v>2018</v>
      </c>
      <c r="G691" s="6" t="s">
        <v>278</v>
      </c>
      <c r="H691" s="6" t="s">
        <v>279</v>
      </c>
      <c r="I691" s="6" t="s">
        <v>280</v>
      </c>
      <c r="J691" s="6" t="str">
        <f t="shared" si="48"/>
        <v>Senecio_pinnatifolius</v>
      </c>
      <c r="K691" s="6" t="s">
        <v>281</v>
      </c>
      <c r="L691" s="6" t="s">
        <v>46</v>
      </c>
      <c r="M691" s="6" t="s">
        <v>49</v>
      </c>
      <c r="N691" s="6" t="s">
        <v>117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296</v>
      </c>
      <c r="T691" s="6" t="s">
        <v>296</v>
      </c>
      <c r="U691" s="6" t="s">
        <v>253</v>
      </c>
      <c r="V691" s="6" t="s">
        <v>346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128</v>
      </c>
      <c r="AB691" s="6" t="s">
        <v>294</v>
      </c>
      <c r="AC691" s="6" t="s">
        <v>294</v>
      </c>
      <c r="AD691" s="6" t="s">
        <v>289</v>
      </c>
      <c r="AE691" s="6" t="s">
        <v>289</v>
      </c>
      <c r="AF691" s="6" t="s">
        <v>60</v>
      </c>
      <c r="AG691" s="6" t="s">
        <v>53</v>
      </c>
      <c r="AH691" s="1" t="s">
        <v>184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>
        <f t="shared" si="45"/>
        <v>1.9709999999999999E-4</v>
      </c>
      <c r="AS691" s="6">
        <f t="shared" si="46"/>
        <v>1.2614399999999999</v>
      </c>
      <c r="AT691" s="6" t="s">
        <v>49</v>
      </c>
      <c r="AU691" s="4">
        <f t="shared" si="47"/>
        <v>4.4985599999999994</v>
      </c>
      <c r="AV691" s="32" t="s">
        <v>49</v>
      </c>
    </row>
    <row r="692" spans="1:48">
      <c r="A692" s="6" t="s">
        <v>276</v>
      </c>
      <c r="B692" s="6" t="s">
        <v>38</v>
      </c>
      <c r="C692" s="6" t="s">
        <v>49</v>
      </c>
      <c r="D692" s="6" t="s">
        <v>277</v>
      </c>
      <c r="E692" s="6" t="s">
        <v>297</v>
      </c>
      <c r="F692" s="6">
        <v>2018</v>
      </c>
      <c r="G692" s="6" t="s">
        <v>278</v>
      </c>
      <c r="H692" s="6" t="s">
        <v>279</v>
      </c>
      <c r="I692" s="6" t="s">
        <v>280</v>
      </c>
      <c r="J692" s="6" t="str">
        <f t="shared" si="48"/>
        <v>Senecio_pinnatifolius</v>
      </c>
      <c r="K692" s="6" t="s">
        <v>281</v>
      </c>
      <c r="L692" s="6" t="s">
        <v>46</v>
      </c>
      <c r="M692" s="6" t="s">
        <v>49</v>
      </c>
      <c r="N692" s="6" t="s">
        <v>117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296</v>
      </c>
      <c r="T692" s="6" t="s">
        <v>296</v>
      </c>
      <c r="U692" s="6" t="s">
        <v>253</v>
      </c>
      <c r="V692" s="6" t="s">
        <v>346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128</v>
      </c>
      <c r="AB692" s="6" t="s">
        <v>241</v>
      </c>
      <c r="AC692" s="6" t="s">
        <v>295</v>
      </c>
      <c r="AD692" s="6" t="s">
        <v>290</v>
      </c>
      <c r="AE692" s="6" t="s">
        <v>290</v>
      </c>
      <c r="AF692" s="6" t="s">
        <v>60</v>
      </c>
      <c r="AG692" s="6" t="s">
        <v>61</v>
      </c>
      <c r="AH692" s="1" t="s">
        <v>184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>
        <f t="shared" si="45"/>
        <v>0.34219640000000001</v>
      </c>
      <c r="AS692" s="6">
        <f t="shared" si="46"/>
        <v>0.79858920335244832</v>
      </c>
      <c r="AT692" s="6" t="s">
        <v>49</v>
      </c>
      <c r="AU692" s="4">
        <f t="shared" si="47"/>
        <v>4.2557728431820347</v>
      </c>
      <c r="AV692" s="32" t="s">
        <v>49</v>
      </c>
    </row>
    <row r="693" spans="1:48">
      <c r="A693" s="6" t="s">
        <v>276</v>
      </c>
      <c r="B693" s="6" t="s">
        <v>38</v>
      </c>
      <c r="C693" s="6" t="s">
        <v>49</v>
      </c>
      <c r="D693" s="6" t="s">
        <v>277</v>
      </c>
      <c r="E693" s="6" t="s">
        <v>297</v>
      </c>
      <c r="F693" s="6">
        <v>2018</v>
      </c>
      <c r="G693" s="6" t="s">
        <v>278</v>
      </c>
      <c r="H693" s="6" t="s">
        <v>279</v>
      </c>
      <c r="I693" s="6" t="s">
        <v>280</v>
      </c>
      <c r="J693" s="6" t="str">
        <f t="shared" si="48"/>
        <v>Senecio_pinnatifolius</v>
      </c>
      <c r="K693" s="6" t="s">
        <v>281</v>
      </c>
      <c r="L693" s="6" t="s">
        <v>46</v>
      </c>
      <c r="M693" s="6" t="s">
        <v>49</v>
      </c>
      <c r="N693" s="6" t="s">
        <v>117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296</v>
      </c>
      <c r="T693" s="6" t="s">
        <v>296</v>
      </c>
      <c r="U693" s="6" t="s">
        <v>253</v>
      </c>
      <c r="V693" s="6" t="s">
        <v>346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128</v>
      </c>
      <c r="AB693" s="6" t="s">
        <v>241</v>
      </c>
      <c r="AC693" s="6" t="s">
        <v>295</v>
      </c>
      <c r="AD693" s="6" t="s">
        <v>291</v>
      </c>
      <c r="AE693" s="6" t="s">
        <v>291</v>
      </c>
      <c r="AF693" s="6" t="s">
        <v>60</v>
      </c>
      <c r="AG693" s="6" t="s">
        <v>61</v>
      </c>
      <c r="AH693" s="1" t="s">
        <v>184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>
        <f t="shared" si="45"/>
        <v>7.6049599999999995E-2</v>
      </c>
      <c r="AS693" s="6">
        <f t="shared" si="46"/>
        <v>4.8438957993234437</v>
      </c>
      <c r="AT693" s="6" t="s">
        <v>49</v>
      </c>
      <c r="AU693" s="4">
        <f t="shared" si="47"/>
        <v>22.678239424105215</v>
      </c>
      <c r="AV693" s="32" t="s">
        <v>49</v>
      </c>
    </row>
    <row r="694" spans="1:48">
      <c r="A694" s="6" t="s">
        <v>276</v>
      </c>
      <c r="B694" s="6" t="s">
        <v>38</v>
      </c>
      <c r="C694" s="6" t="s">
        <v>49</v>
      </c>
      <c r="D694" s="6" t="s">
        <v>277</v>
      </c>
      <c r="E694" s="6" t="s">
        <v>297</v>
      </c>
      <c r="F694" s="6">
        <v>2018</v>
      </c>
      <c r="G694" s="6" t="s">
        <v>278</v>
      </c>
      <c r="H694" s="6" t="s">
        <v>279</v>
      </c>
      <c r="I694" s="6" t="s">
        <v>280</v>
      </c>
      <c r="J694" s="6" t="str">
        <f t="shared" si="48"/>
        <v>Senecio_pinnatifolius</v>
      </c>
      <c r="K694" s="6" t="s">
        <v>281</v>
      </c>
      <c r="L694" s="6" t="s">
        <v>46</v>
      </c>
      <c r="M694" s="6" t="s">
        <v>49</v>
      </c>
      <c r="N694" s="6" t="s">
        <v>117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296</v>
      </c>
      <c r="T694" s="6" t="s">
        <v>296</v>
      </c>
      <c r="U694" s="6" t="s">
        <v>253</v>
      </c>
      <c r="V694" s="6" t="s">
        <v>346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244</v>
      </c>
      <c r="AE694" s="6" t="s">
        <v>283</v>
      </c>
      <c r="AF694" s="6" t="s">
        <v>49</v>
      </c>
      <c r="AG694" s="6" t="s">
        <v>49</v>
      </c>
      <c r="AH694" s="1" t="s">
        <v>184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32" t="s">
        <v>49</v>
      </c>
    </row>
    <row r="695" spans="1:48">
      <c r="A695" s="6" t="s">
        <v>276</v>
      </c>
      <c r="B695" s="6" t="s">
        <v>38</v>
      </c>
      <c r="C695" s="6" t="s">
        <v>49</v>
      </c>
      <c r="D695" s="6" t="s">
        <v>277</v>
      </c>
      <c r="E695" s="6" t="s">
        <v>297</v>
      </c>
      <c r="F695" s="6">
        <v>2018</v>
      </c>
      <c r="G695" s="6" t="s">
        <v>278</v>
      </c>
      <c r="H695" s="6" t="s">
        <v>279</v>
      </c>
      <c r="I695" s="6" t="s">
        <v>280</v>
      </c>
      <c r="J695" s="6" t="str">
        <f t="shared" si="48"/>
        <v>Senecio_pinnatifolius</v>
      </c>
      <c r="K695" s="6" t="s">
        <v>281</v>
      </c>
      <c r="L695" s="6" t="s">
        <v>46</v>
      </c>
      <c r="M695" s="6" t="s">
        <v>49</v>
      </c>
      <c r="N695" s="6" t="s">
        <v>117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296</v>
      </c>
      <c r="T695" s="6" t="s">
        <v>296</v>
      </c>
      <c r="U695" s="6" t="s">
        <v>253</v>
      </c>
      <c r="V695" s="6" t="s">
        <v>346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244</v>
      </c>
      <c r="AE695" s="6" t="s">
        <v>284</v>
      </c>
      <c r="AF695" s="6" t="s">
        <v>49</v>
      </c>
      <c r="AG695" s="6" t="s">
        <v>49</v>
      </c>
      <c r="AH695" s="1" t="s">
        <v>184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32" t="s">
        <v>49</v>
      </c>
    </row>
    <row r="696" spans="1:48">
      <c r="A696" s="6" t="s">
        <v>276</v>
      </c>
      <c r="B696" s="6" t="s">
        <v>38</v>
      </c>
      <c r="C696" s="6" t="s">
        <v>49</v>
      </c>
      <c r="D696" s="6" t="s">
        <v>277</v>
      </c>
      <c r="E696" s="6" t="s">
        <v>297</v>
      </c>
      <c r="F696" s="6">
        <v>2018</v>
      </c>
      <c r="G696" s="6" t="s">
        <v>278</v>
      </c>
      <c r="H696" s="6" t="s">
        <v>279</v>
      </c>
      <c r="I696" s="6" t="s">
        <v>280</v>
      </c>
      <c r="J696" s="6" t="str">
        <f t="shared" si="48"/>
        <v>Senecio_pinnatifolius</v>
      </c>
      <c r="K696" s="6" t="s">
        <v>281</v>
      </c>
      <c r="L696" s="6" t="s">
        <v>46</v>
      </c>
      <c r="M696" s="6" t="s">
        <v>49</v>
      </c>
      <c r="N696" s="6" t="s">
        <v>117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296</v>
      </c>
      <c r="T696" s="6" t="s">
        <v>296</v>
      </c>
      <c r="U696" s="6" t="s">
        <v>253</v>
      </c>
      <c r="V696" s="6" t="s">
        <v>346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244</v>
      </c>
      <c r="AE696" s="6" t="s">
        <v>285</v>
      </c>
      <c r="AF696" s="6" t="s">
        <v>49</v>
      </c>
      <c r="AG696" s="6" t="s">
        <v>49</v>
      </c>
      <c r="AH696" s="1" t="s">
        <v>184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32" t="s">
        <v>49</v>
      </c>
    </row>
    <row r="697" spans="1:48">
      <c r="A697" s="6" t="s">
        <v>276</v>
      </c>
      <c r="B697" s="6" t="s">
        <v>38</v>
      </c>
      <c r="C697" s="6" t="s">
        <v>49</v>
      </c>
      <c r="D697" s="6" t="s">
        <v>277</v>
      </c>
      <c r="E697" s="6" t="s">
        <v>297</v>
      </c>
      <c r="F697" s="6">
        <v>2018</v>
      </c>
      <c r="G697" s="6" t="s">
        <v>278</v>
      </c>
      <c r="H697" s="6" t="s">
        <v>279</v>
      </c>
      <c r="I697" s="6" t="s">
        <v>280</v>
      </c>
      <c r="J697" s="6" t="str">
        <f t="shared" si="48"/>
        <v>Senecio_pinnatifolius</v>
      </c>
      <c r="K697" s="6" t="s">
        <v>281</v>
      </c>
      <c r="L697" s="6" t="s">
        <v>46</v>
      </c>
      <c r="M697" s="6" t="s">
        <v>49</v>
      </c>
      <c r="N697" s="6" t="s">
        <v>117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296</v>
      </c>
      <c r="T697" s="6" t="s">
        <v>296</v>
      </c>
      <c r="U697" s="6" t="s">
        <v>253</v>
      </c>
      <c r="V697" s="6" t="s">
        <v>346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244</v>
      </c>
      <c r="AE697" s="6" t="s">
        <v>286</v>
      </c>
      <c r="AF697" s="6" t="s">
        <v>49</v>
      </c>
      <c r="AG697" s="6" t="s">
        <v>49</v>
      </c>
      <c r="AH697" s="1" t="s">
        <v>184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32" t="s">
        <v>49</v>
      </c>
    </row>
    <row r="698" spans="1:48">
      <c r="A698" s="6" t="s">
        <v>276</v>
      </c>
      <c r="B698" s="6" t="s">
        <v>38</v>
      </c>
      <c r="C698" s="6" t="s">
        <v>49</v>
      </c>
      <c r="D698" s="6" t="s">
        <v>277</v>
      </c>
      <c r="E698" s="6" t="s">
        <v>297</v>
      </c>
      <c r="F698" s="6">
        <v>2018</v>
      </c>
      <c r="G698" s="6" t="s">
        <v>278</v>
      </c>
      <c r="H698" s="6" t="s">
        <v>279</v>
      </c>
      <c r="I698" s="6" t="s">
        <v>280</v>
      </c>
      <c r="J698" s="6" t="str">
        <f t="shared" si="48"/>
        <v>Senecio_pinnatifolius</v>
      </c>
      <c r="K698" s="6" t="s">
        <v>281</v>
      </c>
      <c r="L698" s="6" t="s">
        <v>46</v>
      </c>
      <c r="M698" s="6" t="s">
        <v>49</v>
      </c>
      <c r="N698" s="6" t="s">
        <v>117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296</v>
      </c>
      <c r="T698" s="6" t="s">
        <v>296</v>
      </c>
      <c r="U698" s="6" t="s">
        <v>253</v>
      </c>
      <c r="V698" s="6" t="s">
        <v>346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244</v>
      </c>
      <c r="AE698" s="6" t="s">
        <v>287</v>
      </c>
      <c r="AF698" s="6" t="s">
        <v>49</v>
      </c>
      <c r="AG698" s="6" t="s">
        <v>49</v>
      </c>
      <c r="AH698" s="1" t="s">
        <v>184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32" t="s">
        <v>49</v>
      </c>
    </row>
    <row r="699" spans="1:48">
      <c r="A699" s="6" t="s">
        <v>276</v>
      </c>
      <c r="B699" s="6" t="s">
        <v>38</v>
      </c>
      <c r="C699" s="6" t="s">
        <v>49</v>
      </c>
      <c r="D699" s="6" t="s">
        <v>277</v>
      </c>
      <c r="E699" s="6" t="s">
        <v>297</v>
      </c>
      <c r="F699" s="6">
        <v>2018</v>
      </c>
      <c r="G699" s="6" t="s">
        <v>278</v>
      </c>
      <c r="H699" s="6" t="s">
        <v>279</v>
      </c>
      <c r="I699" s="6" t="s">
        <v>280</v>
      </c>
      <c r="J699" s="6" t="str">
        <f t="shared" si="48"/>
        <v>Senecio_pinnatifolius</v>
      </c>
      <c r="K699" s="6" t="s">
        <v>281</v>
      </c>
      <c r="L699" s="6" t="s">
        <v>46</v>
      </c>
      <c r="M699" s="6" t="s">
        <v>49</v>
      </c>
      <c r="N699" s="6" t="s">
        <v>117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296</v>
      </c>
      <c r="T699" s="6" t="s">
        <v>296</v>
      </c>
      <c r="U699" s="6" t="s">
        <v>253</v>
      </c>
      <c r="V699" s="6" t="s">
        <v>346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244</v>
      </c>
      <c r="AE699" s="6" t="s">
        <v>288</v>
      </c>
      <c r="AF699" s="6" t="s">
        <v>49</v>
      </c>
      <c r="AG699" s="6" t="s">
        <v>49</v>
      </c>
      <c r="AH699" s="1" t="s">
        <v>184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32" t="s">
        <v>49</v>
      </c>
    </row>
    <row r="700" spans="1:48">
      <c r="A700" s="6" t="s">
        <v>276</v>
      </c>
      <c r="B700" s="6" t="s">
        <v>38</v>
      </c>
      <c r="C700" s="6" t="s">
        <v>49</v>
      </c>
      <c r="D700" s="6" t="s">
        <v>277</v>
      </c>
      <c r="E700" s="6" t="s">
        <v>297</v>
      </c>
      <c r="F700" s="6">
        <v>2018</v>
      </c>
      <c r="G700" s="6" t="s">
        <v>278</v>
      </c>
      <c r="H700" s="6" t="s">
        <v>279</v>
      </c>
      <c r="I700" s="6" t="s">
        <v>280</v>
      </c>
      <c r="J700" s="6" t="str">
        <f t="shared" si="48"/>
        <v>Senecio_pinnatifolius</v>
      </c>
      <c r="K700" s="6" t="s">
        <v>281</v>
      </c>
      <c r="L700" s="6" t="s">
        <v>46</v>
      </c>
      <c r="M700" s="6" t="s">
        <v>49</v>
      </c>
      <c r="N700" s="6" t="s">
        <v>117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296</v>
      </c>
      <c r="T700" s="6" t="s">
        <v>296</v>
      </c>
      <c r="U700" s="6" t="s">
        <v>253</v>
      </c>
      <c r="V700" s="6" t="s">
        <v>346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244</v>
      </c>
      <c r="AE700" s="6" t="s">
        <v>289</v>
      </c>
      <c r="AF700" s="6" t="s">
        <v>49</v>
      </c>
      <c r="AG700" s="6" t="s">
        <v>49</v>
      </c>
      <c r="AH700" s="1" t="s">
        <v>184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32" t="s">
        <v>49</v>
      </c>
    </row>
    <row r="701" spans="1:48">
      <c r="A701" s="6" t="s">
        <v>276</v>
      </c>
      <c r="B701" s="6" t="s">
        <v>38</v>
      </c>
      <c r="C701" s="6" t="s">
        <v>49</v>
      </c>
      <c r="D701" s="6" t="s">
        <v>277</v>
      </c>
      <c r="E701" s="6" t="s">
        <v>297</v>
      </c>
      <c r="F701" s="6">
        <v>2018</v>
      </c>
      <c r="G701" s="6" t="s">
        <v>278</v>
      </c>
      <c r="H701" s="6" t="s">
        <v>279</v>
      </c>
      <c r="I701" s="6" t="s">
        <v>280</v>
      </c>
      <c r="J701" s="6" t="str">
        <f t="shared" si="48"/>
        <v>Senecio_pinnatifolius</v>
      </c>
      <c r="K701" s="6" t="s">
        <v>281</v>
      </c>
      <c r="L701" s="6" t="s">
        <v>46</v>
      </c>
      <c r="M701" s="6" t="s">
        <v>49</v>
      </c>
      <c r="N701" s="6" t="s">
        <v>117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296</v>
      </c>
      <c r="T701" s="6" t="s">
        <v>296</v>
      </c>
      <c r="U701" s="6" t="s">
        <v>253</v>
      </c>
      <c r="V701" s="6" t="s">
        <v>346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244</v>
      </c>
      <c r="AE701" s="6" t="s">
        <v>290</v>
      </c>
      <c r="AF701" s="6" t="s">
        <v>49</v>
      </c>
      <c r="AG701" s="6" t="s">
        <v>49</v>
      </c>
      <c r="AH701" s="1" t="s">
        <v>184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32" t="s">
        <v>49</v>
      </c>
    </row>
    <row r="702" spans="1:48">
      <c r="A702" s="6" t="s">
        <v>276</v>
      </c>
      <c r="B702" s="6" t="s">
        <v>38</v>
      </c>
      <c r="C702" s="6" t="s">
        <v>49</v>
      </c>
      <c r="D702" s="6" t="s">
        <v>277</v>
      </c>
      <c r="E702" s="6" t="s">
        <v>297</v>
      </c>
      <c r="F702" s="6">
        <v>2018</v>
      </c>
      <c r="G702" s="6" t="s">
        <v>278</v>
      </c>
      <c r="H702" s="6" t="s">
        <v>279</v>
      </c>
      <c r="I702" s="6" t="s">
        <v>280</v>
      </c>
      <c r="J702" s="6" t="str">
        <f t="shared" si="48"/>
        <v>Senecio_pinnatifolius</v>
      </c>
      <c r="K702" s="6" t="s">
        <v>281</v>
      </c>
      <c r="L702" s="6" t="s">
        <v>46</v>
      </c>
      <c r="M702" s="6" t="s">
        <v>49</v>
      </c>
      <c r="N702" s="6" t="s">
        <v>117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296</v>
      </c>
      <c r="T702" s="6" t="s">
        <v>296</v>
      </c>
      <c r="U702" s="6" t="s">
        <v>253</v>
      </c>
      <c r="V702" s="6" t="s">
        <v>346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244</v>
      </c>
      <c r="AE702" s="6" t="s">
        <v>291</v>
      </c>
      <c r="AF702" s="6" t="s">
        <v>49</v>
      </c>
      <c r="AG702" s="6" t="s">
        <v>49</v>
      </c>
      <c r="AH702" s="1" t="s">
        <v>184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32" t="s">
        <v>49</v>
      </c>
    </row>
    <row r="703" spans="1:48">
      <c r="A703" s="6" t="s">
        <v>276</v>
      </c>
      <c r="B703" s="6" t="s">
        <v>38</v>
      </c>
      <c r="C703" s="6" t="s">
        <v>49</v>
      </c>
      <c r="D703" s="6" t="s">
        <v>277</v>
      </c>
      <c r="E703" s="6" t="s">
        <v>297</v>
      </c>
      <c r="F703" s="6">
        <v>2018</v>
      </c>
      <c r="G703" s="6" t="s">
        <v>278</v>
      </c>
      <c r="H703" s="6" t="s">
        <v>279</v>
      </c>
      <c r="I703" s="6" t="s">
        <v>280</v>
      </c>
      <c r="J703" s="6" t="str">
        <f t="shared" si="48"/>
        <v>Senecio_pinnatifolius</v>
      </c>
      <c r="K703" s="6" t="s">
        <v>281</v>
      </c>
      <c r="L703" s="6" t="s">
        <v>46</v>
      </c>
      <c r="M703" s="6" t="s">
        <v>49</v>
      </c>
      <c r="N703" s="6" t="s">
        <v>117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296</v>
      </c>
      <c r="T703" s="6" t="s">
        <v>296</v>
      </c>
      <c r="U703" s="6" t="s">
        <v>253</v>
      </c>
      <c r="V703" s="6" t="s">
        <v>346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283</v>
      </c>
      <c r="AE703" s="6" t="s">
        <v>284</v>
      </c>
      <c r="AF703" s="6" t="s">
        <v>49</v>
      </c>
      <c r="AG703" s="6" t="s">
        <v>49</v>
      </c>
      <c r="AH703" s="1" t="s">
        <v>184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32" t="s">
        <v>49</v>
      </c>
    </row>
    <row r="704" spans="1:48">
      <c r="A704" s="6" t="s">
        <v>276</v>
      </c>
      <c r="B704" s="6" t="s">
        <v>38</v>
      </c>
      <c r="C704" s="6" t="s">
        <v>49</v>
      </c>
      <c r="D704" s="6" t="s">
        <v>277</v>
      </c>
      <c r="E704" s="6" t="s">
        <v>297</v>
      </c>
      <c r="F704" s="6">
        <v>2018</v>
      </c>
      <c r="G704" s="6" t="s">
        <v>278</v>
      </c>
      <c r="H704" s="6" t="s">
        <v>279</v>
      </c>
      <c r="I704" s="6" t="s">
        <v>280</v>
      </c>
      <c r="J704" s="6" t="str">
        <f t="shared" si="48"/>
        <v>Senecio_pinnatifolius</v>
      </c>
      <c r="K704" s="6" t="s">
        <v>281</v>
      </c>
      <c r="L704" s="6" t="s">
        <v>46</v>
      </c>
      <c r="M704" s="6" t="s">
        <v>49</v>
      </c>
      <c r="N704" s="6" t="s">
        <v>117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296</v>
      </c>
      <c r="T704" s="6" t="s">
        <v>296</v>
      </c>
      <c r="U704" s="6" t="s">
        <v>253</v>
      </c>
      <c r="V704" s="6" t="s">
        <v>346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283</v>
      </c>
      <c r="AE704" s="6" t="s">
        <v>285</v>
      </c>
      <c r="AF704" s="6" t="s">
        <v>49</v>
      </c>
      <c r="AG704" s="6" t="s">
        <v>49</v>
      </c>
      <c r="AH704" s="1" t="s">
        <v>184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32" t="s">
        <v>49</v>
      </c>
    </row>
    <row r="705" spans="1:48">
      <c r="A705" s="6" t="s">
        <v>276</v>
      </c>
      <c r="B705" s="6" t="s">
        <v>38</v>
      </c>
      <c r="C705" s="6" t="s">
        <v>49</v>
      </c>
      <c r="D705" s="6" t="s">
        <v>277</v>
      </c>
      <c r="E705" s="6" t="s">
        <v>297</v>
      </c>
      <c r="F705" s="6">
        <v>2018</v>
      </c>
      <c r="G705" s="6" t="s">
        <v>278</v>
      </c>
      <c r="H705" s="6" t="s">
        <v>279</v>
      </c>
      <c r="I705" s="6" t="s">
        <v>280</v>
      </c>
      <c r="J705" s="6" t="str">
        <f t="shared" si="48"/>
        <v>Senecio_pinnatifolius</v>
      </c>
      <c r="K705" s="6" t="s">
        <v>281</v>
      </c>
      <c r="L705" s="6" t="s">
        <v>46</v>
      </c>
      <c r="M705" s="6" t="s">
        <v>49</v>
      </c>
      <c r="N705" s="6" t="s">
        <v>117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296</v>
      </c>
      <c r="T705" s="6" t="s">
        <v>296</v>
      </c>
      <c r="U705" s="6" t="s">
        <v>253</v>
      </c>
      <c r="V705" s="6" t="s">
        <v>346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283</v>
      </c>
      <c r="AE705" s="6" t="s">
        <v>286</v>
      </c>
      <c r="AF705" s="6" t="s">
        <v>49</v>
      </c>
      <c r="AG705" s="6" t="s">
        <v>49</v>
      </c>
      <c r="AH705" s="1" t="s">
        <v>184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32" t="s">
        <v>49</v>
      </c>
    </row>
    <row r="706" spans="1:48">
      <c r="A706" s="6" t="s">
        <v>276</v>
      </c>
      <c r="B706" s="6" t="s">
        <v>38</v>
      </c>
      <c r="C706" s="6" t="s">
        <v>49</v>
      </c>
      <c r="D706" s="6" t="s">
        <v>277</v>
      </c>
      <c r="E706" s="6" t="s">
        <v>297</v>
      </c>
      <c r="F706" s="6">
        <v>2018</v>
      </c>
      <c r="G706" s="6" t="s">
        <v>278</v>
      </c>
      <c r="H706" s="6" t="s">
        <v>279</v>
      </c>
      <c r="I706" s="6" t="s">
        <v>280</v>
      </c>
      <c r="J706" s="6" t="str">
        <f t="shared" si="48"/>
        <v>Senecio_pinnatifolius</v>
      </c>
      <c r="K706" s="6" t="s">
        <v>281</v>
      </c>
      <c r="L706" s="6" t="s">
        <v>46</v>
      </c>
      <c r="M706" s="6" t="s">
        <v>49</v>
      </c>
      <c r="N706" s="6" t="s">
        <v>117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296</v>
      </c>
      <c r="T706" s="6" t="s">
        <v>296</v>
      </c>
      <c r="U706" s="6" t="s">
        <v>253</v>
      </c>
      <c r="V706" s="6" t="s">
        <v>346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283</v>
      </c>
      <c r="AE706" s="6" t="s">
        <v>287</v>
      </c>
      <c r="AF706" s="6" t="s">
        <v>49</v>
      </c>
      <c r="AG706" s="6" t="s">
        <v>49</v>
      </c>
      <c r="AH706" s="1" t="s">
        <v>184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32" t="s">
        <v>49</v>
      </c>
    </row>
    <row r="707" spans="1:48">
      <c r="A707" s="6" t="s">
        <v>276</v>
      </c>
      <c r="B707" s="6" t="s">
        <v>38</v>
      </c>
      <c r="C707" s="6" t="s">
        <v>49</v>
      </c>
      <c r="D707" s="6" t="s">
        <v>277</v>
      </c>
      <c r="E707" s="6" t="s">
        <v>297</v>
      </c>
      <c r="F707" s="6">
        <v>2018</v>
      </c>
      <c r="G707" s="6" t="s">
        <v>278</v>
      </c>
      <c r="H707" s="6" t="s">
        <v>279</v>
      </c>
      <c r="I707" s="6" t="s">
        <v>280</v>
      </c>
      <c r="J707" s="6" t="str">
        <f t="shared" si="48"/>
        <v>Senecio_pinnatifolius</v>
      </c>
      <c r="K707" s="6" t="s">
        <v>281</v>
      </c>
      <c r="L707" s="6" t="s">
        <v>46</v>
      </c>
      <c r="M707" s="6" t="s">
        <v>49</v>
      </c>
      <c r="N707" s="6" t="s">
        <v>117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296</v>
      </c>
      <c r="T707" s="6" t="s">
        <v>296</v>
      </c>
      <c r="U707" s="6" t="s">
        <v>253</v>
      </c>
      <c r="V707" s="6" t="s">
        <v>346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283</v>
      </c>
      <c r="AE707" s="6" t="s">
        <v>288</v>
      </c>
      <c r="AF707" s="6" t="s">
        <v>49</v>
      </c>
      <c r="AG707" s="6" t="s">
        <v>49</v>
      </c>
      <c r="AH707" s="1" t="s">
        <v>184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32" t="s">
        <v>49</v>
      </c>
    </row>
    <row r="708" spans="1:48">
      <c r="A708" s="6" t="s">
        <v>276</v>
      </c>
      <c r="B708" s="6" t="s">
        <v>38</v>
      </c>
      <c r="C708" s="6" t="s">
        <v>49</v>
      </c>
      <c r="D708" s="6" t="s">
        <v>277</v>
      </c>
      <c r="E708" s="6" t="s">
        <v>297</v>
      </c>
      <c r="F708" s="6">
        <v>2018</v>
      </c>
      <c r="G708" s="6" t="s">
        <v>278</v>
      </c>
      <c r="H708" s="6" t="s">
        <v>279</v>
      </c>
      <c r="I708" s="6" t="s">
        <v>280</v>
      </c>
      <c r="J708" s="6" t="str">
        <f t="shared" si="48"/>
        <v>Senecio_pinnatifolius</v>
      </c>
      <c r="K708" s="6" t="s">
        <v>281</v>
      </c>
      <c r="L708" s="6" t="s">
        <v>46</v>
      </c>
      <c r="M708" s="6" t="s">
        <v>49</v>
      </c>
      <c r="N708" s="6" t="s">
        <v>117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296</v>
      </c>
      <c r="T708" s="6" t="s">
        <v>296</v>
      </c>
      <c r="U708" s="6" t="s">
        <v>253</v>
      </c>
      <c r="V708" s="6" t="s">
        <v>346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283</v>
      </c>
      <c r="AE708" s="6" t="s">
        <v>289</v>
      </c>
      <c r="AF708" s="6" t="s">
        <v>49</v>
      </c>
      <c r="AG708" s="6" t="s">
        <v>49</v>
      </c>
      <c r="AH708" s="1" t="s">
        <v>184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32" t="s">
        <v>49</v>
      </c>
    </row>
    <row r="709" spans="1:48">
      <c r="A709" s="6" t="s">
        <v>276</v>
      </c>
      <c r="B709" s="6" t="s">
        <v>38</v>
      </c>
      <c r="C709" s="6" t="s">
        <v>49</v>
      </c>
      <c r="D709" s="6" t="s">
        <v>277</v>
      </c>
      <c r="E709" s="6" t="s">
        <v>297</v>
      </c>
      <c r="F709" s="6">
        <v>2018</v>
      </c>
      <c r="G709" s="6" t="s">
        <v>278</v>
      </c>
      <c r="H709" s="6" t="s">
        <v>279</v>
      </c>
      <c r="I709" s="6" t="s">
        <v>280</v>
      </c>
      <c r="J709" s="6" t="str">
        <f t="shared" si="48"/>
        <v>Senecio_pinnatifolius</v>
      </c>
      <c r="K709" s="6" t="s">
        <v>281</v>
      </c>
      <c r="L709" s="6" t="s">
        <v>46</v>
      </c>
      <c r="M709" s="6" t="s">
        <v>49</v>
      </c>
      <c r="N709" s="6" t="s">
        <v>117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296</v>
      </c>
      <c r="T709" s="6" t="s">
        <v>296</v>
      </c>
      <c r="U709" s="6" t="s">
        <v>253</v>
      </c>
      <c r="V709" s="6" t="s">
        <v>346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283</v>
      </c>
      <c r="AE709" s="6" t="s">
        <v>290</v>
      </c>
      <c r="AF709" s="6" t="s">
        <v>49</v>
      </c>
      <c r="AG709" s="6" t="s">
        <v>49</v>
      </c>
      <c r="AH709" s="1" t="s">
        <v>184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32" t="s">
        <v>49</v>
      </c>
    </row>
    <row r="710" spans="1:48">
      <c r="A710" s="6" t="s">
        <v>276</v>
      </c>
      <c r="B710" s="6" t="s">
        <v>38</v>
      </c>
      <c r="C710" s="6" t="s">
        <v>49</v>
      </c>
      <c r="D710" s="6" t="s">
        <v>277</v>
      </c>
      <c r="E710" s="6" t="s">
        <v>297</v>
      </c>
      <c r="F710" s="6">
        <v>2018</v>
      </c>
      <c r="G710" s="6" t="s">
        <v>278</v>
      </c>
      <c r="H710" s="6" t="s">
        <v>279</v>
      </c>
      <c r="I710" s="6" t="s">
        <v>280</v>
      </c>
      <c r="J710" s="6" t="str">
        <f t="shared" si="48"/>
        <v>Senecio_pinnatifolius</v>
      </c>
      <c r="K710" s="6" t="s">
        <v>281</v>
      </c>
      <c r="L710" s="6" t="s">
        <v>46</v>
      </c>
      <c r="M710" s="6" t="s">
        <v>49</v>
      </c>
      <c r="N710" s="6" t="s">
        <v>117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296</v>
      </c>
      <c r="T710" s="6" t="s">
        <v>296</v>
      </c>
      <c r="U710" s="6" t="s">
        <v>253</v>
      </c>
      <c r="V710" s="6" t="s">
        <v>346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283</v>
      </c>
      <c r="AE710" s="6" t="s">
        <v>291</v>
      </c>
      <c r="AF710" s="6" t="s">
        <v>49</v>
      </c>
      <c r="AG710" s="6" t="s">
        <v>49</v>
      </c>
      <c r="AH710" s="1" t="s">
        <v>184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32" t="s">
        <v>49</v>
      </c>
    </row>
    <row r="711" spans="1:48">
      <c r="A711" s="6" t="s">
        <v>276</v>
      </c>
      <c r="B711" s="6" t="s">
        <v>38</v>
      </c>
      <c r="C711" s="6" t="s">
        <v>49</v>
      </c>
      <c r="D711" s="6" t="s">
        <v>277</v>
      </c>
      <c r="E711" s="6" t="s">
        <v>297</v>
      </c>
      <c r="F711" s="6">
        <v>2018</v>
      </c>
      <c r="G711" s="6" t="s">
        <v>278</v>
      </c>
      <c r="H711" s="6" t="s">
        <v>279</v>
      </c>
      <c r="I711" s="6" t="s">
        <v>280</v>
      </c>
      <c r="J711" s="6" t="str">
        <f t="shared" si="48"/>
        <v>Senecio_pinnatifolius</v>
      </c>
      <c r="K711" s="6" t="s">
        <v>281</v>
      </c>
      <c r="L711" s="6" t="s">
        <v>46</v>
      </c>
      <c r="M711" s="6" t="s">
        <v>49</v>
      </c>
      <c r="N711" s="6" t="s">
        <v>117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296</v>
      </c>
      <c r="T711" s="6" t="s">
        <v>296</v>
      </c>
      <c r="U711" s="6" t="s">
        <v>253</v>
      </c>
      <c r="V711" s="6" t="s">
        <v>346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284</v>
      </c>
      <c r="AE711" s="6" t="s">
        <v>285</v>
      </c>
      <c r="AF711" s="6" t="s">
        <v>49</v>
      </c>
      <c r="AG711" s="6" t="s">
        <v>49</v>
      </c>
      <c r="AH711" s="1" t="s">
        <v>184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32" t="s">
        <v>49</v>
      </c>
    </row>
    <row r="712" spans="1:48">
      <c r="A712" s="6" t="s">
        <v>276</v>
      </c>
      <c r="B712" s="6" t="s">
        <v>38</v>
      </c>
      <c r="C712" s="6" t="s">
        <v>49</v>
      </c>
      <c r="D712" s="6" t="s">
        <v>277</v>
      </c>
      <c r="E712" s="6" t="s">
        <v>297</v>
      </c>
      <c r="F712" s="6">
        <v>2018</v>
      </c>
      <c r="G712" s="6" t="s">
        <v>278</v>
      </c>
      <c r="H712" s="6" t="s">
        <v>279</v>
      </c>
      <c r="I712" s="6" t="s">
        <v>280</v>
      </c>
      <c r="J712" s="6" t="str">
        <f t="shared" si="48"/>
        <v>Senecio_pinnatifolius</v>
      </c>
      <c r="K712" s="6" t="s">
        <v>281</v>
      </c>
      <c r="L712" s="6" t="s">
        <v>46</v>
      </c>
      <c r="M712" s="6" t="s">
        <v>49</v>
      </c>
      <c r="N712" s="6" t="s">
        <v>117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296</v>
      </c>
      <c r="T712" s="6" t="s">
        <v>296</v>
      </c>
      <c r="U712" s="6" t="s">
        <v>253</v>
      </c>
      <c r="V712" s="6" t="s">
        <v>346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284</v>
      </c>
      <c r="AE712" s="6" t="s">
        <v>286</v>
      </c>
      <c r="AF712" s="6" t="s">
        <v>49</v>
      </c>
      <c r="AG712" s="6" t="s">
        <v>49</v>
      </c>
      <c r="AH712" s="1" t="s">
        <v>184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32" t="s">
        <v>49</v>
      </c>
    </row>
    <row r="713" spans="1:48">
      <c r="A713" s="6" t="s">
        <v>276</v>
      </c>
      <c r="B713" s="6" t="s">
        <v>38</v>
      </c>
      <c r="C713" s="6" t="s">
        <v>49</v>
      </c>
      <c r="D713" s="6" t="s">
        <v>277</v>
      </c>
      <c r="E713" s="6" t="s">
        <v>297</v>
      </c>
      <c r="F713" s="6">
        <v>2018</v>
      </c>
      <c r="G713" s="6" t="s">
        <v>278</v>
      </c>
      <c r="H713" s="6" t="s">
        <v>279</v>
      </c>
      <c r="I713" s="6" t="s">
        <v>280</v>
      </c>
      <c r="J713" s="6" t="str">
        <f t="shared" si="48"/>
        <v>Senecio_pinnatifolius</v>
      </c>
      <c r="K713" s="6" t="s">
        <v>281</v>
      </c>
      <c r="L713" s="6" t="s">
        <v>46</v>
      </c>
      <c r="M713" s="6" t="s">
        <v>49</v>
      </c>
      <c r="N713" s="6" t="s">
        <v>117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296</v>
      </c>
      <c r="T713" s="6" t="s">
        <v>296</v>
      </c>
      <c r="U713" s="6" t="s">
        <v>253</v>
      </c>
      <c r="V713" s="6" t="s">
        <v>346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284</v>
      </c>
      <c r="AE713" s="6" t="s">
        <v>287</v>
      </c>
      <c r="AF713" s="6" t="s">
        <v>49</v>
      </c>
      <c r="AG713" s="6" t="s">
        <v>49</v>
      </c>
      <c r="AH713" s="1" t="s">
        <v>184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32" t="s">
        <v>49</v>
      </c>
    </row>
    <row r="714" spans="1:48">
      <c r="A714" s="6" t="s">
        <v>276</v>
      </c>
      <c r="B714" s="6" t="s">
        <v>38</v>
      </c>
      <c r="C714" s="6" t="s">
        <v>49</v>
      </c>
      <c r="D714" s="6" t="s">
        <v>277</v>
      </c>
      <c r="E714" s="6" t="s">
        <v>297</v>
      </c>
      <c r="F714" s="6">
        <v>2018</v>
      </c>
      <c r="G714" s="6" t="s">
        <v>278</v>
      </c>
      <c r="H714" s="6" t="s">
        <v>279</v>
      </c>
      <c r="I714" s="6" t="s">
        <v>280</v>
      </c>
      <c r="J714" s="6" t="str">
        <f t="shared" si="48"/>
        <v>Senecio_pinnatifolius</v>
      </c>
      <c r="K714" s="6" t="s">
        <v>281</v>
      </c>
      <c r="L714" s="6" t="s">
        <v>46</v>
      </c>
      <c r="M714" s="6" t="s">
        <v>49</v>
      </c>
      <c r="N714" s="6" t="s">
        <v>117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296</v>
      </c>
      <c r="T714" s="6" t="s">
        <v>296</v>
      </c>
      <c r="U714" s="6" t="s">
        <v>253</v>
      </c>
      <c r="V714" s="6" t="s">
        <v>346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284</v>
      </c>
      <c r="AE714" s="6" t="s">
        <v>288</v>
      </c>
      <c r="AF714" s="6" t="s">
        <v>49</v>
      </c>
      <c r="AG714" s="6" t="s">
        <v>49</v>
      </c>
      <c r="AH714" s="1" t="s">
        <v>184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32" t="s">
        <v>49</v>
      </c>
    </row>
    <row r="715" spans="1:48">
      <c r="A715" s="6" t="s">
        <v>276</v>
      </c>
      <c r="B715" s="6" t="s">
        <v>38</v>
      </c>
      <c r="C715" s="6" t="s">
        <v>49</v>
      </c>
      <c r="D715" s="6" t="s">
        <v>277</v>
      </c>
      <c r="E715" s="6" t="s">
        <v>297</v>
      </c>
      <c r="F715" s="6">
        <v>2018</v>
      </c>
      <c r="G715" s="6" t="s">
        <v>278</v>
      </c>
      <c r="H715" s="6" t="s">
        <v>279</v>
      </c>
      <c r="I715" s="6" t="s">
        <v>280</v>
      </c>
      <c r="J715" s="6" t="str">
        <f t="shared" si="48"/>
        <v>Senecio_pinnatifolius</v>
      </c>
      <c r="K715" s="6" t="s">
        <v>281</v>
      </c>
      <c r="L715" s="6" t="s">
        <v>46</v>
      </c>
      <c r="M715" s="6" t="s">
        <v>49</v>
      </c>
      <c r="N715" s="6" t="s">
        <v>117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296</v>
      </c>
      <c r="T715" s="6" t="s">
        <v>296</v>
      </c>
      <c r="U715" s="6" t="s">
        <v>253</v>
      </c>
      <c r="V715" s="6" t="s">
        <v>346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284</v>
      </c>
      <c r="AE715" s="6" t="s">
        <v>289</v>
      </c>
      <c r="AF715" s="6" t="s">
        <v>49</v>
      </c>
      <c r="AG715" s="6" t="s">
        <v>49</v>
      </c>
      <c r="AH715" s="1" t="s">
        <v>184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32" t="s">
        <v>49</v>
      </c>
    </row>
    <row r="716" spans="1:48">
      <c r="A716" s="6" t="s">
        <v>276</v>
      </c>
      <c r="B716" s="6" t="s">
        <v>38</v>
      </c>
      <c r="C716" s="6" t="s">
        <v>49</v>
      </c>
      <c r="D716" s="6" t="s">
        <v>277</v>
      </c>
      <c r="E716" s="6" t="s">
        <v>297</v>
      </c>
      <c r="F716" s="6">
        <v>2018</v>
      </c>
      <c r="G716" s="6" t="s">
        <v>278</v>
      </c>
      <c r="H716" s="6" t="s">
        <v>279</v>
      </c>
      <c r="I716" s="6" t="s">
        <v>280</v>
      </c>
      <c r="J716" s="6" t="str">
        <f t="shared" si="48"/>
        <v>Senecio_pinnatifolius</v>
      </c>
      <c r="K716" s="6" t="s">
        <v>281</v>
      </c>
      <c r="L716" s="6" t="s">
        <v>46</v>
      </c>
      <c r="M716" s="6" t="s">
        <v>49</v>
      </c>
      <c r="N716" s="6" t="s">
        <v>117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296</v>
      </c>
      <c r="T716" s="6" t="s">
        <v>296</v>
      </c>
      <c r="U716" s="6" t="s">
        <v>253</v>
      </c>
      <c r="V716" s="6" t="s">
        <v>346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284</v>
      </c>
      <c r="AE716" s="6" t="s">
        <v>290</v>
      </c>
      <c r="AF716" s="6" t="s">
        <v>49</v>
      </c>
      <c r="AG716" s="6" t="s">
        <v>49</v>
      </c>
      <c r="AH716" s="1" t="s">
        <v>184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32" t="s">
        <v>49</v>
      </c>
    </row>
    <row r="717" spans="1:48">
      <c r="A717" s="6" t="s">
        <v>276</v>
      </c>
      <c r="B717" s="6" t="s">
        <v>38</v>
      </c>
      <c r="C717" s="6" t="s">
        <v>49</v>
      </c>
      <c r="D717" s="6" t="s">
        <v>277</v>
      </c>
      <c r="E717" s="6" t="s">
        <v>297</v>
      </c>
      <c r="F717" s="6">
        <v>2018</v>
      </c>
      <c r="G717" s="6" t="s">
        <v>278</v>
      </c>
      <c r="H717" s="6" t="s">
        <v>279</v>
      </c>
      <c r="I717" s="6" t="s">
        <v>280</v>
      </c>
      <c r="J717" s="6" t="str">
        <f t="shared" si="48"/>
        <v>Senecio_pinnatifolius</v>
      </c>
      <c r="K717" s="6" t="s">
        <v>281</v>
      </c>
      <c r="L717" s="6" t="s">
        <v>46</v>
      </c>
      <c r="M717" s="6" t="s">
        <v>49</v>
      </c>
      <c r="N717" s="6" t="s">
        <v>117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296</v>
      </c>
      <c r="T717" s="6" t="s">
        <v>296</v>
      </c>
      <c r="U717" s="6" t="s">
        <v>253</v>
      </c>
      <c r="V717" s="6" t="s">
        <v>346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284</v>
      </c>
      <c r="AE717" s="6" t="s">
        <v>291</v>
      </c>
      <c r="AF717" s="6" t="s">
        <v>49</v>
      </c>
      <c r="AG717" s="6" t="s">
        <v>49</v>
      </c>
      <c r="AH717" s="1" t="s">
        <v>184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32" t="s">
        <v>49</v>
      </c>
    </row>
    <row r="718" spans="1:48">
      <c r="A718" s="6" t="s">
        <v>276</v>
      </c>
      <c r="B718" s="6" t="s">
        <v>38</v>
      </c>
      <c r="C718" s="6" t="s">
        <v>49</v>
      </c>
      <c r="D718" s="6" t="s">
        <v>277</v>
      </c>
      <c r="E718" s="6" t="s">
        <v>297</v>
      </c>
      <c r="F718" s="6">
        <v>2018</v>
      </c>
      <c r="G718" s="6" t="s">
        <v>278</v>
      </c>
      <c r="H718" s="6" t="s">
        <v>279</v>
      </c>
      <c r="I718" s="6" t="s">
        <v>280</v>
      </c>
      <c r="J718" s="6" t="str">
        <f t="shared" si="48"/>
        <v>Senecio_pinnatifolius</v>
      </c>
      <c r="K718" s="6" t="s">
        <v>281</v>
      </c>
      <c r="L718" s="6" t="s">
        <v>46</v>
      </c>
      <c r="M718" s="6" t="s">
        <v>49</v>
      </c>
      <c r="N718" s="6" t="s">
        <v>117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296</v>
      </c>
      <c r="T718" s="6" t="s">
        <v>296</v>
      </c>
      <c r="U718" s="6" t="s">
        <v>253</v>
      </c>
      <c r="V718" s="6" t="s">
        <v>346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285</v>
      </c>
      <c r="AE718" s="6" t="s">
        <v>286</v>
      </c>
      <c r="AF718" s="6" t="s">
        <v>49</v>
      </c>
      <c r="AG718" s="6" t="s">
        <v>49</v>
      </c>
      <c r="AH718" s="1" t="s">
        <v>184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32" t="s">
        <v>49</v>
      </c>
    </row>
    <row r="719" spans="1:48">
      <c r="A719" s="6" t="s">
        <v>276</v>
      </c>
      <c r="B719" s="6" t="s">
        <v>38</v>
      </c>
      <c r="C719" s="6" t="s">
        <v>49</v>
      </c>
      <c r="D719" s="6" t="s">
        <v>277</v>
      </c>
      <c r="E719" s="6" t="s">
        <v>297</v>
      </c>
      <c r="F719" s="6">
        <v>2018</v>
      </c>
      <c r="G719" s="6" t="s">
        <v>278</v>
      </c>
      <c r="H719" s="6" t="s">
        <v>279</v>
      </c>
      <c r="I719" s="6" t="s">
        <v>280</v>
      </c>
      <c r="J719" s="6" t="str">
        <f t="shared" si="48"/>
        <v>Senecio_pinnatifolius</v>
      </c>
      <c r="K719" s="6" t="s">
        <v>281</v>
      </c>
      <c r="L719" s="6" t="s">
        <v>46</v>
      </c>
      <c r="M719" s="6" t="s">
        <v>49</v>
      </c>
      <c r="N719" s="6" t="s">
        <v>117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296</v>
      </c>
      <c r="T719" s="6" t="s">
        <v>296</v>
      </c>
      <c r="U719" s="6" t="s">
        <v>253</v>
      </c>
      <c r="V719" s="6" t="s">
        <v>346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285</v>
      </c>
      <c r="AE719" s="6" t="s">
        <v>287</v>
      </c>
      <c r="AF719" s="6" t="s">
        <v>49</v>
      </c>
      <c r="AG719" s="6" t="s">
        <v>49</v>
      </c>
      <c r="AH719" s="1" t="s">
        <v>184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32" t="s">
        <v>49</v>
      </c>
    </row>
    <row r="720" spans="1:48">
      <c r="A720" s="6" t="s">
        <v>276</v>
      </c>
      <c r="B720" s="6" t="s">
        <v>38</v>
      </c>
      <c r="C720" s="6" t="s">
        <v>49</v>
      </c>
      <c r="D720" s="6" t="s">
        <v>277</v>
      </c>
      <c r="E720" s="6" t="s">
        <v>297</v>
      </c>
      <c r="F720" s="6">
        <v>2018</v>
      </c>
      <c r="G720" s="6" t="s">
        <v>278</v>
      </c>
      <c r="H720" s="6" t="s">
        <v>279</v>
      </c>
      <c r="I720" s="6" t="s">
        <v>280</v>
      </c>
      <c r="J720" s="6" t="str">
        <f t="shared" si="48"/>
        <v>Senecio_pinnatifolius</v>
      </c>
      <c r="K720" s="6" t="s">
        <v>281</v>
      </c>
      <c r="L720" s="6" t="s">
        <v>46</v>
      </c>
      <c r="M720" s="6" t="s">
        <v>49</v>
      </c>
      <c r="N720" s="6" t="s">
        <v>117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296</v>
      </c>
      <c r="T720" s="6" t="s">
        <v>296</v>
      </c>
      <c r="U720" s="6" t="s">
        <v>253</v>
      </c>
      <c r="V720" s="6" t="s">
        <v>346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285</v>
      </c>
      <c r="AE720" s="6" t="s">
        <v>288</v>
      </c>
      <c r="AF720" s="6" t="s">
        <v>49</v>
      </c>
      <c r="AG720" s="6" t="s">
        <v>49</v>
      </c>
      <c r="AH720" s="1" t="s">
        <v>184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32" t="s">
        <v>49</v>
      </c>
    </row>
    <row r="721" spans="1:48">
      <c r="A721" s="6" t="s">
        <v>276</v>
      </c>
      <c r="B721" s="6" t="s">
        <v>38</v>
      </c>
      <c r="C721" s="6" t="s">
        <v>49</v>
      </c>
      <c r="D721" s="6" t="s">
        <v>277</v>
      </c>
      <c r="E721" s="6" t="s">
        <v>297</v>
      </c>
      <c r="F721" s="6">
        <v>2018</v>
      </c>
      <c r="G721" s="6" t="s">
        <v>278</v>
      </c>
      <c r="H721" s="6" t="s">
        <v>279</v>
      </c>
      <c r="I721" s="6" t="s">
        <v>280</v>
      </c>
      <c r="J721" s="6" t="str">
        <f t="shared" si="48"/>
        <v>Senecio_pinnatifolius</v>
      </c>
      <c r="K721" s="6" t="s">
        <v>281</v>
      </c>
      <c r="L721" s="6" t="s">
        <v>46</v>
      </c>
      <c r="M721" s="6" t="s">
        <v>49</v>
      </c>
      <c r="N721" s="6" t="s">
        <v>117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296</v>
      </c>
      <c r="T721" s="6" t="s">
        <v>296</v>
      </c>
      <c r="U721" s="6" t="s">
        <v>253</v>
      </c>
      <c r="V721" s="6" t="s">
        <v>346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285</v>
      </c>
      <c r="AE721" s="6" t="s">
        <v>289</v>
      </c>
      <c r="AF721" s="6" t="s">
        <v>49</v>
      </c>
      <c r="AG721" s="6" t="s">
        <v>49</v>
      </c>
      <c r="AH721" s="1" t="s">
        <v>184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32" t="s">
        <v>49</v>
      </c>
    </row>
    <row r="722" spans="1:48">
      <c r="A722" s="6" t="s">
        <v>276</v>
      </c>
      <c r="B722" s="6" t="s">
        <v>38</v>
      </c>
      <c r="C722" s="6" t="s">
        <v>49</v>
      </c>
      <c r="D722" s="6" t="s">
        <v>277</v>
      </c>
      <c r="E722" s="6" t="s">
        <v>297</v>
      </c>
      <c r="F722" s="6">
        <v>2018</v>
      </c>
      <c r="G722" s="6" t="s">
        <v>278</v>
      </c>
      <c r="H722" s="6" t="s">
        <v>279</v>
      </c>
      <c r="I722" s="6" t="s">
        <v>280</v>
      </c>
      <c r="J722" s="6" t="str">
        <f t="shared" si="48"/>
        <v>Senecio_pinnatifolius</v>
      </c>
      <c r="K722" s="6" t="s">
        <v>281</v>
      </c>
      <c r="L722" s="6" t="s">
        <v>46</v>
      </c>
      <c r="M722" s="6" t="s">
        <v>49</v>
      </c>
      <c r="N722" s="6" t="s">
        <v>117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296</v>
      </c>
      <c r="T722" s="6" t="s">
        <v>296</v>
      </c>
      <c r="U722" s="6" t="s">
        <v>253</v>
      </c>
      <c r="V722" s="6" t="s">
        <v>346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285</v>
      </c>
      <c r="AE722" s="6" t="s">
        <v>290</v>
      </c>
      <c r="AF722" s="6" t="s">
        <v>49</v>
      </c>
      <c r="AG722" s="6" t="s">
        <v>49</v>
      </c>
      <c r="AH722" s="1" t="s">
        <v>184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32" t="s">
        <v>49</v>
      </c>
    </row>
    <row r="723" spans="1:48">
      <c r="A723" s="6" t="s">
        <v>276</v>
      </c>
      <c r="B723" s="6" t="s">
        <v>38</v>
      </c>
      <c r="C723" s="6" t="s">
        <v>49</v>
      </c>
      <c r="D723" s="6" t="s">
        <v>277</v>
      </c>
      <c r="E723" s="6" t="s">
        <v>297</v>
      </c>
      <c r="F723" s="6">
        <v>2018</v>
      </c>
      <c r="G723" s="6" t="s">
        <v>278</v>
      </c>
      <c r="H723" s="6" t="s">
        <v>279</v>
      </c>
      <c r="I723" s="6" t="s">
        <v>280</v>
      </c>
      <c r="J723" s="6" t="str">
        <f t="shared" si="48"/>
        <v>Senecio_pinnatifolius</v>
      </c>
      <c r="K723" s="6" t="s">
        <v>281</v>
      </c>
      <c r="L723" s="6" t="s">
        <v>46</v>
      </c>
      <c r="M723" s="6" t="s">
        <v>49</v>
      </c>
      <c r="N723" s="6" t="s">
        <v>117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296</v>
      </c>
      <c r="T723" s="6" t="s">
        <v>296</v>
      </c>
      <c r="U723" s="6" t="s">
        <v>253</v>
      </c>
      <c r="V723" s="6" t="s">
        <v>346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285</v>
      </c>
      <c r="AE723" s="6" t="s">
        <v>291</v>
      </c>
      <c r="AF723" s="6" t="s">
        <v>49</v>
      </c>
      <c r="AG723" s="6" t="s">
        <v>49</v>
      </c>
      <c r="AH723" s="1" t="s">
        <v>184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32" t="s">
        <v>49</v>
      </c>
    </row>
    <row r="724" spans="1:48">
      <c r="A724" s="6" t="s">
        <v>276</v>
      </c>
      <c r="B724" s="6" t="s">
        <v>38</v>
      </c>
      <c r="C724" s="6" t="s">
        <v>49</v>
      </c>
      <c r="D724" s="6" t="s">
        <v>277</v>
      </c>
      <c r="E724" s="6" t="s">
        <v>297</v>
      </c>
      <c r="F724" s="6">
        <v>2018</v>
      </c>
      <c r="G724" s="6" t="s">
        <v>278</v>
      </c>
      <c r="H724" s="6" t="s">
        <v>279</v>
      </c>
      <c r="I724" s="6" t="s">
        <v>280</v>
      </c>
      <c r="J724" s="6" t="str">
        <f t="shared" si="48"/>
        <v>Senecio_pinnatifolius</v>
      </c>
      <c r="K724" s="6" t="s">
        <v>281</v>
      </c>
      <c r="L724" s="6" t="s">
        <v>46</v>
      </c>
      <c r="M724" s="6" t="s">
        <v>49</v>
      </c>
      <c r="N724" s="6" t="s">
        <v>117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296</v>
      </c>
      <c r="T724" s="6" t="s">
        <v>296</v>
      </c>
      <c r="U724" s="6" t="s">
        <v>253</v>
      </c>
      <c r="V724" s="6" t="s">
        <v>346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286</v>
      </c>
      <c r="AE724" s="6" t="s">
        <v>287</v>
      </c>
      <c r="AF724" s="6" t="s">
        <v>49</v>
      </c>
      <c r="AG724" s="6" t="s">
        <v>49</v>
      </c>
      <c r="AH724" s="1" t="s">
        <v>184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32" t="s">
        <v>49</v>
      </c>
    </row>
    <row r="725" spans="1:48">
      <c r="A725" s="6" t="s">
        <v>276</v>
      </c>
      <c r="B725" s="6" t="s">
        <v>38</v>
      </c>
      <c r="C725" s="6" t="s">
        <v>49</v>
      </c>
      <c r="D725" s="6" t="s">
        <v>277</v>
      </c>
      <c r="E725" s="6" t="s">
        <v>297</v>
      </c>
      <c r="F725" s="6">
        <v>2018</v>
      </c>
      <c r="G725" s="6" t="s">
        <v>278</v>
      </c>
      <c r="H725" s="6" t="s">
        <v>279</v>
      </c>
      <c r="I725" s="6" t="s">
        <v>280</v>
      </c>
      <c r="J725" s="6" t="str">
        <f t="shared" si="48"/>
        <v>Senecio_pinnatifolius</v>
      </c>
      <c r="K725" s="6" t="s">
        <v>281</v>
      </c>
      <c r="L725" s="6" t="s">
        <v>46</v>
      </c>
      <c r="M725" s="6" t="s">
        <v>49</v>
      </c>
      <c r="N725" s="6" t="s">
        <v>117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296</v>
      </c>
      <c r="T725" s="6" t="s">
        <v>296</v>
      </c>
      <c r="U725" s="6" t="s">
        <v>253</v>
      </c>
      <c r="V725" s="6" t="s">
        <v>346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286</v>
      </c>
      <c r="AE725" s="6" t="s">
        <v>288</v>
      </c>
      <c r="AF725" s="6" t="s">
        <v>49</v>
      </c>
      <c r="AG725" s="6" t="s">
        <v>49</v>
      </c>
      <c r="AH725" s="1" t="s">
        <v>184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32" t="s">
        <v>49</v>
      </c>
    </row>
    <row r="726" spans="1:48">
      <c r="A726" s="6" t="s">
        <v>276</v>
      </c>
      <c r="B726" s="6" t="s">
        <v>38</v>
      </c>
      <c r="C726" s="6" t="s">
        <v>49</v>
      </c>
      <c r="D726" s="6" t="s">
        <v>277</v>
      </c>
      <c r="E726" s="6" t="s">
        <v>297</v>
      </c>
      <c r="F726" s="6">
        <v>2018</v>
      </c>
      <c r="G726" s="6" t="s">
        <v>278</v>
      </c>
      <c r="H726" s="6" t="s">
        <v>279</v>
      </c>
      <c r="I726" s="6" t="s">
        <v>280</v>
      </c>
      <c r="J726" s="6" t="str">
        <f t="shared" si="48"/>
        <v>Senecio_pinnatifolius</v>
      </c>
      <c r="K726" s="6" t="s">
        <v>281</v>
      </c>
      <c r="L726" s="6" t="s">
        <v>46</v>
      </c>
      <c r="M726" s="6" t="s">
        <v>49</v>
      </c>
      <c r="N726" s="6" t="s">
        <v>117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296</v>
      </c>
      <c r="T726" s="6" t="s">
        <v>296</v>
      </c>
      <c r="U726" s="6" t="s">
        <v>253</v>
      </c>
      <c r="V726" s="6" t="s">
        <v>346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286</v>
      </c>
      <c r="AE726" s="6" t="s">
        <v>289</v>
      </c>
      <c r="AF726" s="6" t="s">
        <v>49</v>
      </c>
      <c r="AG726" s="6" t="s">
        <v>49</v>
      </c>
      <c r="AH726" s="1" t="s">
        <v>184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32" t="s">
        <v>49</v>
      </c>
    </row>
    <row r="727" spans="1:48">
      <c r="A727" s="6" t="s">
        <v>276</v>
      </c>
      <c r="B727" s="6" t="s">
        <v>38</v>
      </c>
      <c r="C727" s="6" t="s">
        <v>49</v>
      </c>
      <c r="D727" s="6" t="s">
        <v>277</v>
      </c>
      <c r="E727" s="6" t="s">
        <v>297</v>
      </c>
      <c r="F727" s="6">
        <v>2018</v>
      </c>
      <c r="G727" s="6" t="s">
        <v>278</v>
      </c>
      <c r="H727" s="6" t="s">
        <v>279</v>
      </c>
      <c r="I727" s="6" t="s">
        <v>280</v>
      </c>
      <c r="J727" s="6" t="str">
        <f t="shared" si="48"/>
        <v>Senecio_pinnatifolius</v>
      </c>
      <c r="K727" s="6" t="s">
        <v>281</v>
      </c>
      <c r="L727" s="6" t="s">
        <v>46</v>
      </c>
      <c r="M727" s="6" t="s">
        <v>49</v>
      </c>
      <c r="N727" s="6" t="s">
        <v>117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296</v>
      </c>
      <c r="T727" s="6" t="s">
        <v>296</v>
      </c>
      <c r="U727" s="6" t="s">
        <v>253</v>
      </c>
      <c r="V727" s="6" t="s">
        <v>346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286</v>
      </c>
      <c r="AE727" s="6" t="s">
        <v>290</v>
      </c>
      <c r="AF727" s="6" t="s">
        <v>49</v>
      </c>
      <c r="AG727" s="6" t="s">
        <v>49</v>
      </c>
      <c r="AH727" s="1" t="s">
        <v>184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32" t="s">
        <v>49</v>
      </c>
    </row>
    <row r="728" spans="1:48">
      <c r="A728" s="6" t="s">
        <v>276</v>
      </c>
      <c r="B728" s="6" t="s">
        <v>38</v>
      </c>
      <c r="C728" s="6" t="s">
        <v>49</v>
      </c>
      <c r="D728" s="6" t="s">
        <v>277</v>
      </c>
      <c r="E728" s="6" t="s">
        <v>297</v>
      </c>
      <c r="F728" s="6">
        <v>2018</v>
      </c>
      <c r="G728" s="6" t="s">
        <v>278</v>
      </c>
      <c r="H728" s="6" t="s">
        <v>279</v>
      </c>
      <c r="I728" s="6" t="s">
        <v>280</v>
      </c>
      <c r="J728" s="6" t="str">
        <f t="shared" si="48"/>
        <v>Senecio_pinnatifolius</v>
      </c>
      <c r="K728" s="6" t="s">
        <v>281</v>
      </c>
      <c r="L728" s="6" t="s">
        <v>46</v>
      </c>
      <c r="M728" s="6" t="s">
        <v>49</v>
      </c>
      <c r="N728" s="6" t="s">
        <v>117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296</v>
      </c>
      <c r="T728" s="6" t="s">
        <v>296</v>
      </c>
      <c r="U728" s="6" t="s">
        <v>253</v>
      </c>
      <c r="V728" s="6" t="s">
        <v>346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286</v>
      </c>
      <c r="AE728" s="6" t="s">
        <v>291</v>
      </c>
      <c r="AF728" s="6" t="s">
        <v>49</v>
      </c>
      <c r="AG728" s="6" t="s">
        <v>49</v>
      </c>
      <c r="AH728" s="1" t="s">
        <v>184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32" t="s">
        <v>49</v>
      </c>
    </row>
    <row r="729" spans="1:48">
      <c r="A729" s="6" t="s">
        <v>276</v>
      </c>
      <c r="B729" s="6" t="s">
        <v>38</v>
      </c>
      <c r="C729" s="6" t="s">
        <v>49</v>
      </c>
      <c r="D729" s="6" t="s">
        <v>277</v>
      </c>
      <c r="E729" s="6" t="s">
        <v>297</v>
      </c>
      <c r="F729" s="6">
        <v>2018</v>
      </c>
      <c r="G729" s="6" t="s">
        <v>278</v>
      </c>
      <c r="H729" s="6" t="s">
        <v>279</v>
      </c>
      <c r="I729" s="6" t="s">
        <v>280</v>
      </c>
      <c r="J729" s="6" t="str">
        <f t="shared" si="48"/>
        <v>Senecio_pinnatifolius</v>
      </c>
      <c r="K729" s="6" t="s">
        <v>281</v>
      </c>
      <c r="L729" s="6" t="s">
        <v>46</v>
      </c>
      <c r="M729" s="6" t="s">
        <v>49</v>
      </c>
      <c r="N729" s="6" t="s">
        <v>117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296</v>
      </c>
      <c r="T729" s="6" t="s">
        <v>296</v>
      </c>
      <c r="U729" s="6" t="s">
        <v>253</v>
      </c>
      <c r="V729" s="6" t="s">
        <v>346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287</v>
      </c>
      <c r="AE729" s="6" t="s">
        <v>288</v>
      </c>
      <c r="AF729" s="6" t="s">
        <v>49</v>
      </c>
      <c r="AG729" s="6" t="s">
        <v>49</v>
      </c>
      <c r="AH729" s="1" t="s">
        <v>184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32" t="s">
        <v>49</v>
      </c>
    </row>
    <row r="730" spans="1:48">
      <c r="A730" s="6" t="s">
        <v>276</v>
      </c>
      <c r="B730" s="6" t="s">
        <v>38</v>
      </c>
      <c r="C730" s="6" t="s">
        <v>49</v>
      </c>
      <c r="D730" s="6" t="s">
        <v>277</v>
      </c>
      <c r="E730" s="6" t="s">
        <v>297</v>
      </c>
      <c r="F730" s="6">
        <v>2018</v>
      </c>
      <c r="G730" s="6" t="s">
        <v>278</v>
      </c>
      <c r="H730" s="6" t="s">
        <v>279</v>
      </c>
      <c r="I730" s="6" t="s">
        <v>280</v>
      </c>
      <c r="J730" s="6" t="str">
        <f t="shared" si="48"/>
        <v>Senecio_pinnatifolius</v>
      </c>
      <c r="K730" s="6" t="s">
        <v>281</v>
      </c>
      <c r="L730" s="6" t="s">
        <v>46</v>
      </c>
      <c r="M730" s="6" t="s">
        <v>49</v>
      </c>
      <c r="N730" s="6" t="s">
        <v>117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296</v>
      </c>
      <c r="T730" s="6" t="s">
        <v>296</v>
      </c>
      <c r="U730" s="6" t="s">
        <v>253</v>
      </c>
      <c r="V730" s="6" t="s">
        <v>346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287</v>
      </c>
      <c r="AE730" s="6" t="s">
        <v>289</v>
      </c>
      <c r="AF730" s="6" t="s">
        <v>49</v>
      </c>
      <c r="AG730" s="6" t="s">
        <v>49</v>
      </c>
      <c r="AH730" s="1" t="s">
        <v>184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32" t="s">
        <v>49</v>
      </c>
    </row>
    <row r="731" spans="1:48">
      <c r="A731" s="6" t="s">
        <v>276</v>
      </c>
      <c r="B731" s="6" t="s">
        <v>38</v>
      </c>
      <c r="C731" s="6" t="s">
        <v>49</v>
      </c>
      <c r="D731" s="6" t="s">
        <v>277</v>
      </c>
      <c r="E731" s="6" t="s">
        <v>297</v>
      </c>
      <c r="F731" s="6">
        <v>2018</v>
      </c>
      <c r="G731" s="6" t="s">
        <v>278</v>
      </c>
      <c r="H731" s="6" t="s">
        <v>279</v>
      </c>
      <c r="I731" s="6" t="s">
        <v>280</v>
      </c>
      <c r="J731" s="6" t="str">
        <f t="shared" si="48"/>
        <v>Senecio_pinnatifolius</v>
      </c>
      <c r="K731" s="6" t="s">
        <v>281</v>
      </c>
      <c r="L731" s="6" t="s">
        <v>46</v>
      </c>
      <c r="M731" s="6" t="s">
        <v>49</v>
      </c>
      <c r="N731" s="6" t="s">
        <v>117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296</v>
      </c>
      <c r="T731" s="6" t="s">
        <v>296</v>
      </c>
      <c r="U731" s="6" t="s">
        <v>253</v>
      </c>
      <c r="V731" s="6" t="s">
        <v>346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287</v>
      </c>
      <c r="AE731" s="6" t="s">
        <v>290</v>
      </c>
      <c r="AF731" s="6" t="s">
        <v>49</v>
      </c>
      <c r="AG731" s="6" t="s">
        <v>49</v>
      </c>
      <c r="AH731" s="1" t="s">
        <v>184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32" t="s">
        <v>49</v>
      </c>
    </row>
    <row r="732" spans="1:48">
      <c r="A732" s="6" t="s">
        <v>276</v>
      </c>
      <c r="B732" s="6" t="s">
        <v>38</v>
      </c>
      <c r="C732" s="6" t="s">
        <v>49</v>
      </c>
      <c r="D732" s="6" t="s">
        <v>277</v>
      </c>
      <c r="E732" s="6" t="s">
        <v>297</v>
      </c>
      <c r="F732" s="6">
        <v>2018</v>
      </c>
      <c r="G732" s="6" t="s">
        <v>278</v>
      </c>
      <c r="H732" s="6" t="s">
        <v>279</v>
      </c>
      <c r="I732" s="6" t="s">
        <v>280</v>
      </c>
      <c r="J732" s="6" t="str">
        <f t="shared" si="48"/>
        <v>Senecio_pinnatifolius</v>
      </c>
      <c r="K732" s="6" t="s">
        <v>281</v>
      </c>
      <c r="L732" s="6" t="s">
        <v>46</v>
      </c>
      <c r="M732" s="6" t="s">
        <v>49</v>
      </c>
      <c r="N732" s="6" t="s">
        <v>117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296</v>
      </c>
      <c r="T732" s="6" t="s">
        <v>296</v>
      </c>
      <c r="U732" s="6" t="s">
        <v>253</v>
      </c>
      <c r="V732" s="6" t="s">
        <v>346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287</v>
      </c>
      <c r="AE732" s="6" t="s">
        <v>291</v>
      </c>
      <c r="AF732" s="6" t="s">
        <v>49</v>
      </c>
      <c r="AG732" s="6" t="s">
        <v>49</v>
      </c>
      <c r="AH732" s="1" t="s">
        <v>184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32" t="s">
        <v>49</v>
      </c>
    </row>
    <row r="733" spans="1:48">
      <c r="A733" s="6" t="s">
        <v>276</v>
      </c>
      <c r="B733" s="6" t="s">
        <v>38</v>
      </c>
      <c r="C733" s="6" t="s">
        <v>49</v>
      </c>
      <c r="D733" s="6" t="s">
        <v>277</v>
      </c>
      <c r="E733" s="6" t="s">
        <v>297</v>
      </c>
      <c r="F733" s="6">
        <v>2018</v>
      </c>
      <c r="G733" s="6" t="s">
        <v>278</v>
      </c>
      <c r="H733" s="6" t="s">
        <v>279</v>
      </c>
      <c r="I733" s="6" t="s">
        <v>280</v>
      </c>
      <c r="J733" s="6" t="str">
        <f t="shared" si="48"/>
        <v>Senecio_pinnatifolius</v>
      </c>
      <c r="K733" s="6" t="s">
        <v>281</v>
      </c>
      <c r="L733" s="6" t="s">
        <v>46</v>
      </c>
      <c r="M733" s="6" t="s">
        <v>49</v>
      </c>
      <c r="N733" s="6" t="s">
        <v>117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296</v>
      </c>
      <c r="T733" s="6" t="s">
        <v>296</v>
      </c>
      <c r="U733" s="6" t="s">
        <v>253</v>
      </c>
      <c r="V733" s="6" t="s">
        <v>346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288</v>
      </c>
      <c r="AE733" s="6" t="s">
        <v>289</v>
      </c>
      <c r="AF733" s="6" t="s">
        <v>49</v>
      </c>
      <c r="AG733" s="6" t="s">
        <v>49</v>
      </c>
      <c r="AH733" s="1" t="s">
        <v>184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32" t="s">
        <v>49</v>
      </c>
    </row>
    <row r="734" spans="1:48">
      <c r="A734" s="6" t="s">
        <v>276</v>
      </c>
      <c r="B734" s="6" t="s">
        <v>38</v>
      </c>
      <c r="C734" s="6" t="s">
        <v>49</v>
      </c>
      <c r="D734" s="6" t="s">
        <v>277</v>
      </c>
      <c r="E734" s="6" t="s">
        <v>297</v>
      </c>
      <c r="F734" s="6">
        <v>2018</v>
      </c>
      <c r="G734" s="6" t="s">
        <v>278</v>
      </c>
      <c r="H734" s="6" t="s">
        <v>279</v>
      </c>
      <c r="I734" s="6" t="s">
        <v>280</v>
      </c>
      <c r="J734" s="6" t="str">
        <f t="shared" si="48"/>
        <v>Senecio_pinnatifolius</v>
      </c>
      <c r="K734" s="6" t="s">
        <v>281</v>
      </c>
      <c r="L734" s="6" t="s">
        <v>46</v>
      </c>
      <c r="M734" s="6" t="s">
        <v>49</v>
      </c>
      <c r="N734" s="6" t="s">
        <v>117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296</v>
      </c>
      <c r="T734" s="6" t="s">
        <v>296</v>
      </c>
      <c r="U734" s="6" t="s">
        <v>253</v>
      </c>
      <c r="V734" s="6" t="s">
        <v>346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288</v>
      </c>
      <c r="AE734" s="6" t="s">
        <v>290</v>
      </c>
      <c r="AF734" s="6" t="s">
        <v>49</v>
      </c>
      <c r="AG734" s="6" t="s">
        <v>49</v>
      </c>
      <c r="AH734" s="1" t="s">
        <v>184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32" t="s">
        <v>49</v>
      </c>
    </row>
    <row r="735" spans="1:48">
      <c r="A735" s="6" t="s">
        <v>276</v>
      </c>
      <c r="B735" s="6" t="s">
        <v>38</v>
      </c>
      <c r="C735" s="6" t="s">
        <v>49</v>
      </c>
      <c r="D735" s="6" t="s">
        <v>277</v>
      </c>
      <c r="E735" s="6" t="s">
        <v>297</v>
      </c>
      <c r="F735" s="6">
        <v>2018</v>
      </c>
      <c r="G735" s="6" t="s">
        <v>278</v>
      </c>
      <c r="H735" s="6" t="s">
        <v>279</v>
      </c>
      <c r="I735" s="6" t="s">
        <v>280</v>
      </c>
      <c r="J735" s="6" t="str">
        <f t="shared" si="48"/>
        <v>Senecio_pinnatifolius</v>
      </c>
      <c r="K735" s="6" t="s">
        <v>281</v>
      </c>
      <c r="L735" s="6" t="s">
        <v>46</v>
      </c>
      <c r="M735" s="6" t="s">
        <v>49</v>
      </c>
      <c r="N735" s="6" t="s">
        <v>117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296</v>
      </c>
      <c r="T735" s="6" t="s">
        <v>296</v>
      </c>
      <c r="U735" s="6" t="s">
        <v>253</v>
      </c>
      <c r="V735" s="6" t="s">
        <v>346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288</v>
      </c>
      <c r="AE735" s="6" t="s">
        <v>291</v>
      </c>
      <c r="AF735" s="6" t="s">
        <v>49</v>
      </c>
      <c r="AG735" s="6" t="s">
        <v>49</v>
      </c>
      <c r="AH735" s="1" t="s">
        <v>184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32" t="s">
        <v>49</v>
      </c>
    </row>
    <row r="736" spans="1:48">
      <c r="A736" s="6" t="s">
        <v>276</v>
      </c>
      <c r="B736" s="6" t="s">
        <v>38</v>
      </c>
      <c r="C736" s="6" t="s">
        <v>49</v>
      </c>
      <c r="D736" s="6" t="s">
        <v>277</v>
      </c>
      <c r="E736" s="6" t="s">
        <v>297</v>
      </c>
      <c r="F736" s="6">
        <v>2018</v>
      </c>
      <c r="G736" s="6" t="s">
        <v>278</v>
      </c>
      <c r="H736" s="6" t="s">
        <v>279</v>
      </c>
      <c r="I736" s="6" t="s">
        <v>280</v>
      </c>
      <c r="J736" s="6" t="str">
        <f t="shared" si="48"/>
        <v>Senecio_pinnatifolius</v>
      </c>
      <c r="K736" s="6" t="s">
        <v>281</v>
      </c>
      <c r="L736" s="6" t="s">
        <v>46</v>
      </c>
      <c r="M736" s="6" t="s">
        <v>49</v>
      </c>
      <c r="N736" s="6" t="s">
        <v>117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296</v>
      </c>
      <c r="T736" s="6" t="s">
        <v>296</v>
      </c>
      <c r="U736" s="6" t="s">
        <v>253</v>
      </c>
      <c r="V736" s="6" t="s">
        <v>346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289</v>
      </c>
      <c r="AE736" s="6" t="s">
        <v>290</v>
      </c>
      <c r="AF736" s="6" t="s">
        <v>49</v>
      </c>
      <c r="AG736" s="6" t="s">
        <v>49</v>
      </c>
      <c r="AH736" s="1" t="s">
        <v>184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32" t="s">
        <v>49</v>
      </c>
    </row>
    <row r="737" spans="1:48">
      <c r="A737" s="6" t="s">
        <v>276</v>
      </c>
      <c r="B737" s="6" t="s">
        <v>38</v>
      </c>
      <c r="C737" s="6" t="s">
        <v>49</v>
      </c>
      <c r="D737" s="6" t="s">
        <v>277</v>
      </c>
      <c r="E737" s="6" t="s">
        <v>297</v>
      </c>
      <c r="F737" s="6">
        <v>2018</v>
      </c>
      <c r="G737" s="6" t="s">
        <v>278</v>
      </c>
      <c r="H737" s="6" t="s">
        <v>279</v>
      </c>
      <c r="I737" s="6" t="s">
        <v>280</v>
      </c>
      <c r="J737" s="6" t="str">
        <f t="shared" si="48"/>
        <v>Senecio_pinnatifolius</v>
      </c>
      <c r="K737" s="6" t="s">
        <v>281</v>
      </c>
      <c r="L737" s="6" t="s">
        <v>46</v>
      </c>
      <c r="M737" s="6" t="s">
        <v>49</v>
      </c>
      <c r="N737" s="6" t="s">
        <v>117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296</v>
      </c>
      <c r="T737" s="6" t="s">
        <v>296</v>
      </c>
      <c r="U737" s="6" t="s">
        <v>253</v>
      </c>
      <c r="V737" s="6" t="s">
        <v>346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289</v>
      </c>
      <c r="AE737" s="6" t="s">
        <v>291</v>
      </c>
      <c r="AF737" s="6" t="s">
        <v>49</v>
      </c>
      <c r="AG737" s="6" t="s">
        <v>49</v>
      </c>
      <c r="AH737" s="1" t="s">
        <v>184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32" t="s">
        <v>49</v>
      </c>
    </row>
    <row r="738" spans="1:48">
      <c r="A738" s="6" t="s">
        <v>276</v>
      </c>
      <c r="B738" s="6" t="s">
        <v>38</v>
      </c>
      <c r="C738" s="6" t="s">
        <v>49</v>
      </c>
      <c r="D738" s="6" t="s">
        <v>277</v>
      </c>
      <c r="E738" s="6" t="s">
        <v>297</v>
      </c>
      <c r="F738" s="6">
        <v>2018</v>
      </c>
      <c r="G738" s="6" t="s">
        <v>278</v>
      </c>
      <c r="H738" s="6" t="s">
        <v>279</v>
      </c>
      <c r="I738" s="6" t="s">
        <v>280</v>
      </c>
      <c r="J738" s="6" t="str">
        <f t="shared" si="48"/>
        <v>Senecio_pinnatifolius</v>
      </c>
      <c r="K738" s="6" t="s">
        <v>281</v>
      </c>
      <c r="L738" s="6" t="s">
        <v>46</v>
      </c>
      <c r="M738" s="6" t="s">
        <v>49</v>
      </c>
      <c r="N738" s="6" t="s">
        <v>117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296</v>
      </c>
      <c r="T738" s="6" t="s">
        <v>296</v>
      </c>
      <c r="U738" s="6" t="s">
        <v>253</v>
      </c>
      <c r="V738" s="6" t="s">
        <v>346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290</v>
      </c>
      <c r="AE738" s="6" t="s">
        <v>291</v>
      </c>
      <c r="AF738" s="6" t="s">
        <v>49</v>
      </c>
      <c r="AG738" s="6" t="s">
        <v>49</v>
      </c>
      <c r="AH738" s="1" t="s">
        <v>184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32" t="s">
        <v>49</v>
      </c>
    </row>
    <row r="739" spans="1:48">
      <c r="A739" s="6" t="s">
        <v>276</v>
      </c>
      <c r="B739" s="6" t="s">
        <v>38</v>
      </c>
      <c r="C739" s="6" t="s">
        <v>49</v>
      </c>
      <c r="D739" s="6" t="s">
        <v>277</v>
      </c>
      <c r="E739" s="6" t="s">
        <v>297</v>
      </c>
      <c r="F739" s="6">
        <v>2018</v>
      </c>
      <c r="G739" s="6" t="s">
        <v>278</v>
      </c>
      <c r="H739" s="6" t="s">
        <v>279</v>
      </c>
      <c r="I739" s="6" t="s">
        <v>280</v>
      </c>
      <c r="J739" s="6" t="str">
        <f>H739&amp;"_"&amp;I739</f>
        <v>Senecio_pinnatifolius</v>
      </c>
      <c r="K739" s="6" t="s">
        <v>281</v>
      </c>
      <c r="L739" s="6" t="s">
        <v>46</v>
      </c>
      <c r="M739" s="6" t="s">
        <v>49</v>
      </c>
      <c r="N739" s="6" t="s">
        <v>117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296</v>
      </c>
      <c r="T739" s="6" t="s">
        <v>296</v>
      </c>
      <c r="U739" s="6" t="s">
        <v>253</v>
      </c>
      <c r="V739" s="6" t="s">
        <v>347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128</v>
      </c>
      <c r="AB739" s="6" t="s">
        <v>243</v>
      </c>
      <c r="AC739" s="6" t="s">
        <v>244</v>
      </c>
      <c r="AD739" s="6" t="s">
        <v>244</v>
      </c>
      <c r="AE739" s="6" t="s">
        <v>244</v>
      </c>
      <c r="AF739" s="6" t="s">
        <v>60</v>
      </c>
      <c r="AG739" s="6" t="s">
        <v>61</v>
      </c>
      <c r="AH739" s="1" t="s">
        <v>184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>
        <f>AN739*AL739</f>
        <v>848.47849999999994</v>
      </c>
      <c r="AS739" s="6">
        <f>AR739/(AM739^2)*100</f>
        <v>0.72521068104359721</v>
      </c>
      <c r="AT739" s="6" t="s">
        <v>49</v>
      </c>
      <c r="AU739" s="4">
        <f>AS739*(1-AL739)/AL739</f>
        <v>3.4667585735436699</v>
      </c>
      <c r="AV739" s="32" t="s">
        <v>49</v>
      </c>
    </row>
    <row r="740" spans="1:48">
      <c r="A740" s="6" t="s">
        <v>276</v>
      </c>
      <c r="B740" s="6" t="s">
        <v>38</v>
      </c>
      <c r="C740" s="6" t="s">
        <v>49</v>
      </c>
      <c r="D740" s="6" t="s">
        <v>277</v>
      </c>
      <c r="E740" s="6" t="s">
        <v>297</v>
      </c>
      <c r="F740" s="6">
        <v>2018</v>
      </c>
      <c r="G740" s="6" t="s">
        <v>278</v>
      </c>
      <c r="H740" s="6" t="s">
        <v>279</v>
      </c>
      <c r="I740" s="6" t="s">
        <v>280</v>
      </c>
      <c r="J740" s="6" t="str">
        <f>H740&amp;"_"&amp;I740</f>
        <v>Senecio_pinnatifolius</v>
      </c>
      <c r="K740" s="6" t="s">
        <v>281</v>
      </c>
      <c r="L740" s="6" t="s">
        <v>46</v>
      </c>
      <c r="M740" s="6" t="s">
        <v>49</v>
      </c>
      <c r="N740" s="6" t="s">
        <v>117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296</v>
      </c>
      <c r="T740" s="6" t="s">
        <v>296</v>
      </c>
      <c r="U740" s="6" t="s">
        <v>253</v>
      </c>
      <c r="V740" s="6" t="s">
        <v>347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128</v>
      </c>
      <c r="AB740" s="6" t="s">
        <v>294</v>
      </c>
      <c r="AC740" s="6" t="s">
        <v>294</v>
      </c>
      <c r="AD740" s="6" t="s">
        <v>283</v>
      </c>
      <c r="AE740" s="6" t="s">
        <v>283</v>
      </c>
      <c r="AF740" s="6" t="s">
        <v>60</v>
      </c>
      <c r="AG740" s="6" t="s">
        <v>60</v>
      </c>
      <c r="AH740" s="1" t="s">
        <v>184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>
        <f t="shared" ref="AR740:AR748" si="49">AN740*AL740</f>
        <v>1.7490000000000001E-3</v>
      </c>
      <c r="AS740" s="6">
        <f t="shared" ref="AS740:AS748" si="50">AR740/(AM740^2)*100</f>
        <v>1.5584762753397192</v>
      </c>
      <c r="AT740" s="6" t="s">
        <v>49</v>
      </c>
      <c r="AU740" s="4">
        <f t="shared" ref="AU740:AU748" si="51">AS740*(1-AL740)/AL740</f>
        <v>13.144130095789707</v>
      </c>
      <c r="AV740" s="32" t="s">
        <v>49</v>
      </c>
    </row>
    <row r="741" spans="1:48">
      <c r="A741" s="6" t="s">
        <v>276</v>
      </c>
      <c r="B741" s="6" t="s">
        <v>38</v>
      </c>
      <c r="C741" s="6" t="s">
        <v>49</v>
      </c>
      <c r="D741" s="6" t="s">
        <v>277</v>
      </c>
      <c r="E741" s="6" t="s">
        <v>297</v>
      </c>
      <c r="F741" s="6">
        <v>2018</v>
      </c>
      <c r="G741" s="6" t="s">
        <v>278</v>
      </c>
      <c r="H741" s="6" t="s">
        <v>279</v>
      </c>
      <c r="I741" s="6" t="s">
        <v>280</v>
      </c>
      <c r="J741" s="6" t="str">
        <f t="shared" ref="J741:J793" si="52">H741&amp;"_"&amp;I741</f>
        <v>Senecio_pinnatifolius</v>
      </c>
      <c r="K741" s="6" t="s">
        <v>281</v>
      </c>
      <c r="L741" s="6" t="s">
        <v>46</v>
      </c>
      <c r="M741" s="6" t="s">
        <v>49</v>
      </c>
      <c r="N741" s="6" t="s">
        <v>117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296</v>
      </c>
      <c r="T741" s="6" t="s">
        <v>296</v>
      </c>
      <c r="U741" s="6" t="s">
        <v>253</v>
      </c>
      <c r="V741" s="6" t="s">
        <v>347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128</v>
      </c>
      <c r="AB741" s="6" t="s">
        <v>243</v>
      </c>
      <c r="AC741" s="6" t="s">
        <v>293</v>
      </c>
      <c r="AD741" s="6" t="s">
        <v>284</v>
      </c>
      <c r="AE741" s="6" t="s">
        <v>284</v>
      </c>
      <c r="AF741" s="6" t="s">
        <v>60</v>
      </c>
      <c r="AG741" s="6" t="s">
        <v>53</v>
      </c>
      <c r="AH741" s="1" t="s">
        <v>184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>
        <f t="shared" si="49"/>
        <v>0.58104780000000011</v>
      </c>
      <c r="AS741" s="6">
        <f t="shared" si="50"/>
        <v>0.19371633182486073</v>
      </c>
      <c r="AT741" s="6" t="s">
        <v>49</v>
      </c>
      <c r="AU741" s="4">
        <f t="shared" si="51"/>
        <v>0.50310500567463823</v>
      </c>
      <c r="AV741" s="32" t="s">
        <v>49</v>
      </c>
    </row>
    <row r="742" spans="1:48">
      <c r="A742" s="6" t="s">
        <v>276</v>
      </c>
      <c r="B742" s="6" t="s">
        <v>38</v>
      </c>
      <c r="C742" s="6" t="s">
        <v>49</v>
      </c>
      <c r="D742" s="6" t="s">
        <v>277</v>
      </c>
      <c r="E742" s="6" t="s">
        <v>297</v>
      </c>
      <c r="F742" s="6">
        <v>2018</v>
      </c>
      <c r="G742" s="6" t="s">
        <v>278</v>
      </c>
      <c r="H742" s="6" t="s">
        <v>279</v>
      </c>
      <c r="I742" s="6" t="s">
        <v>280</v>
      </c>
      <c r="J742" s="6" t="str">
        <f t="shared" si="52"/>
        <v>Senecio_pinnatifolius</v>
      </c>
      <c r="K742" s="6" t="s">
        <v>281</v>
      </c>
      <c r="L742" s="6" t="s">
        <v>46</v>
      </c>
      <c r="M742" s="6" t="s">
        <v>49</v>
      </c>
      <c r="N742" s="6" t="s">
        <v>117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296</v>
      </c>
      <c r="T742" s="6" t="s">
        <v>296</v>
      </c>
      <c r="U742" s="6" t="s">
        <v>253</v>
      </c>
      <c r="V742" s="6" t="s">
        <v>347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128</v>
      </c>
      <c r="AB742" s="6" t="s">
        <v>243</v>
      </c>
      <c r="AC742" s="6" t="s">
        <v>292</v>
      </c>
      <c r="AD742" s="6" t="s">
        <v>285</v>
      </c>
      <c r="AE742" s="6" t="s">
        <v>285</v>
      </c>
      <c r="AF742" s="6" t="s">
        <v>60</v>
      </c>
      <c r="AG742" s="6" t="s">
        <v>61</v>
      </c>
      <c r="AH742" s="1" t="s">
        <v>184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>
        <f t="shared" si="49"/>
        <v>6.9241500000000011E-2</v>
      </c>
      <c r="AS742" s="6">
        <f t="shared" si="50"/>
        <v>0.25577542547139287</v>
      </c>
      <c r="AT742" s="6" t="s">
        <v>49</v>
      </c>
      <c r="AU742" s="4">
        <f t="shared" si="51"/>
        <v>1.6388573557981838</v>
      </c>
      <c r="AV742" s="32" t="s">
        <v>49</v>
      </c>
    </row>
    <row r="743" spans="1:48">
      <c r="A743" s="6" t="s">
        <v>276</v>
      </c>
      <c r="B743" s="6" t="s">
        <v>38</v>
      </c>
      <c r="C743" s="6" t="s">
        <v>49</v>
      </c>
      <c r="D743" s="6" t="s">
        <v>277</v>
      </c>
      <c r="E743" s="6" t="s">
        <v>297</v>
      </c>
      <c r="F743" s="6">
        <v>2018</v>
      </c>
      <c r="G743" s="6" t="s">
        <v>278</v>
      </c>
      <c r="H743" s="6" t="s">
        <v>279</v>
      </c>
      <c r="I743" s="6" t="s">
        <v>280</v>
      </c>
      <c r="J743" s="6" t="str">
        <f t="shared" si="52"/>
        <v>Senecio_pinnatifolius</v>
      </c>
      <c r="K743" s="6" t="s">
        <v>281</v>
      </c>
      <c r="L743" s="6" t="s">
        <v>46</v>
      </c>
      <c r="M743" s="6" t="s">
        <v>49</v>
      </c>
      <c r="N743" s="6" t="s">
        <v>117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296</v>
      </c>
      <c r="T743" s="6" t="s">
        <v>296</v>
      </c>
      <c r="U743" s="6" t="s">
        <v>253</v>
      </c>
      <c r="V743" s="6" t="s">
        <v>347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128</v>
      </c>
      <c r="AB743" s="6" t="s">
        <v>241</v>
      </c>
      <c r="AC743" s="6" t="s">
        <v>286</v>
      </c>
      <c r="AD743" s="6" t="s">
        <v>286</v>
      </c>
      <c r="AE743" s="6" t="s">
        <v>286</v>
      </c>
      <c r="AF743" s="6" t="s">
        <v>60</v>
      </c>
      <c r="AG743" s="6" t="s">
        <v>130</v>
      </c>
      <c r="AH743" s="1" t="s">
        <v>184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>
        <f t="shared" si="49"/>
        <v>9147.2256455999996</v>
      </c>
      <c r="AS743" s="6">
        <f t="shared" si="50"/>
        <v>2.1491438327165073</v>
      </c>
      <c r="AT743" s="6" t="s">
        <v>49</v>
      </c>
      <c r="AU743" s="4">
        <f t="shared" si="51"/>
        <v>23.43590179486096</v>
      </c>
      <c r="AV743" s="32" t="s">
        <v>49</v>
      </c>
    </row>
    <row r="744" spans="1:48">
      <c r="A744" s="6" t="s">
        <v>276</v>
      </c>
      <c r="B744" s="6" t="s">
        <v>38</v>
      </c>
      <c r="C744" s="6" t="s">
        <v>49</v>
      </c>
      <c r="D744" s="6" t="s">
        <v>277</v>
      </c>
      <c r="E744" s="6" t="s">
        <v>297</v>
      </c>
      <c r="F744" s="6">
        <v>2018</v>
      </c>
      <c r="G744" s="6" t="s">
        <v>278</v>
      </c>
      <c r="H744" s="6" t="s">
        <v>279</v>
      </c>
      <c r="I744" s="6" t="s">
        <v>280</v>
      </c>
      <c r="J744" s="6" t="str">
        <f t="shared" si="52"/>
        <v>Senecio_pinnatifolius</v>
      </c>
      <c r="K744" s="6" t="s">
        <v>281</v>
      </c>
      <c r="L744" s="6" t="s">
        <v>46</v>
      </c>
      <c r="M744" s="6" t="s">
        <v>49</v>
      </c>
      <c r="N744" s="6" t="s">
        <v>117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296</v>
      </c>
      <c r="T744" s="6" t="s">
        <v>296</v>
      </c>
      <c r="U744" s="6" t="s">
        <v>253</v>
      </c>
      <c r="V744" s="6" t="s">
        <v>347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128</v>
      </c>
      <c r="AB744" s="6" t="s">
        <v>294</v>
      </c>
      <c r="AC744" s="6" t="s">
        <v>294</v>
      </c>
      <c r="AD744" s="6" t="s">
        <v>287</v>
      </c>
      <c r="AE744" s="6" t="s">
        <v>287</v>
      </c>
      <c r="AF744" s="6" t="s">
        <v>60</v>
      </c>
      <c r="AG744" s="6" t="s">
        <v>60</v>
      </c>
      <c r="AH744" s="1" t="s">
        <v>184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>
        <f t="shared" si="49"/>
        <v>0.85234680000000007</v>
      </c>
      <c r="AS744" s="6">
        <f t="shared" si="50"/>
        <v>8.5034373030888446</v>
      </c>
      <c r="AT744" s="6" t="s">
        <v>49</v>
      </c>
      <c r="AU744" s="4">
        <f t="shared" si="51"/>
        <v>43.986916419681798</v>
      </c>
      <c r="AV744" s="32" t="s">
        <v>49</v>
      </c>
    </row>
    <row r="745" spans="1:48">
      <c r="A745" s="6" t="s">
        <v>276</v>
      </c>
      <c r="B745" s="6" t="s">
        <v>38</v>
      </c>
      <c r="C745" s="6" t="s">
        <v>49</v>
      </c>
      <c r="D745" s="6" t="s">
        <v>277</v>
      </c>
      <c r="E745" s="6" t="s">
        <v>297</v>
      </c>
      <c r="F745" s="6">
        <v>2018</v>
      </c>
      <c r="G745" s="6" t="s">
        <v>278</v>
      </c>
      <c r="H745" s="6" t="s">
        <v>279</v>
      </c>
      <c r="I745" s="6" t="s">
        <v>280</v>
      </c>
      <c r="J745" s="6" t="str">
        <f t="shared" si="52"/>
        <v>Senecio_pinnatifolius</v>
      </c>
      <c r="K745" s="6" t="s">
        <v>281</v>
      </c>
      <c r="L745" s="6" t="s">
        <v>46</v>
      </c>
      <c r="M745" s="6" t="s">
        <v>49</v>
      </c>
      <c r="N745" s="6" t="s">
        <v>117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296</v>
      </c>
      <c r="T745" s="6" t="s">
        <v>296</v>
      </c>
      <c r="U745" s="6" t="s">
        <v>253</v>
      </c>
      <c r="V745" s="6" t="s">
        <v>347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128</v>
      </c>
      <c r="AB745" s="6" t="s">
        <v>294</v>
      </c>
      <c r="AC745" s="6" t="s">
        <v>294</v>
      </c>
      <c r="AD745" s="6" t="s">
        <v>288</v>
      </c>
      <c r="AE745" s="6" t="s">
        <v>288</v>
      </c>
      <c r="AF745" s="6" t="s">
        <v>49</v>
      </c>
      <c r="AG745" s="6" t="s">
        <v>49</v>
      </c>
      <c r="AH745" s="1" t="s">
        <v>184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>
        <f t="shared" si="49"/>
        <v>17.645831999999999</v>
      </c>
      <c r="AS745" s="6">
        <f t="shared" si="50"/>
        <v>4.2892144342730063</v>
      </c>
      <c r="AT745" s="6" t="s">
        <v>49</v>
      </c>
      <c r="AU745" s="4">
        <f t="shared" si="51"/>
        <v>40.860411189653377</v>
      </c>
      <c r="AV745" s="32" t="s">
        <v>49</v>
      </c>
    </row>
    <row r="746" spans="1:48">
      <c r="A746" s="6" t="s">
        <v>276</v>
      </c>
      <c r="B746" s="6" t="s">
        <v>38</v>
      </c>
      <c r="C746" s="6" t="s">
        <v>49</v>
      </c>
      <c r="D746" s="6" t="s">
        <v>277</v>
      </c>
      <c r="E746" s="6" t="s">
        <v>297</v>
      </c>
      <c r="F746" s="6">
        <v>2018</v>
      </c>
      <c r="G746" s="6" t="s">
        <v>278</v>
      </c>
      <c r="H746" s="6" t="s">
        <v>279</v>
      </c>
      <c r="I746" s="6" t="s">
        <v>280</v>
      </c>
      <c r="J746" s="6" t="str">
        <f t="shared" si="52"/>
        <v>Senecio_pinnatifolius</v>
      </c>
      <c r="K746" s="6" t="s">
        <v>281</v>
      </c>
      <c r="L746" s="6" t="s">
        <v>46</v>
      </c>
      <c r="M746" s="6" t="s">
        <v>49</v>
      </c>
      <c r="N746" s="6" t="s">
        <v>117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296</v>
      </c>
      <c r="T746" s="6" t="s">
        <v>296</v>
      </c>
      <c r="U746" s="6" t="s">
        <v>253</v>
      </c>
      <c r="V746" s="6" t="s">
        <v>347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128</v>
      </c>
      <c r="AB746" s="6" t="s">
        <v>294</v>
      </c>
      <c r="AC746" s="6" t="s">
        <v>294</v>
      </c>
      <c r="AD746" s="6" t="s">
        <v>289</v>
      </c>
      <c r="AE746" s="6" t="s">
        <v>289</v>
      </c>
      <c r="AF746" s="6" t="s">
        <v>60</v>
      </c>
      <c r="AG746" s="6" t="s">
        <v>53</v>
      </c>
      <c r="AH746" s="1" t="s">
        <v>184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>
        <f t="shared" si="49"/>
        <v>5.3800000000000007E-5</v>
      </c>
      <c r="AS746" s="6">
        <f t="shared" si="50"/>
        <v>1.4944444444444447</v>
      </c>
      <c r="AT746" s="6" t="s">
        <v>49</v>
      </c>
      <c r="AU746" s="4">
        <f t="shared" si="51"/>
        <v>4.0611111111111109</v>
      </c>
      <c r="AV746" s="32" t="s">
        <v>49</v>
      </c>
    </row>
    <row r="747" spans="1:48">
      <c r="A747" s="6" t="s">
        <v>276</v>
      </c>
      <c r="B747" s="6" t="s">
        <v>38</v>
      </c>
      <c r="C747" s="6" t="s">
        <v>49</v>
      </c>
      <c r="D747" s="6" t="s">
        <v>277</v>
      </c>
      <c r="E747" s="6" t="s">
        <v>297</v>
      </c>
      <c r="F747" s="6">
        <v>2018</v>
      </c>
      <c r="G747" s="6" t="s">
        <v>278</v>
      </c>
      <c r="H747" s="6" t="s">
        <v>279</v>
      </c>
      <c r="I747" s="6" t="s">
        <v>280</v>
      </c>
      <c r="J747" s="6" t="str">
        <f t="shared" si="52"/>
        <v>Senecio_pinnatifolius</v>
      </c>
      <c r="K747" s="6" t="s">
        <v>281</v>
      </c>
      <c r="L747" s="6" t="s">
        <v>46</v>
      </c>
      <c r="M747" s="6" t="s">
        <v>49</v>
      </c>
      <c r="N747" s="6" t="s">
        <v>117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296</v>
      </c>
      <c r="T747" s="6" t="s">
        <v>296</v>
      </c>
      <c r="U747" s="6" t="s">
        <v>253</v>
      </c>
      <c r="V747" s="6" t="s">
        <v>347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128</v>
      </c>
      <c r="AB747" s="6" t="s">
        <v>241</v>
      </c>
      <c r="AC747" s="6" t="s">
        <v>295</v>
      </c>
      <c r="AD747" s="6" t="s">
        <v>290</v>
      </c>
      <c r="AE747" s="6" t="s">
        <v>290</v>
      </c>
      <c r="AF747" s="6" t="s">
        <v>60</v>
      </c>
      <c r="AG747" s="6" t="s">
        <v>61</v>
      </c>
      <c r="AH747" s="1" t="s">
        <v>184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>
        <f t="shared" si="49"/>
        <v>0.97629049999999995</v>
      </c>
      <c r="AS747" s="6">
        <f t="shared" si="50"/>
        <v>1.3184914382642414</v>
      </c>
      <c r="AT747" s="6" t="s">
        <v>49</v>
      </c>
      <c r="AU747" s="4">
        <f t="shared" si="51"/>
        <v>7.4132399409691461</v>
      </c>
      <c r="AV747" s="32" t="s">
        <v>49</v>
      </c>
    </row>
    <row r="748" spans="1:48">
      <c r="A748" s="6" t="s">
        <v>276</v>
      </c>
      <c r="B748" s="6" t="s">
        <v>38</v>
      </c>
      <c r="C748" s="6" t="s">
        <v>49</v>
      </c>
      <c r="D748" s="6" t="s">
        <v>277</v>
      </c>
      <c r="E748" s="6" t="s">
        <v>297</v>
      </c>
      <c r="F748" s="6">
        <v>2018</v>
      </c>
      <c r="G748" s="6" t="s">
        <v>278</v>
      </c>
      <c r="H748" s="6" t="s">
        <v>279</v>
      </c>
      <c r="I748" s="6" t="s">
        <v>280</v>
      </c>
      <c r="J748" s="6" t="str">
        <f t="shared" si="52"/>
        <v>Senecio_pinnatifolius</v>
      </c>
      <c r="K748" s="6" t="s">
        <v>281</v>
      </c>
      <c r="L748" s="6" t="s">
        <v>46</v>
      </c>
      <c r="M748" s="6" t="s">
        <v>49</v>
      </c>
      <c r="N748" s="6" t="s">
        <v>117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296</v>
      </c>
      <c r="T748" s="6" t="s">
        <v>296</v>
      </c>
      <c r="U748" s="6" t="s">
        <v>253</v>
      </c>
      <c r="V748" s="6" t="s">
        <v>347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128</v>
      </c>
      <c r="AB748" s="6" t="s">
        <v>241</v>
      </c>
      <c r="AC748" s="6" t="s">
        <v>295</v>
      </c>
      <c r="AD748" s="6" t="s">
        <v>291</v>
      </c>
      <c r="AE748" s="6" t="s">
        <v>291</v>
      </c>
      <c r="AF748" s="6" t="s">
        <v>60</v>
      </c>
      <c r="AG748" s="6" t="s">
        <v>61</v>
      </c>
      <c r="AH748" s="1" t="s">
        <v>184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>
        <f t="shared" si="49"/>
        <v>4.4640600000000003E-2</v>
      </c>
      <c r="AS748" s="6">
        <f t="shared" si="50"/>
        <v>0.93247111550788897</v>
      </c>
      <c r="AT748" s="6" t="s">
        <v>49</v>
      </c>
      <c r="AU748" s="4">
        <f t="shared" si="51"/>
        <v>8.9874343686185885</v>
      </c>
      <c r="AV748" s="32" t="s">
        <v>49</v>
      </c>
    </row>
    <row r="749" spans="1:48">
      <c r="A749" s="6" t="s">
        <v>276</v>
      </c>
      <c r="B749" s="6" t="s">
        <v>38</v>
      </c>
      <c r="C749" s="6" t="s">
        <v>49</v>
      </c>
      <c r="D749" s="6" t="s">
        <v>277</v>
      </c>
      <c r="E749" s="6" t="s">
        <v>297</v>
      </c>
      <c r="F749" s="6">
        <v>2018</v>
      </c>
      <c r="G749" s="6" t="s">
        <v>278</v>
      </c>
      <c r="H749" s="6" t="s">
        <v>279</v>
      </c>
      <c r="I749" s="6" t="s">
        <v>280</v>
      </c>
      <c r="J749" s="6" t="str">
        <f t="shared" si="52"/>
        <v>Senecio_pinnatifolius</v>
      </c>
      <c r="K749" s="6" t="s">
        <v>281</v>
      </c>
      <c r="L749" s="6" t="s">
        <v>46</v>
      </c>
      <c r="M749" s="6" t="s">
        <v>49</v>
      </c>
      <c r="N749" s="6" t="s">
        <v>117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296</v>
      </c>
      <c r="T749" s="6" t="s">
        <v>296</v>
      </c>
      <c r="U749" s="6" t="s">
        <v>253</v>
      </c>
      <c r="V749" s="6" t="s">
        <v>347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244</v>
      </c>
      <c r="AE749" s="6" t="s">
        <v>283</v>
      </c>
      <c r="AF749" s="6" t="s">
        <v>49</v>
      </c>
      <c r="AG749" s="6" t="s">
        <v>49</v>
      </c>
      <c r="AH749" s="1" t="s">
        <v>184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32" t="s">
        <v>49</v>
      </c>
    </row>
    <row r="750" spans="1:48">
      <c r="A750" s="6" t="s">
        <v>276</v>
      </c>
      <c r="B750" s="6" t="s">
        <v>38</v>
      </c>
      <c r="C750" s="6" t="s">
        <v>49</v>
      </c>
      <c r="D750" s="6" t="s">
        <v>277</v>
      </c>
      <c r="E750" s="6" t="s">
        <v>297</v>
      </c>
      <c r="F750" s="6">
        <v>2018</v>
      </c>
      <c r="G750" s="6" t="s">
        <v>278</v>
      </c>
      <c r="H750" s="6" t="s">
        <v>279</v>
      </c>
      <c r="I750" s="6" t="s">
        <v>280</v>
      </c>
      <c r="J750" s="6" t="str">
        <f t="shared" si="52"/>
        <v>Senecio_pinnatifolius</v>
      </c>
      <c r="K750" s="6" t="s">
        <v>281</v>
      </c>
      <c r="L750" s="6" t="s">
        <v>46</v>
      </c>
      <c r="M750" s="6" t="s">
        <v>49</v>
      </c>
      <c r="N750" s="6" t="s">
        <v>117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296</v>
      </c>
      <c r="T750" s="6" t="s">
        <v>296</v>
      </c>
      <c r="U750" s="6" t="s">
        <v>253</v>
      </c>
      <c r="V750" s="6" t="s">
        <v>347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244</v>
      </c>
      <c r="AE750" s="6" t="s">
        <v>284</v>
      </c>
      <c r="AF750" s="6" t="s">
        <v>49</v>
      </c>
      <c r="AG750" s="6" t="s">
        <v>49</v>
      </c>
      <c r="AH750" s="1" t="s">
        <v>184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32" t="s">
        <v>49</v>
      </c>
    </row>
    <row r="751" spans="1:48">
      <c r="A751" s="6" t="s">
        <v>276</v>
      </c>
      <c r="B751" s="6" t="s">
        <v>38</v>
      </c>
      <c r="C751" s="6" t="s">
        <v>49</v>
      </c>
      <c r="D751" s="6" t="s">
        <v>277</v>
      </c>
      <c r="E751" s="6" t="s">
        <v>297</v>
      </c>
      <c r="F751" s="6">
        <v>2018</v>
      </c>
      <c r="G751" s="6" t="s">
        <v>278</v>
      </c>
      <c r="H751" s="6" t="s">
        <v>279</v>
      </c>
      <c r="I751" s="6" t="s">
        <v>280</v>
      </c>
      <c r="J751" s="6" t="str">
        <f t="shared" si="52"/>
        <v>Senecio_pinnatifolius</v>
      </c>
      <c r="K751" s="6" t="s">
        <v>281</v>
      </c>
      <c r="L751" s="6" t="s">
        <v>46</v>
      </c>
      <c r="M751" s="6" t="s">
        <v>49</v>
      </c>
      <c r="N751" s="6" t="s">
        <v>117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296</v>
      </c>
      <c r="T751" s="6" t="s">
        <v>296</v>
      </c>
      <c r="U751" s="6" t="s">
        <v>253</v>
      </c>
      <c r="V751" s="6" t="s">
        <v>347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244</v>
      </c>
      <c r="AE751" s="6" t="s">
        <v>285</v>
      </c>
      <c r="AF751" s="6" t="s">
        <v>49</v>
      </c>
      <c r="AG751" s="6" t="s">
        <v>49</v>
      </c>
      <c r="AH751" s="1" t="s">
        <v>184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32" t="s">
        <v>49</v>
      </c>
    </row>
    <row r="752" spans="1:48">
      <c r="A752" s="6" t="s">
        <v>276</v>
      </c>
      <c r="B752" s="6" t="s">
        <v>38</v>
      </c>
      <c r="C752" s="6" t="s">
        <v>49</v>
      </c>
      <c r="D752" s="6" t="s">
        <v>277</v>
      </c>
      <c r="E752" s="6" t="s">
        <v>297</v>
      </c>
      <c r="F752" s="6">
        <v>2018</v>
      </c>
      <c r="G752" s="6" t="s">
        <v>278</v>
      </c>
      <c r="H752" s="6" t="s">
        <v>279</v>
      </c>
      <c r="I752" s="6" t="s">
        <v>280</v>
      </c>
      <c r="J752" s="6" t="str">
        <f t="shared" si="52"/>
        <v>Senecio_pinnatifolius</v>
      </c>
      <c r="K752" s="6" t="s">
        <v>281</v>
      </c>
      <c r="L752" s="6" t="s">
        <v>46</v>
      </c>
      <c r="M752" s="6" t="s">
        <v>49</v>
      </c>
      <c r="N752" s="6" t="s">
        <v>117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296</v>
      </c>
      <c r="T752" s="6" t="s">
        <v>296</v>
      </c>
      <c r="U752" s="6" t="s">
        <v>253</v>
      </c>
      <c r="V752" s="6" t="s">
        <v>347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244</v>
      </c>
      <c r="AE752" s="6" t="s">
        <v>286</v>
      </c>
      <c r="AF752" s="6" t="s">
        <v>49</v>
      </c>
      <c r="AG752" s="6" t="s">
        <v>49</v>
      </c>
      <c r="AH752" s="1" t="s">
        <v>184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32" t="s">
        <v>49</v>
      </c>
    </row>
    <row r="753" spans="1:48">
      <c r="A753" s="6" t="s">
        <v>276</v>
      </c>
      <c r="B753" s="6" t="s">
        <v>38</v>
      </c>
      <c r="C753" s="6" t="s">
        <v>49</v>
      </c>
      <c r="D753" s="6" t="s">
        <v>277</v>
      </c>
      <c r="E753" s="6" t="s">
        <v>297</v>
      </c>
      <c r="F753" s="6">
        <v>2018</v>
      </c>
      <c r="G753" s="6" t="s">
        <v>278</v>
      </c>
      <c r="H753" s="6" t="s">
        <v>279</v>
      </c>
      <c r="I753" s="6" t="s">
        <v>280</v>
      </c>
      <c r="J753" s="6" t="str">
        <f t="shared" si="52"/>
        <v>Senecio_pinnatifolius</v>
      </c>
      <c r="K753" s="6" t="s">
        <v>281</v>
      </c>
      <c r="L753" s="6" t="s">
        <v>46</v>
      </c>
      <c r="M753" s="6" t="s">
        <v>49</v>
      </c>
      <c r="N753" s="6" t="s">
        <v>117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296</v>
      </c>
      <c r="T753" s="6" t="s">
        <v>296</v>
      </c>
      <c r="U753" s="6" t="s">
        <v>253</v>
      </c>
      <c r="V753" s="6" t="s">
        <v>347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244</v>
      </c>
      <c r="AE753" s="6" t="s">
        <v>287</v>
      </c>
      <c r="AF753" s="6" t="s">
        <v>49</v>
      </c>
      <c r="AG753" s="6" t="s">
        <v>49</v>
      </c>
      <c r="AH753" s="1" t="s">
        <v>184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32" t="s">
        <v>49</v>
      </c>
    </row>
    <row r="754" spans="1:48">
      <c r="A754" s="6" t="s">
        <v>276</v>
      </c>
      <c r="B754" s="6" t="s">
        <v>38</v>
      </c>
      <c r="C754" s="6" t="s">
        <v>49</v>
      </c>
      <c r="D754" s="6" t="s">
        <v>277</v>
      </c>
      <c r="E754" s="6" t="s">
        <v>297</v>
      </c>
      <c r="F754" s="6">
        <v>2018</v>
      </c>
      <c r="G754" s="6" t="s">
        <v>278</v>
      </c>
      <c r="H754" s="6" t="s">
        <v>279</v>
      </c>
      <c r="I754" s="6" t="s">
        <v>280</v>
      </c>
      <c r="J754" s="6" t="str">
        <f t="shared" si="52"/>
        <v>Senecio_pinnatifolius</v>
      </c>
      <c r="K754" s="6" t="s">
        <v>281</v>
      </c>
      <c r="L754" s="6" t="s">
        <v>46</v>
      </c>
      <c r="M754" s="6" t="s">
        <v>49</v>
      </c>
      <c r="N754" s="6" t="s">
        <v>117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296</v>
      </c>
      <c r="T754" s="6" t="s">
        <v>296</v>
      </c>
      <c r="U754" s="6" t="s">
        <v>253</v>
      </c>
      <c r="V754" s="6" t="s">
        <v>347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244</v>
      </c>
      <c r="AE754" s="6" t="s">
        <v>288</v>
      </c>
      <c r="AF754" s="6" t="s">
        <v>49</v>
      </c>
      <c r="AG754" s="6" t="s">
        <v>49</v>
      </c>
      <c r="AH754" s="1" t="s">
        <v>184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32" t="s">
        <v>49</v>
      </c>
    </row>
    <row r="755" spans="1:48">
      <c r="A755" s="6" t="s">
        <v>276</v>
      </c>
      <c r="B755" s="6" t="s">
        <v>38</v>
      </c>
      <c r="C755" s="6" t="s">
        <v>49</v>
      </c>
      <c r="D755" s="6" t="s">
        <v>277</v>
      </c>
      <c r="E755" s="6" t="s">
        <v>297</v>
      </c>
      <c r="F755" s="6">
        <v>2018</v>
      </c>
      <c r="G755" s="6" t="s">
        <v>278</v>
      </c>
      <c r="H755" s="6" t="s">
        <v>279</v>
      </c>
      <c r="I755" s="6" t="s">
        <v>280</v>
      </c>
      <c r="J755" s="6" t="str">
        <f t="shared" si="52"/>
        <v>Senecio_pinnatifolius</v>
      </c>
      <c r="K755" s="6" t="s">
        <v>281</v>
      </c>
      <c r="L755" s="6" t="s">
        <v>46</v>
      </c>
      <c r="M755" s="6" t="s">
        <v>49</v>
      </c>
      <c r="N755" s="6" t="s">
        <v>117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296</v>
      </c>
      <c r="T755" s="6" t="s">
        <v>296</v>
      </c>
      <c r="U755" s="6" t="s">
        <v>253</v>
      </c>
      <c r="V755" s="6" t="s">
        <v>347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244</v>
      </c>
      <c r="AE755" s="6" t="s">
        <v>289</v>
      </c>
      <c r="AF755" s="6" t="s">
        <v>49</v>
      </c>
      <c r="AG755" s="6" t="s">
        <v>49</v>
      </c>
      <c r="AH755" s="1" t="s">
        <v>184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32" t="s">
        <v>49</v>
      </c>
    </row>
    <row r="756" spans="1:48">
      <c r="A756" s="6" t="s">
        <v>276</v>
      </c>
      <c r="B756" s="6" t="s">
        <v>38</v>
      </c>
      <c r="C756" s="6" t="s">
        <v>49</v>
      </c>
      <c r="D756" s="6" t="s">
        <v>277</v>
      </c>
      <c r="E756" s="6" t="s">
        <v>297</v>
      </c>
      <c r="F756" s="6">
        <v>2018</v>
      </c>
      <c r="G756" s="6" t="s">
        <v>278</v>
      </c>
      <c r="H756" s="6" t="s">
        <v>279</v>
      </c>
      <c r="I756" s="6" t="s">
        <v>280</v>
      </c>
      <c r="J756" s="6" t="str">
        <f t="shared" si="52"/>
        <v>Senecio_pinnatifolius</v>
      </c>
      <c r="K756" s="6" t="s">
        <v>281</v>
      </c>
      <c r="L756" s="6" t="s">
        <v>46</v>
      </c>
      <c r="M756" s="6" t="s">
        <v>49</v>
      </c>
      <c r="N756" s="6" t="s">
        <v>117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296</v>
      </c>
      <c r="T756" s="6" t="s">
        <v>296</v>
      </c>
      <c r="U756" s="6" t="s">
        <v>253</v>
      </c>
      <c r="V756" s="6" t="s">
        <v>347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244</v>
      </c>
      <c r="AE756" s="6" t="s">
        <v>290</v>
      </c>
      <c r="AF756" s="6" t="s">
        <v>49</v>
      </c>
      <c r="AG756" s="6" t="s">
        <v>49</v>
      </c>
      <c r="AH756" s="1" t="s">
        <v>184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32" t="s">
        <v>49</v>
      </c>
    </row>
    <row r="757" spans="1:48">
      <c r="A757" s="6" t="s">
        <v>276</v>
      </c>
      <c r="B757" s="6" t="s">
        <v>38</v>
      </c>
      <c r="C757" s="6" t="s">
        <v>49</v>
      </c>
      <c r="D757" s="6" t="s">
        <v>277</v>
      </c>
      <c r="E757" s="6" t="s">
        <v>297</v>
      </c>
      <c r="F757" s="6">
        <v>2018</v>
      </c>
      <c r="G757" s="6" t="s">
        <v>278</v>
      </c>
      <c r="H757" s="6" t="s">
        <v>279</v>
      </c>
      <c r="I757" s="6" t="s">
        <v>280</v>
      </c>
      <c r="J757" s="6" t="str">
        <f t="shared" si="52"/>
        <v>Senecio_pinnatifolius</v>
      </c>
      <c r="K757" s="6" t="s">
        <v>281</v>
      </c>
      <c r="L757" s="6" t="s">
        <v>46</v>
      </c>
      <c r="M757" s="6" t="s">
        <v>49</v>
      </c>
      <c r="N757" s="6" t="s">
        <v>117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296</v>
      </c>
      <c r="T757" s="6" t="s">
        <v>296</v>
      </c>
      <c r="U757" s="6" t="s">
        <v>253</v>
      </c>
      <c r="V757" s="6" t="s">
        <v>347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244</v>
      </c>
      <c r="AE757" s="6" t="s">
        <v>291</v>
      </c>
      <c r="AF757" s="6" t="s">
        <v>49</v>
      </c>
      <c r="AG757" s="6" t="s">
        <v>49</v>
      </c>
      <c r="AH757" s="1" t="s">
        <v>184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32" t="s">
        <v>49</v>
      </c>
    </row>
    <row r="758" spans="1:48">
      <c r="A758" s="6" t="s">
        <v>276</v>
      </c>
      <c r="B758" s="6" t="s">
        <v>38</v>
      </c>
      <c r="C758" s="6" t="s">
        <v>49</v>
      </c>
      <c r="D758" s="6" t="s">
        <v>277</v>
      </c>
      <c r="E758" s="6" t="s">
        <v>297</v>
      </c>
      <c r="F758" s="6">
        <v>2018</v>
      </c>
      <c r="G758" s="6" t="s">
        <v>278</v>
      </c>
      <c r="H758" s="6" t="s">
        <v>279</v>
      </c>
      <c r="I758" s="6" t="s">
        <v>280</v>
      </c>
      <c r="J758" s="6" t="str">
        <f t="shared" si="52"/>
        <v>Senecio_pinnatifolius</v>
      </c>
      <c r="K758" s="6" t="s">
        <v>281</v>
      </c>
      <c r="L758" s="6" t="s">
        <v>46</v>
      </c>
      <c r="M758" s="6" t="s">
        <v>49</v>
      </c>
      <c r="N758" s="6" t="s">
        <v>117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296</v>
      </c>
      <c r="T758" s="6" t="s">
        <v>296</v>
      </c>
      <c r="U758" s="6" t="s">
        <v>253</v>
      </c>
      <c r="V758" s="6" t="s">
        <v>347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283</v>
      </c>
      <c r="AE758" s="6" t="s">
        <v>284</v>
      </c>
      <c r="AF758" s="6" t="s">
        <v>49</v>
      </c>
      <c r="AG758" s="6" t="s">
        <v>49</v>
      </c>
      <c r="AH758" s="1" t="s">
        <v>184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32" t="s">
        <v>49</v>
      </c>
    </row>
    <row r="759" spans="1:48">
      <c r="A759" s="6" t="s">
        <v>276</v>
      </c>
      <c r="B759" s="6" t="s">
        <v>38</v>
      </c>
      <c r="C759" s="6" t="s">
        <v>49</v>
      </c>
      <c r="D759" s="6" t="s">
        <v>277</v>
      </c>
      <c r="E759" s="6" t="s">
        <v>297</v>
      </c>
      <c r="F759" s="6">
        <v>2018</v>
      </c>
      <c r="G759" s="6" t="s">
        <v>278</v>
      </c>
      <c r="H759" s="6" t="s">
        <v>279</v>
      </c>
      <c r="I759" s="6" t="s">
        <v>280</v>
      </c>
      <c r="J759" s="6" t="str">
        <f t="shared" si="52"/>
        <v>Senecio_pinnatifolius</v>
      </c>
      <c r="K759" s="6" t="s">
        <v>281</v>
      </c>
      <c r="L759" s="6" t="s">
        <v>46</v>
      </c>
      <c r="M759" s="6" t="s">
        <v>49</v>
      </c>
      <c r="N759" s="6" t="s">
        <v>117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296</v>
      </c>
      <c r="T759" s="6" t="s">
        <v>296</v>
      </c>
      <c r="U759" s="6" t="s">
        <v>253</v>
      </c>
      <c r="V759" s="6" t="s">
        <v>347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283</v>
      </c>
      <c r="AE759" s="6" t="s">
        <v>285</v>
      </c>
      <c r="AF759" s="6" t="s">
        <v>49</v>
      </c>
      <c r="AG759" s="6" t="s">
        <v>49</v>
      </c>
      <c r="AH759" s="1" t="s">
        <v>184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32" t="s">
        <v>49</v>
      </c>
    </row>
    <row r="760" spans="1:48">
      <c r="A760" s="6" t="s">
        <v>276</v>
      </c>
      <c r="B760" s="6" t="s">
        <v>38</v>
      </c>
      <c r="C760" s="6" t="s">
        <v>49</v>
      </c>
      <c r="D760" s="6" t="s">
        <v>277</v>
      </c>
      <c r="E760" s="6" t="s">
        <v>297</v>
      </c>
      <c r="F760" s="6">
        <v>2018</v>
      </c>
      <c r="G760" s="6" t="s">
        <v>278</v>
      </c>
      <c r="H760" s="6" t="s">
        <v>279</v>
      </c>
      <c r="I760" s="6" t="s">
        <v>280</v>
      </c>
      <c r="J760" s="6" t="str">
        <f t="shared" si="52"/>
        <v>Senecio_pinnatifolius</v>
      </c>
      <c r="K760" s="6" t="s">
        <v>281</v>
      </c>
      <c r="L760" s="6" t="s">
        <v>46</v>
      </c>
      <c r="M760" s="6" t="s">
        <v>49</v>
      </c>
      <c r="N760" s="6" t="s">
        <v>117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296</v>
      </c>
      <c r="T760" s="6" t="s">
        <v>296</v>
      </c>
      <c r="U760" s="6" t="s">
        <v>253</v>
      </c>
      <c r="V760" s="6" t="s">
        <v>347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283</v>
      </c>
      <c r="AE760" s="6" t="s">
        <v>286</v>
      </c>
      <c r="AF760" s="6" t="s">
        <v>49</v>
      </c>
      <c r="AG760" s="6" t="s">
        <v>49</v>
      </c>
      <c r="AH760" s="1" t="s">
        <v>184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32" t="s">
        <v>49</v>
      </c>
    </row>
    <row r="761" spans="1:48">
      <c r="A761" s="6" t="s">
        <v>276</v>
      </c>
      <c r="B761" s="6" t="s">
        <v>38</v>
      </c>
      <c r="C761" s="6" t="s">
        <v>49</v>
      </c>
      <c r="D761" s="6" t="s">
        <v>277</v>
      </c>
      <c r="E761" s="6" t="s">
        <v>297</v>
      </c>
      <c r="F761" s="6">
        <v>2018</v>
      </c>
      <c r="G761" s="6" t="s">
        <v>278</v>
      </c>
      <c r="H761" s="6" t="s">
        <v>279</v>
      </c>
      <c r="I761" s="6" t="s">
        <v>280</v>
      </c>
      <c r="J761" s="6" t="str">
        <f t="shared" si="52"/>
        <v>Senecio_pinnatifolius</v>
      </c>
      <c r="K761" s="6" t="s">
        <v>281</v>
      </c>
      <c r="L761" s="6" t="s">
        <v>46</v>
      </c>
      <c r="M761" s="6" t="s">
        <v>49</v>
      </c>
      <c r="N761" s="6" t="s">
        <v>117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296</v>
      </c>
      <c r="T761" s="6" t="s">
        <v>296</v>
      </c>
      <c r="U761" s="6" t="s">
        <v>253</v>
      </c>
      <c r="V761" s="6" t="s">
        <v>347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283</v>
      </c>
      <c r="AE761" s="6" t="s">
        <v>287</v>
      </c>
      <c r="AF761" s="6" t="s">
        <v>49</v>
      </c>
      <c r="AG761" s="6" t="s">
        <v>49</v>
      </c>
      <c r="AH761" s="1" t="s">
        <v>184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32" t="s">
        <v>49</v>
      </c>
    </row>
    <row r="762" spans="1:48">
      <c r="A762" s="6" t="s">
        <v>276</v>
      </c>
      <c r="B762" s="6" t="s">
        <v>38</v>
      </c>
      <c r="C762" s="6" t="s">
        <v>49</v>
      </c>
      <c r="D762" s="6" t="s">
        <v>277</v>
      </c>
      <c r="E762" s="6" t="s">
        <v>297</v>
      </c>
      <c r="F762" s="6">
        <v>2018</v>
      </c>
      <c r="G762" s="6" t="s">
        <v>278</v>
      </c>
      <c r="H762" s="6" t="s">
        <v>279</v>
      </c>
      <c r="I762" s="6" t="s">
        <v>280</v>
      </c>
      <c r="J762" s="6" t="str">
        <f t="shared" si="52"/>
        <v>Senecio_pinnatifolius</v>
      </c>
      <c r="K762" s="6" t="s">
        <v>281</v>
      </c>
      <c r="L762" s="6" t="s">
        <v>46</v>
      </c>
      <c r="M762" s="6" t="s">
        <v>49</v>
      </c>
      <c r="N762" s="6" t="s">
        <v>117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296</v>
      </c>
      <c r="T762" s="6" t="s">
        <v>296</v>
      </c>
      <c r="U762" s="6" t="s">
        <v>253</v>
      </c>
      <c r="V762" s="6" t="s">
        <v>347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283</v>
      </c>
      <c r="AE762" s="6" t="s">
        <v>288</v>
      </c>
      <c r="AF762" s="6" t="s">
        <v>49</v>
      </c>
      <c r="AG762" s="6" t="s">
        <v>49</v>
      </c>
      <c r="AH762" s="1" t="s">
        <v>184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32" t="s">
        <v>49</v>
      </c>
    </row>
    <row r="763" spans="1:48">
      <c r="A763" s="6" t="s">
        <v>276</v>
      </c>
      <c r="B763" s="6" t="s">
        <v>38</v>
      </c>
      <c r="C763" s="6" t="s">
        <v>49</v>
      </c>
      <c r="D763" s="6" t="s">
        <v>277</v>
      </c>
      <c r="E763" s="6" t="s">
        <v>297</v>
      </c>
      <c r="F763" s="6">
        <v>2018</v>
      </c>
      <c r="G763" s="6" t="s">
        <v>278</v>
      </c>
      <c r="H763" s="6" t="s">
        <v>279</v>
      </c>
      <c r="I763" s="6" t="s">
        <v>280</v>
      </c>
      <c r="J763" s="6" t="str">
        <f t="shared" si="52"/>
        <v>Senecio_pinnatifolius</v>
      </c>
      <c r="K763" s="6" t="s">
        <v>281</v>
      </c>
      <c r="L763" s="6" t="s">
        <v>46</v>
      </c>
      <c r="M763" s="6" t="s">
        <v>49</v>
      </c>
      <c r="N763" s="6" t="s">
        <v>117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296</v>
      </c>
      <c r="T763" s="6" t="s">
        <v>296</v>
      </c>
      <c r="U763" s="6" t="s">
        <v>253</v>
      </c>
      <c r="V763" s="6" t="s">
        <v>347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283</v>
      </c>
      <c r="AE763" s="6" t="s">
        <v>289</v>
      </c>
      <c r="AF763" s="6" t="s">
        <v>49</v>
      </c>
      <c r="AG763" s="6" t="s">
        <v>49</v>
      </c>
      <c r="AH763" s="1" t="s">
        <v>184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32" t="s">
        <v>49</v>
      </c>
    </row>
    <row r="764" spans="1:48">
      <c r="A764" s="6" t="s">
        <v>276</v>
      </c>
      <c r="B764" s="6" t="s">
        <v>38</v>
      </c>
      <c r="C764" s="6" t="s">
        <v>49</v>
      </c>
      <c r="D764" s="6" t="s">
        <v>277</v>
      </c>
      <c r="E764" s="6" t="s">
        <v>297</v>
      </c>
      <c r="F764" s="6">
        <v>2018</v>
      </c>
      <c r="G764" s="6" t="s">
        <v>278</v>
      </c>
      <c r="H764" s="6" t="s">
        <v>279</v>
      </c>
      <c r="I764" s="6" t="s">
        <v>280</v>
      </c>
      <c r="J764" s="6" t="str">
        <f t="shared" si="52"/>
        <v>Senecio_pinnatifolius</v>
      </c>
      <c r="K764" s="6" t="s">
        <v>281</v>
      </c>
      <c r="L764" s="6" t="s">
        <v>46</v>
      </c>
      <c r="M764" s="6" t="s">
        <v>49</v>
      </c>
      <c r="N764" s="6" t="s">
        <v>117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296</v>
      </c>
      <c r="T764" s="6" t="s">
        <v>296</v>
      </c>
      <c r="U764" s="6" t="s">
        <v>253</v>
      </c>
      <c r="V764" s="6" t="s">
        <v>347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283</v>
      </c>
      <c r="AE764" s="6" t="s">
        <v>290</v>
      </c>
      <c r="AF764" s="6" t="s">
        <v>49</v>
      </c>
      <c r="AG764" s="6" t="s">
        <v>49</v>
      </c>
      <c r="AH764" s="1" t="s">
        <v>184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32" t="s">
        <v>49</v>
      </c>
    </row>
    <row r="765" spans="1:48">
      <c r="A765" s="6" t="s">
        <v>276</v>
      </c>
      <c r="B765" s="6" t="s">
        <v>38</v>
      </c>
      <c r="C765" s="6" t="s">
        <v>49</v>
      </c>
      <c r="D765" s="6" t="s">
        <v>277</v>
      </c>
      <c r="E765" s="6" t="s">
        <v>297</v>
      </c>
      <c r="F765" s="6">
        <v>2018</v>
      </c>
      <c r="G765" s="6" t="s">
        <v>278</v>
      </c>
      <c r="H765" s="6" t="s">
        <v>279</v>
      </c>
      <c r="I765" s="6" t="s">
        <v>280</v>
      </c>
      <c r="J765" s="6" t="str">
        <f t="shared" si="52"/>
        <v>Senecio_pinnatifolius</v>
      </c>
      <c r="K765" s="6" t="s">
        <v>281</v>
      </c>
      <c r="L765" s="6" t="s">
        <v>46</v>
      </c>
      <c r="M765" s="6" t="s">
        <v>49</v>
      </c>
      <c r="N765" s="6" t="s">
        <v>117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296</v>
      </c>
      <c r="T765" s="6" t="s">
        <v>296</v>
      </c>
      <c r="U765" s="6" t="s">
        <v>253</v>
      </c>
      <c r="V765" s="6" t="s">
        <v>347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283</v>
      </c>
      <c r="AE765" s="6" t="s">
        <v>291</v>
      </c>
      <c r="AF765" s="6" t="s">
        <v>49</v>
      </c>
      <c r="AG765" s="6" t="s">
        <v>49</v>
      </c>
      <c r="AH765" s="1" t="s">
        <v>184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32" t="s">
        <v>49</v>
      </c>
    </row>
    <row r="766" spans="1:48">
      <c r="A766" s="6" t="s">
        <v>276</v>
      </c>
      <c r="B766" s="6" t="s">
        <v>38</v>
      </c>
      <c r="C766" s="6" t="s">
        <v>49</v>
      </c>
      <c r="D766" s="6" t="s">
        <v>277</v>
      </c>
      <c r="E766" s="6" t="s">
        <v>297</v>
      </c>
      <c r="F766" s="6">
        <v>2018</v>
      </c>
      <c r="G766" s="6" t="s">
        <v>278</v>
      </c>
      <c r="H766" s="6" t="s">
        <v>279</v>
      </c>
      <c r="I766" s="6" t="s">
        <v>280</v>
      </c>
      <c r="J766" s="6" t="str">
        <f t="shared" si="52"/>
        <v>Senecio_pinnatifolius</v>
      </c>
      <c r="K766" s="6" t="s">
        <v>281</v>
      </c>
      <c r="L766" s="6" t="s">
        <v>46</v>
      </c>
      <c r="M766" s="6" t="s">
        <v>49</v>
      </c>
      <c r="N766" s="6" t="s">
        <v>117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296</v>
      </c>
      <c r="T766" s="6" t="s">
        <v>296</v>
      </c>
      <c r="U766" s="6" t="s">
        <v>253</v>
      </c>
      <c r="V766" s="6" t="s">
        <v>347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284</v>
      </c>
      <c r="AE766" s="6" t="s">
        <v>285</v>
      </c>
      <c r="AF766" s="6" t="s">
        <v>49</v>
      </c>
      <c r="AG766" s="6" t="s">
        <v>49</v>
      </c>
      <c r="AH766" s="1" t="s">
        <v>184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32" t="s">
        <v>49</v>
      </c>
    </row>
    <row r="767" spans="1:48">
      <c r="A767" s="6" t="s">
        <v>276</v>
      </c>
      <c r="B767" s="6" t="s">
        <v>38</v>
      </c>
      <c r="C767" s="6" t="s">
        <v>49</v>
      </c>
      <c r="D767" s="6" t="s">
        <v>277</v>
      </c>
      <c r="E767" s="6" t="s">
        <v>297</v>
      </c>
      <c r="F767" s="6">
        <v>2018</v>
      </c>
      <c r="G767" s="6" t="s">
        <v>278</v>
      </c>
      <c r="H767" s="6" t="s">
        <v>279</v>
      </c>
      <c r="I767" s="6" t="s">
        <v>280</v>
      </c>
      <c r="J767" s="6" t="str">
        <f t="shared" si="52"/>
        <v>Senecio_pinnatifolius</v>
      </c>
      <c r="K767" s="6" t="s">
        <v>281</v>
      </c>
      <c r="L767" s="6" t="s">
        <v>46</v>
      </c>
      <c r="M767" s="6" t="s">
        <v>49</v>
      </c>
      <c r="N767" s="6" t="s">
        <v>117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296</v>
      </c>
      <c r="T767" s="6" t="s">
        <v>296</v>
      </c>
      <c r="U767" s="6" t="s">
        <v>253</v>
      </c>
      <c r="V767" s="6" t="s">
        <v>347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284</v>
      </c>
      <c r="AE767" s="6" t="s">
        <v>286</v>
      </c>
      <c r="AF767" s="6" t="s">
        <v>49</v>
      </c>
      <c r="AG767" s="6" t="s">
        <v>49</v>
      </c>
      <c r="AH767" s="1" t="s">
        <v>184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32" t="s">
        <v>49</v>
      </c>
    </row>
    <row r="768" spans="1:48">
      <c r="A768" s="6" t="s">
        <v>276</v>
      </c>
      <c r="B768" s="6" t="s">
        <v>38</v>
      </c>
      <c r="C768" s="6" t="s">
        <v>49</v>
      </c>
      <c r="D768" s="6" t="s">
        <v>277</v>
      </c>
      <c r="E768" s="6" t="s">
        <v>297</v>
      </c>
      <c r="F768" s="6">
        <v>2018</v>
      </c>
      <c r="G768" s="6" t="s">
        <v>278</v>
      </c>
      <c r="H768" s="6" t="s">
        <v>279</v>
      </c>
      <c r="I768" s="6" t="s">
        <v>280</v>
      </c>
      <c r="J768" s="6" t="str">
        <f t="shared" si="52"/>
        <v>Senecio_pinnatifolius</v>
      </c>
      <c r="K768" s="6" t="s">
        <v>281</v>
      </c>
      <c r="L768" s="6" t="s">
        <v>46</v>
      </c>
      <c r="M768" s="6" t="s">
        <v>49</v>
      </c>
      <c r="N768" s="6" t="s">
        <v>117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296</v>
      </c>
      <c r="T768" s="6" t="s">
        <v>296</v>
      </c>
      <c r="U768" s="6" t="s">
        <v>253</v>
      </c>
      <c r="V768" s="6" t="s">
        <v>347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284</v>
      </c>
      <c r="AE768" s="6" t="s">
        <v>287</v>
      </c>
      <c r="AF768" s="6" t="s">
        <v>49</v>
      </c>
      <c r="AG768" s="6" t="s">
        <v>49</v>
      </c>
      <c r="AH768" s="1" t="s">
        <v>184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32" t="s">
        <v>49</v>
      </c>
    </row>
    <row r="769" spans="1:48">
      <c r="A769" s="6" t="s">
        <v>276</v>
      </c>
      <c r="B769" s="6" t="s">
        <v>38</v>
      </c>
      <c r="C769" s="6" t="s">
        <v>49</v>
      </c>
      <c r="D769" s="6" t="s">
        <v>277</v>
      </c>
      <c r="E769" s="6" t="s">
        <v>297</v>
      </c>
      <c r="F769" s="6">
        <v>2018</v>
      </c>
      <c r="G769" s="6" t="s">
        <v>278</v>
      </c>
      <c r="H769" s="6" t="s">
        <v>279</v>
      </c>
      <c r="I769" s="6" t="s">
        <v>280</v>
      </c>
      <c r="J769" s="6" t="str">
        <f t="shared" si="52"/>
        <v>Senecio_pinnatifolius</v>
      </c>
      <c r="K769" s="6" t="s">
        <v>281</v>
      </c>
      <c r="L769" s="6" t="s">
        <v>46</v>
      </c>
      <c r="M769" s="6" t="s">
        <v>49</v>
      </c>
      <c r="N769" s="6" t="s">
        <v>117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296</v>
      </c>
      <c r="T769" s="6" t="s">
        <v>296</v>
      </c>
      <c r="U769" s="6" t="s">
        <v>253</v>
      </c>
      <c r="V769" s="6" t="s">
        <v>347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284</v>
      </c>
      <c r="AE769" s="6" t="s">
        <v>288</v>
      </c>
      <c r="AF769" s="6" t="s">
        <v>49</v>
      </c>
      <c r="AG769" s="6" t="s">
        <v>49</v>
      </c>
      <c r="AH769" s="1" t="s">
        <v>184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32" t="s">
        <v>49</v>
      </c>
    </row>
    <row r="770" spans="1:48">
      <c r="A770" s="6" t="s">
        <v>276</v>
      </c>
      <c r="B770" s="6" t="s">
        <v>38</v>
      </c>
      <c r="C770" s="6" t="s">
        <v>49</v>
      </c>
      <c r="D770" s="6" t="s">
        <v>277</v>
      </c>
      <c r="E770" s="6" t="s">
        <v>297</v>
      </c>
      <c r="F770" s="6">
        <v>2018</v>
      </c>
      <c r="G770" s="6" t="s">
        <v>278</v>
      </c>
      <c r="H770" s="6" t="s">
        <v>279</v>
      </c>
      <c r="I770" s="6" t="s">
        <v>280</v>
      </c>
      <c r="J770" s="6" t="str">
        <f t="shared" si="52"/>
        <v>Senecio_pinnatifolius</v>
      </c>
      <c r="K770" s="6" t="s">
        <v>281</v>
      </c>
      <c r="L770" s="6" t="s">
        <v>46</v>
      </c>
      <c r="M770" s="6" t="s">
        <v>49</v>
      </c>
      <c r="N770" s="6" t="s">
        <v>117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296</v>
      </c>
      <c r="T770" s="6" t="s">
        <v>296</v>
      </c>
      <c r="U770" s="6" t="s">
        <v>253</v>
      </c>
      <c r="V770" s="6" t="s">
        <v>347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284</v>
      </c>
      <c r="AE770" s="6" t="s">
        <v>289</v>
      </c>
      <c r="AF770" s="6" t="s">
        <v>49</v>
      </c>
      <c r="AG770" s="6" t="s">
        <v>49</v>
      </c>
      <c r="AH770" s="1" t="s">
        <v>184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32" t="s">
        <v>49</v>
      </c>
    </row>
    <row r="771" spans="1:48">
      <c r="A771" s="6" t="s">
        <v>276</v>
      </c>
      <c r="B771" s="6" t="s">
        <v>38</v>
      </c>
      <c r="C771" s="6" t="s">
        <v>49</v>
      </c>
      <c r="D771" s="6" t="s">
        <v>277</v>
      </c>
      <c r="E771" s="6" t="s">
        <v>297</v>
      </c>
      <c r="F771" s="6">
        <v>2018</v>
      </c>
      <c r="G771" s="6" t="s">
        <v>278</v>
      </c>
      <c r="H771" s="6" t="s">
        <v>279</v>
      </c>
      <c r="I771" s="6" t="s">
        <v>280</v>
      </c>
      <c r="J771" s="6" t="str">
        <f t="shared" si="52"/>
        <v>Senecio_pinnatifolius</v>
      </c>
      <c r="K771" s="6" t="s">
        <v>281</v>
      </c>
      <c r="L771" s="6" t="s">
        <v>46</v>
      </c>
      <c r="M771" s="6" t="s">
        <v>49</v>
      </c>
      <c r="N771" s="6" t="s">
        <v>117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296</v>
      </c>
      <c r="T771" s="6" t="s">
        <v>296</v>
      </c>
      <c r="U771" s="6" t="s">
        <v>253</v>
      </c>
      <c r="V771" s="6" t="s">
        <v>347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284</v>
      </c>
      <c r="AE771" s="6" t="s">
        <v>290</v>
      </c>
      <c r="AF771" s="6" t="s">
        <v>49</v>
      </c>
      <c r="AG771" s="6" t="s">
        <v>49</v>
      </c>
      <c r="AH771" s="1" t="s">
        <v>184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32" t="s">
        <v>49</v>
      </c>
    </row>
    <row r="772" spans="1:48">
      <c r="A772" s="6" t="s">
        <v>276</v>
      </c>
      <c r="B772" s="6" t="s">
        <v>38</v>
      </c>
      <c r="C772" s="6" t="s">
        <v>49</v>
      </c>
      <c r="D772" s="6" t="s">
        <v>277</v>
      </c>
      <c r="E772" s="6" t="s">
        <v>297</v>
      </c>
      <c r="F772" s="6">
        <v>2018</v>
      </c>
      <c r="G772" s="6" t="s">
        <v>278</v>
      </c>
      <c r="H772" s="6" t="s">
        <v>279</v>
      </c>
      <c r="I772" s="6" t="s">
        <v>280</v>
      </c>
      <c r="J772" s="6" t="str">
        <f t="shared" si="52"/>
        <v>Senecio_pinnatifolius</v>
      </c>
      <c r="K772" s="6" t="s">
        <v>281</v>
      </c>
      <c r="L772" s="6" t="s">
        <v>46</v>
      </c>
      <c r="M772" s="6" t="s">
        <v>49</v>
      </c>
      <c r="N772" s="6" t="s">
        <v>117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296</v>
      </c>
      <c r="T772" s="6" t="s">
        <v>296</v>
      </c>
      <c r="U772" s="6" t="s">
        <v>253</v>
      </c>
      <c r="V772" s="6" t="s">
        <v>347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284</v>
      </c>
      <c r="AE772" s="6" t="s">
        <v>291</v>
      </c>
      <c r="AF772" s="6" t="s">
        <v>49</v>
      </c>
      <c r="AG772" s="6" t="s">
        <v>49</v>
      </c>
      <c r="AH772" s="1" t="s">
        <v>184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32" t="s">
        <v>49</v>
      </c>
    </row>
    <row r="773" spans="1:48">
      <c r="A773" s="6" t="s">
        <v>276</v>
      </c>
      <c r="B773" s="6" t="s">
        <v>38</v>
      </c>
      <c r="C773" s="6" t="s">
        <v>49</v>
      </c>
      <c r="D773" s="6" t="s">
        <v>277</v>
      </c>
      <c r="E773" s="6" t="s">
        <v>297</v>
      </c>
      <c r="F773" s="6">
        <v>2018</v>
      </c>
      <c r="G773" s="6" t="s">
        <v>278</v>
      </c>
      <c r="H773" s="6" t="s">
        <v>279</v>
      </c>
      <c r="I773" s="6" t="s">
        <v>280</v>
      </c>
      <c r="J773" s="6" t="str">
        <f t="shared" si="52"/>
        <v>Senecio_pinnatifolius</v>
      </c>
      <c r="K773" s="6" t="s">
        <v>281</v>
      </c>
      <c r="L773" s="6" t="s">
        <v>46</v>
      </c>
      <c r="M773" s="6" t="s">
        <v>49</v>
      </c>
      <c r="N773" s="6" t="s">
        <v>117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296</v>
      </c>
      <c r="T773" s="6" t="s">
        <v>296</v>
      </c>
      <c r="U773" s="6" t="s">
        <v>253</v>
      </c>
      <c r="V773" s="6" t="s">
        <v>347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285</v>
      </c>
      <c r="AE773" s="6" t="s">
        <v>286</v>
      </c>
      <c r="AF773" s="6" t="s">
        <v>49</v>
      </c>
      <c r="AG773" s="6" t="s">
        <v>49</v>
      </c>
      <c r="AH773" s="1" t="s">
        <v>184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32" t="s">
        <v>49</v>
      </c>
    </row>
    <row r="774" spans="1:48">
      <c r="A774" s="6" t="s">
        <v>276</v>
      </c>
      <c r="B774" s="6" t="s">
        <v>38</v>
      </c>
      <c r="C774" s="6" t="s">
        <v>49</v>
      </c>
      <c r="D774" s="6" t="s">
        <v>277</v>
      </c>
      <c r="E774" s="6" t="s">
        <v>297</v>
      </c>
      <c r="F774" s="6">
        <v>2018</v>
      </c>
      <c r="G774" s="6" t="s">
        <v>278</v>
      </c>
      <c r="H774" s="6" t="s">
        <v>279</v>
      </c>
      <c r="I774" s="6" t="s">
        <v>280</v>
      </c>
      <c r="J774" s="6" t="str">
        <f t="shared" si="52"/>
        <v>Senecio_pinnatifolius</v>
      </c>
      <c r="K774" s="6" t="s">
        <v>281</v>
      </c>
      <c r="L774" s="6" t="s">
        <v>46</v>
      </c>
      <c r="M774" s="6" t="s">
        <v>49</v>
      </c>
      <c r="N774" s="6" t="s">
        <v>117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296</v>
      </c>
      <c r="T774" s="6" t="s">
        <v>296</v>
      </c>
      <c r="U774" s="6" t="s">
        <v>253</v>
      </c>
      <c r="V774" s="6" t="s">
        <v>347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285</v>
      </c>
      <c r="AE774" s="6" t="s">
        <v>287</v>
      </c>
      <c r="AF774" s="6" t="s">
        <v>49</v>
      </c>
      <c r="AG774" s="6" t="s">
        <v>49</v>
      </c>
      <c r="AH774" s="1" t="s">
        <v>184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32" t="s">
        <v>49</v>
      </c>
    </row>
    <row r="775" spans="1:48">
      <c r="A775" s="6" t="s">
        <v>276</v>
      </c>
      <c r="B775" s="6" t="s">
        <v>38</v>
      </c>
      <c r="C775" s="6" t="s">
        <v>49</v>
      </c>
      <c r="D775" s="6" t="s">
        <v>277</v>
      </c>
      <c r="E775" s="6" t="s">
        <v>297</v>
      </c>
      <c r="F775" s="6">
        <v>2018</v>
      </c>
      <c r="G775" s="6" t="s">
        <v>278</v>
      </c>
      <c r="H775" s="6" t="s">
        <v>279</v>
      </c>
      <c r="I775" s="6" t="s">
        <v>280</v>
      </c>
      <c r="J775" s="6" t="str">
        <f t="shared" si="52"/>
        <v>Senecio_pinnatifolius</v>
      </c>
      <c r="K775" s="6" t="s">
        <v>281</v>
      </c>
      <c r="L775" s="6" t="s">
        <v>46</v>
      </c>
      <c r="M775" s="6" t="s">
        <v>49</v>
      </c>
      <c r="N775" s="6" t="s">
        <v>117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296</v>
      </c>
      <c r="T775" s="6" t="s">
        <v>296</v>
      </c>
      <c r="U775" s="6" t="s">
        <v>253</v>
      </c>
      <c r="V775" s="6" t="s">
        <v>347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285</v>
      </c>
      <c r="AE775" s="6" t="s">
        <v>288</v>
      </c>
      <c r="AF775" s="6" t="s">
        <v>49</v>
      </c>
      <c r="AG775" s="6" t="s">
        <v>49</v>
      </c>
      <c r="AH775" s="1" t="s">
        <v>184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32" t="s">
        <v>49</v>
      </c>
    </row>
    <row r="776" spans="1:48">
      <c r="A776" s="6" t="s">
        <v>276</v>
      </c>
      <c r="B776" s="6" t="s">
        <v>38</v>
      </c>
      <c r="C776" s="6" t="s">
        <v>49</v>
      </c>
      <c r="D776" s="6" t="s">
        <v>277</v>
      </c>
      <c r="E776" s="6" t="s">
        <v>297</v>
      </c>
      <c r="F776" s="6">
        <v>2018</v>
      </c>
      <c r="G776" s="6" t="s">
        <v>278</v>
      </c>
      <c r="H776" s="6" t="s">
        <v>279</v>
      </c>
      <c r="I776" s="6" t="s">
        <v>280</v>
      </c>
      <c r="J776" s="6" t="str">
        <f t="shared" si="52"/>
        <v>Senecio_pinnatifolius</v>
      </c>
      <c r="K776" s="6" t="s">
        <v>281</v>
      </c>
      <c r="L776" s="6" t="s">
        <v>46</v>
      </c>
      <c r="M776" s="6" t="s">
        <v>49</v>
      </c>
      <c r="N776" s="6" t="s">
        <v>117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296</v>
      </c>
      <c r="T776" s="6" t="s">
        <v>296</v>
      </c>
      <c r="U776" s="6" t="s">
        <v>253</v>
      </c>
      <c r="V776" s="6" t="s">
        <v>347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285</v>
      </c>
      <c r="AE776" s="6" t="s">
        <v>289</v>
      </c>
      <c r="AF776" s="6" t="s">
        <v>49</v>
      </c>
      <c r="AG776" s="6" t="s">
        <v>49</v>
      </c>
      <c r="AH776" s="1" t="s">
        <v>184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32" t="s">
        <v>49</v>
      </c>
    </row>
    <row r="777" spans="1:48">
      <c r="A777" s="6" t="s">
        <v>276</v>
      </c>
      <c r="B777" s="6" t="s">
        <v>38</v>
      </c>
      <c r="C777" s="6" t="s">
        <v>49</v>
      </c>
      <c r="D777" s="6" t="s">
        <v>277</v>
      </c>
      <c r="E777" s="6" t="s">
        <v>297</v>
      </c>
      <c r="F777" s="6">
        <v>2018</v>
      </c>
      <c r="G777" s="6" t="s">
        <v>278</v>
      </c>
      <c r="H777" s="6" t="s">
        <v>279</v>
      </c>
      <c r="I777" s="6" t="s">
        <v>280</v>
      </c>
      <c r="J777" s="6" t="str">
        <f t="shared" si="52"/>
        <v>Senecio_pinnatifolius</v>
      </c>
      <c r="K777" s="6" t="s">
        <v>281</v>
      </c>
      <c r="L777" s="6" t="s">
        <v>46</v>
      </c>
      <c r="M777" s="6" t="s">
        <v>49</v>
      </c>
      <c r="N777" s="6" t="s">
        <v>117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296</v>
      </c>
      <c r="T777" s="6" t="s">
        <v>296</v>
      </c>
      <c r="U777" s="6" t="s">
        <v>253</v>
      </c>
      <c r="V777" s="6" t="s">
        <v>347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285</v>
      </c>
      <c r="AE777" s="6" t="s">
        <v>290</v>
      </c>
      <c r="AF777" s="6" t="s">
        <v>49</v>
      </c>
      <c r="AG777" s="6" t="s">
        <v>49</v>
      </c>
      <c r="AH777" s="1" t="s">
        <v>184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32" t="s">
        <v>49</v>
      </c>
    </row>
    <row r="778" spans="1:48">
      <c r="A778" s="6" t="s">
        <v>276</v>
      </c>
      <c r="B778" s="6" t="s">
        <v>38</v>
      </c>
      <c r="C778" s="6" t="s">
        <v>49</v>
      </c>
      <c r="D778" s="6" t="s">
        <v>277</v>
      </c>
      <c r="E778" s="6" t="s">
        <v>297</v>
      </c>
      <c r="F778" s="6">
        <v>2018</v>
      </c>
      <c r="G778" s="6" t="s">
        <v>278</v>
      </c>
      <c r="H778" s="6" t="s">
        <v>279</v>
      </c>
      <c r="I778" s="6" t="s">
        <v>280</v>
      </c>
      <c r="J778" s="6" t="str">
        <f t="shared" si="52"/>
        <v>Senecio_pinnatifolius</v>
      </c>
      <c r="K778" s="6" t="s">
        <v>281</v>
      </c>
      <c r="L778" s="6" t="s">
        <v>46</v>
      </c>
      <c r="M778" s="6" t="s">
        <v>49</v>
      </c>
      <c r="N778" s="6" t="s">
        <v>117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296</v>
      </c>
      <c r="T778" s="6" t="s">
        <v>296</v>
      </c>
      <c r="U778" s="6" t="s">
        <v>253</v>
      </c>
      <c r="V778" s="6" t="s">
        <v>347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285</v>
      </c>
      <c r="AE778" s="6" t="s">
        <v>291</v>
      </c>
      <c r="AF778" s="6" t="s">
        <v>49</v>
      </c>
      <c r="AG778" s="6" t="s">
        <v>49</v>
      </c>
      <c r="AH778" s="1" t="s">
        <v>184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32" t="s">
        <v>49</v>
      </c>
    </row>
    <row r="779" spans="1:48">
      <c r="A779" s="6" t="s">
        <v>276</v>
      </c>
      <c r="B779" s="6" t="s">
        <v>38</v>
      </c>
      <c r="C779" s="6" t="s">
        <v>49</v>
      </c>
      <c r="D779" s="6" t="s">
        <v>277</v>
      </c>
      <c r="E779" s="6" t="s">
        <v>297</v>
      </c>
      <c r="F779" s="6">
        <v>2018</v>
      </c>
      <c r="G779" s="6" t="s">
        <v>278</v>
      </c>
      <c r="H779" s="6" t="s">
        <v>279</v>
      </c>
      <c r="I779" s="6" t="s">
        <v>280</v>
      </c>
      <c r="J779" s="6" t="str">
        <f t="shared" si="52"/>
        <v>Senecio_pinnatifolius</v>
      </c>
      <c r="K779" s="6" t="s">
        <v>281</v>
      </c>
      <c r="L779" s="6" t="s">
        <v>46</v>
      </c>
      <c r="M779" s="6" t="s">
        <v>49</v>
      </c>
      <c r="N779" s="6" t="s">
        <v>117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296</v>
      </c>
      <c r="T779" s="6" t="s">
        <v>296</v>
      </c>
      <c r="U779" s="6" t="s">
        <v>253</v>
      </c>
      <c r="V779" s="6" t="s">
        <v>347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286</v>
      </c>
      <c r="AE779" s="6" t="s">
        <v>287</v>
      </c>
      <c r="AF779" s="6" t="s">
        <v>49</v>
      </c>
      <c r="AG779" s="6" t="s">
        <v>49</v>
      </c>
      <c r="AH779" s="1" t="s">
        <v>184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32" t="s">
        <v>49</v>
      </c>
    </row>
    <row r="780" spans="1:48">
      <c r="A780" s="6" t="s">
        <v>276</v>
      </c>
      <c r="B780" s="6" t="s">
        <v>38</v>
      </c>
      <c r="C780" s="6" t="s">
        <v>49</v>
      </c>
      <c r="D780" s="6" t="s">
        <v>277</v>
      </c>
      <c r="E780" s="6" t="s">
        <v>297</v>
      </c>
      <c r="F780" s="6">
        <v>2018</v>
      </c>
      <c r="G780" s="6" t="s">
        <v>278</v>
      </c>
      <c r="H780" s="6" t="s">
        <v>279</v>
      </c>
      <c r="I780" s="6" t="s">
        <v>280</v>
      </c>
      <c r="J780" s="6" t="str">
        <f t="shared" si="52"/>
        <v>Senecio_pinnatifolius</v>
      </c>
      <c r="K780" s="6" t="s">
        <v>281</v>
      </c>
      <c r="L780" s="6" t="s">
        <v>46</v>
      </c>
      <c r="M780" s="6" t="s">
        <v>49</v>
      </c>
      <c r="N780" s="6" t="s">
        <v>117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296</v>
      </c>
      <c r="T780" s="6" t="s">
        <v>296</v>
      </c>
      <c r="U780" s="6" t="s">
        <v>253</v>
      </c>
      <c r="V780" s="6" t="s">
        <v>347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286</v>
      </c>
      <c r="AE780" s="6" t="s">
        <v>288</v>
      </c>
      <c r="AF780" s="6" t="s">
        <v>49</v>
      </c>
      <c r="AG780" s="6" t="s">
        <v>49</v>
      </c>
      <c r="AH780" s="1" t="s">
        <v>184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32" t="s">
        <v>49</v>
      </c>
    </row>
    <row r="781" spans="1:48">
      <c r="A781" s="6" t="s">
        <v>276</v>
      </c>
      <c r="B781" s="6" t="s">
        <v>38</v>
      </c>
      <c r="C781" s="6" t="s">
        <v>49</v>
      </c>
      <c r="D781" s="6" t="s">
        <v>277</v>
      </c>
      <c r="E781" s="6" t="s">
        <v>297</v>
      </c>
      <c r="F781" s="6">
        <v>2018</v>
      </c>
      <c r="G781" s="6" t="s">
        <v>278</v>
      </c>
      <c r="H781" s="6" t="s">
        <v>279</v>
      </c>
      <c r="I781" s="6" t="s">
        <v>280</v>
      </c>
      <c r="J781" s="6" t="str">
        <f t="shared" si="52"/>
        <v>Senecio_pinnatifolius</v>
      </c>
      <c r="K781" s="6" t="s">
        <v>281</v>
      </c>
      <c r="L781" s="6" t="s">
        <v>46</v>
      </c>
      <c r="M781" s="6" t="s">
        <v>49</v>
      </c>
      <c r="N781" s="6" t="s">
        <v>117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296</v>
      </c>
      <c r="T781" s="6" t="s">
        <v>296</v>
      </c>
      <c r="U781" s="6" t="s">
        <v>253</v>
      </c>
      <c r="V781" s="6" t="s">
        <v>347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286</v>
      </c>
      <c r="AE781" s="6" t="s">
        <v>289</v>
      </c>
      <c r="AF781" s="6" t="s">
        <v>49</v>
      </c>
      <c r="AG781" s="6" t="s">
        <v>49</v>
      </c>
      <c r="AH781" s="1" t="s">
        <v>184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32" t="s">
        <v>49</v>
      </c>
    </row>
    <row r="782" spans="1:48">
      <c r="A782" s="6" t="s">
        <v>276</v>
      </c>
      <c r="B782" s="6" t="s">
        <v>38</v>
      </c>
      <c r="C782" s="6" t="s">
        <v>49</v>
      </c>
      <c r="D782" s="6" t="s">
        <v>277</v>
      </c>
      <c r="E782" s="6" t="s">
        <v>297</v>
      </c>
      <c r="F782" s="6">
        <v>2018</v>
      </c>
      <c r="G782" s="6" t="s">
        <v>278</v>
      </c>
      <c r="H782" s="6" t="s">
        <v>279</v>
      </c>
      <c r="I782" s="6" t="s">
        <v>280</v>
      </c>
      <c r="J782" s="6" t="str">
        <f t="shared" si="52"/>
        <v>Senecio_pinnatifolius</v>
      </c>
      <c r="K782" s="6" t="s">
        <v>281</v>
      </c>
      <c r="L782" s="6" t="s">
        <v>46</v>
      </c>
      <c r="M782" s="6" t="s">
        <v>49</v>
      </c>
      <c r="N782" s="6" t="s">
        <v>117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296</v>
      </c>
      <c r="T782" s="6" t="s">
        <v>296</v>
      </c>
      <c r="U782" s="6" t="s">
        <v>253</v>
      </c>
      <c r="V782" s="6" t="s">
        <v>347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286</v>
      </c>
      <c r="AE782" s="6" t="s">
        <v>290</v>
      </c>
      <c r="AF782" s="6" t="s">
        <v>49</v>
      </c>
      <c r="AG782" s="6" t="s">
        <v>49</v>
      </c>
      <c r="AH782" s="1" t="s">
        <v>184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32" t="s">
        <v>49</v>
      </c>
    </row>
    <row r="783" spans="1:48">
      <c r="A783" s="6" t="s">
        <v>276</v>
      </c>
      <c r="B783" s="6" t="s">
        <v>38</v>
      </c>
      <c r="C783" s="6" t="s">
        <v>49</v>
      </c>
      <c r="D783" s="6" t="s">
        <v>277</v>
      </c>
      <c r="E783" s="6" t="s">
        <v>297</v>
      </c>
      <c r="F783" s="6">
        <v>2018</v>
      </c>
      <c r="G783" s="6" t="s">
        <v>278</v>
      </c>
      <c r="H783" s="6" t="s">
        <v>279</v>
      </c>
      <c r="I783" s="6" t="s">
        <v>280</v>
      </c>
      <c r="J783" s="6" t="str">
        <f t="shared" si="52"/>
        <v>Senecio_pinnatifolius</v>
      </c>
      <c r="K783" s="6" t="s">
        <v>281</v>
      </c>
      <c r="L783" s="6" t="s">
        <v>46</v>
      </c>
      <c r="M783" s="6" t="s">
        <v>49</v>
      </c>
      <c r="N783" s="6" t="s">
        <v>117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296</v>
      </c>
      <c r="T783" s="6" t="s">
        <v>296</v>
      </c>
      <c r="U783" s="6" t="s">
        <v>253</v>
      </c>
      <c r="V783" s="6" t="s">
        <v>347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286</v>
      </c>
      <c r="AE783" s="6" t="s">
        <v>291</v>
      </c>
      <c r="AF783" s="6" t="s">
        <v>49</v>
      </c>
      <c r="AG783" s="6" t="s">
        <v>49</v>
      </c>
      <c r="AH783" s="1" t="s">
        <v>184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32" t="s">
        <v>49</v>
      </c>
    </row>
    <row r="784" spans="1:48">
      <c r="A784" s="6" t="s">
        <v>276</v>
      </c>
      <c r="B784" s="6" t="s">
        <v>38</v>
      </c>
      <c r="C784" s="6" t="s">
        <v>49</v>
      </c>
      <c r="D784" s="6" t="s">
        <v>277</v>
      </c>
      <c r="E784" s="6" t="s">
        <v>297</v>
      </c>
      <c r="F784" s="6">
        <v>2018</v>
      </c>
      <c r="G784" s="6" t="s">
        <v>278</v>
      </c>
      <c r="H784" s="6" t="s">
        <v>279</v>
      </c>
      <c r="I784" s="6" t="s">
        <v>280</v>
      </c>
      <c r="J784" s="6" t="str">
        <f t="shared" si="52"/>
        <v>Senecio_pinnatifolius</v>
      </c>
      <c r="K784" s="6" t="s">
        <v>281</v>
      </c>
      <c r="L784" s="6" t="s">
        <v>46</v>
      </c>
      <c r="M784" s="6" t="s">
        <v>49</v>
      </c>
      <c r="N784" s="6" t="s">
        <v>117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296</v>
      </c>
      <c r="T784" s="6" t="s">
        <v>296</v>
      </c>
      <c r="U784" s="6" t="s">
        <v>253</v>
      </c>
      <c r="V784" s="6" t="s">
        <v>347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287</v>
      </c>
      <c r="AE784" s="6" t="s">
        <v>288</v>
      </c>
      <c r="AF784" s="6" t="s">
        <v>49</v>
      </c>
      <c r="AG784" s="6" t="s">
        <v>49</v>
      </c>
      <c r="AH784" s="1" t="s">
        <v>184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32" t="s">
        <v>49</v>
      </c>
    </row>
    <row r="785" spans="1:48">
      <c r="A785" s="6" t="s">
        <v>276</v>
      </c>
      <c r="B785" s="6" t="s">
        <v>38</v>
      </c>
      <c r="C785" s="6" t="s">
        <v>49</v>
      </c>
      <c r="D785" s="6" t="s">
        <v>277</v>
      </c>
      <c r="E785" s="6" t="s">
        <v>297</v>
      </c>
      <c r="F785" s="6">
        <v>2018</v>
      </c>
      <c r="G785" s="6" t="s">
        <v>278</v>
      </c>
      <c r="H785" s="6" t="s">
        <v>279</v>
      </c>
      <c r="I785" s="6" t="s">
        <v>280</v>
      </c>
      <c r="J785" s="6" t="str">
        <f t="shared" si="52"/>
        <v>Senecio_pinnatifolius</v>
      </c>
      <c r="K785" s="6" t="s">
        <v>281</v>
      </c>
      <c r="L785" s="6" t="s">
        <v>46</v>
      </c>
      <c r="M785" s="6" t="s">
        <v>49</v>
      </c>
      <c r="N785" s="6" t="s">
        <v>117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296</v>
      </c>
      <c r="T785" s="6" t="s">
        <v>296</v>
      </c>
      <c r="U785" s="6" t="s">
        <v>253</v>
      </c>
      <c r="V785" s="6" t="s">
        <v>347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287</v>
      </c>
      <c r="AE785" s="6" t="s">
        <v>289</v>
      </c>
      <c r="AF785" s="6" t="s">
        <v>49</v>
      </c>
      <c r="AG785" s="6" t="s">
        <v>49</v>
      </c>
      <c r="AH785" s="1" t="s">
        <v>184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32" t="s">
        <v>49</v>
      </c>
    </row>
    <row r="786" spans="1:48">
      <c r="A786" s="6" t="s">
        <v>276</v>
      </c>
      <c r="B786" s="6" t="s">
        <v>38</v>
      </c>
      <c r="C786" s="6" t="s">
        <v>49</v>
      </c>
      <c r="D786" s="6" t="s">
        <v>277</v>
      </c>
      <c r="E786" s="6" t="s">
        <v>297</v>
      </c>
      <c r="F786" s="6">
        <v>2018</v>
      </c>
      <c r="G786" s="6" t="s">
        <v>278</v>
      </c>
      <c r="H786" s="6" t="s">
        <v>279</v>
      </c>
      <c r="I786" s="6" t="s">
        <v>280</v>
      </c>
      <c r="J786" s="6" t="str">
        <f t="shared" si="52"/>
        <v>Senecio_pinnatifolius</v>
      </c>
      <c r="K786" s="6" t="s">
        <v>281</v>
      </c>
      <c r="L786" s="6" t="s">
        <v>46</v>
      </c>
      <c r="M786" s="6" t="s">
        <v>49</v>
      </c>
      <c r="N786" s="6" t="s">
        <v>117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296</v>
      </c>
      <c r="T786" s="6" t="s">
        <v>296</v>
      </c>
      <c r="U786" s="6" t="s">
        <v>253</v>
      </c>
      <c r="V786" s="6" t="s">
        <v>347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287</v>
      </c>
      <c r="AE786" s="6" t="s">
        <v>290</v>
      </c>
      <c r="AF786" s="6" t="s">
        <v>49</v>
      </c>
      <c r="AG786" s="6" t="s">
        <v>49</v>
      </c>
      <c r="AH786" s="1" t="s">
        <v>184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32" t="s">
        <v>49</v>
      </c>
    </row>
    <row r="787" spans="1:48">
      <c r="A787" s="6" t="s">
        <v>276</v>
      </c>
      <c r="B787" s="6" t="s">
        <v>38</v>
      </c>
      <c r="C787" s="6" t="s">
        <v>49</v>
      </c>
      <c r="D787" s="6" t="s">
        <v>277</v>
      </c>
      <c r="E787" s="6" t="s">
        <v>297</v>
      </c>
      <c r="F787" s="6">
        <v>2018</v>
      </c>
      <c r="G787" s="6" t="s">
        <v>278</v>
      </c>
      <c r="H787" s="6" t="s">
        <v>279</v>
      </c>
      <c r="I787" s="6" t="s">
        <v>280</v>
      </c>
      <c r="J787" s="6" t="str">
        <f t="shared" si="52"/>
        <v>Senecio_pinnatifolius</v>
      </c>
      <c r="K787" s="6" t="s">
        <v>281</v>
      </c>
      <c r="L787" s="6" t="s">
        <v>46</v>
      </c>
      <c r="M787" s="6" t="s">
        <v>49</v>
      </c>
      <c r="N787" s="6" t="s">
        <v>117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296</v>
      </c>
      <c r="T787" s="6" t="s">
        <v>296</v>
      </c>
      <c r="U787" s="6" t="s">
        <v>253</v>
      </c>
      <c r="V787" s="6" t="s">
        <v>347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287</v>
      </c>
      <c r="AE787" s="6" t="s">
        <v>291</v>
      </c>
      <c r="AF787" s="6" t="s">
        <v>49</v>
      </c>
      <c r="AG787" s="6" t="s">
        <v>49</v>
      </c>
      <c r="AH787" s="1" t="s">
        <v>184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32" t="s">
        <v>49</v>
      </c>
    </row>
    <row r="788" spans="1:48">
      <c r="A788" s="6" t="s">
        <v>276</v>
      </c>
      <c r="B788" s="6" t="s">
        <v>38</v>
      </c>
      <c r="C788" s="6" t="s">
        <v>49</v>
      </c>
      <c r="D788" s="6" t="s">
        <v>277</v>
      </c>
      <c r="E788" s="6" t="s">
        <v>297</v>
      </c>
      <c r="F788" s="6">
        <v>2018</v>
      </c>
      <c r="G788" s="6" t="s">
        <v>278</v>
      </c>
      <c r="H788" s="6" t="s">
        <v>279</v>
      </c>
      <c r="I788" s="6" t="s">
        <v>280</v>
      </c>
      <c r="J788" s="6" t="str">
        <f t="shared" si="52"/>
        <v>Senecio_pinnatifolius</v>
      </c>
      <c r="K788" s="6" t="s">
        <v>281</v>
      </c>
      <c r="L788" s="6" t="s">
        <v>46</v>
      </c>
      <c r="M788" s="6" t="s">
        <v>49</v>
      </c>
      <c r="N788" s="6" t="s">
        <v>117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296</v>
      </c>
      <c r="T788" s="6" t="s">
        <v>296</v>
      </c>
      <c r="U788" s="6" t="s">
        <v>253</v>
      </c>
      <c r="V788" s="6" t="s">
        <v>347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288</v>
      </c>
      <c r="AE788" s="6" t="s">
        <v>289</v>
      </c>
      <c r="AF788" s="6" t="s">
        <v>49</v>
      </c>
      <c r="AG788" s="6" t="s">
        <v>49</v>
      </c>
      <c r="AH788" s="1" t="s">
        <v>184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32" t="s">
        <v>49</v>
      </c>
    </row>
    <row r="789" spans="1:48">
      <c r="A789" s="6" t="s">
        <v>276</v>
      </c>
      <c r="B789" s="6" t="s">
        <v>38</v>
      </c>
      <c r="C789" s="6" t="s">
        <v>49</v>
      </c>
      <c r="D789" s="6" t="s">
        <v>277</v>
      </c>
      <c r="E789" s="6" t="s">
        <v>297</v>
      </c>
      <c r="F789" s="6">
        <v>2018</v>
      </c>
      <c r="G789" s="6" t="s">
        <v>278</v>
      </c>
      <c r="H789" s="6" t="s">
        <v>279</v>
      </c>
      <c r="I789" s="6" t="s">
        <v>280</v>
      </c>
      <c r="J789" s="6" t="str">
        <f t="shared" si="52"/>
        <v>Senecio_pinnatifolius</v>
      </c>
      <c r="K789" s="6" t="s">
        <v>281</v>
      </c>
      <c r="L789" s="6" t="s">
        <v>46</v>
      </c>
      <c r="M789" s="6" t="s">
        <v>49</v>
      </c>
      <c r="N789" s="6" t="s">
        <v>117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296</v>
      </c>
      <c r="T789" s="6" t="s">
        <v>296</v>
      </c>
      <c r="U789" s="6" t="s">
        <v>253</v>
      </c>
      <c r="V789" s="6" t="s">
        <v>347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288</v>
      </c>
      <c r="AE789" s="6" t="s">
        <v>290</v>
      </c>
      <c r="AF789" s="6" t="s">
        <v>49</v>
      </c>
      <c r="AG789" s="6" t="s">
        <v>49</v>
      </c>
      <c r="AH789" s="1" t="s">
        <v>184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32" t="s">
        <v>49</v>
      </c>
    </row>
    <row r="790" spans="1:48">
      <c r="A790" s="6" t="s">
        <v>276</v>
      </c>
      <c r="B790" s="6" t="s">
        <v>38</v>
      </c>
      <c r="C790" s="6" t="s">
        <v>49</v>
      </c>
      <c r="D790" s="6" t="s">
        <v>277</v>
      </c>
      <c r="E790" s="6" t="s">
        <v>297</v>
      </c>
      <c r="F790" s="6">
        <v>2018</v>
      </c>
      <c r="G790" s="6" t="s">
        <v>278</v>
      </c>
      <c r="H790" s="6" t="s">
        <v>279</v>
      </c>
      <c r="I790" s="6" t="s">
        <v>280</v>
      </c>
      <c r="J790" s="6" t="str">
        <f t="shared" si="52"/>
        <v>Senecio_pinnatifolius</v>
      </c>
      <c r="K790" s="6" t="s">
        <v>281</v>
      </c>
      <c r="L790" s="6" t="s">
        <v>46</v>
      </c>
      <c r="M790" s="6" t="s">
        <v>49</v>
      </c>
      <c r="N790" s="6" t="s">
        <v>117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296</v>
      </c>
      <c r="T790" s="6" t="s">
        <v>296</v>
      </c>
      <c r="U790" s="6" t="s">
        <v>253</v>
      </c>
      <c r="V790" s="6" t="s">
        <v>347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288</v>
      </c>
      <c r="AE790" s="6" t="s">
        <v>291</v>
      </c>
      <c r="AF790" s="6" t="s">
        <v>49</v>
      </c>
      <c r="AG790" s="6" t="s">
        <v>49</v>
      </c>
      <c r="AH790" s="1" t="s">
        <v>184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32" t="s">
        <v>49</v>
      </c>
    </row>
    <row r="791" spans="1:48">
      <c r="A791" s="6" t="s">
        <v>276</v>
      </c>
      <c r="B791" s="6" t="s">
        <v>38</v>
      </c>
      <c r="C791" s="6" t="s">
        <v>49</v>
      </c>
      <c r="D791" s="6" t="s">
        <v>277</v>
      </c>
      <c r="E791" s="6" t="s">
        <v>297</v>
      </c>
      <c r="F791" s="6">
        <v>2018</v>
      </c>
      <c r="G791" s="6" t="s">
        <v>278</v>
      </c>
      <c r="H791" s="6" t="s">
        <v>279</v>
      </c>
      <c r="I791" s="6" t="s">
        <v>280</v>
      </c>
      <c r="J791" s="6" t="str">
        <f t="shared" si="52"/>
        <v>Senecio_pinnatifolius</v>
      </c>
      <c r="K791" s="6" t="s">
        <v>281</v>
      </c>
      <c r="L791" s="6" t="s">
        <v>46</v>
      </c>
      <c r="M791" s="6" t="s">
        <v>49</v>
      </c>
      <c r="N791" s="6" t="s">
        <v>117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296</v>
      </c>
      <c r="T791" s="6" t="s">
        <v>296</v>
      </c>
      <c r="U791" s="6" t="s">
        <v>253</v>
      </c>
      <c r="V791" s="6" t="s">
        <v>347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289</v>
      </c>
      <c r="AE791" s="6" t="s">
        <v>290</v>
      </c>
      <c r="AF791" s="6" t="s">
        <v>49</v>
      </c>
      <c r="AG791" s="6" t="s">
        <v>49</v>
      </c>
      <c r="AH791" s="1" t="s">
        <v>184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32" t="s">
        <v>49</v>
      </c>
    </row>
    <row r="792" spans="1:48">
      <c r="A792" s="6" t="s">
        <v>276</v>
      </c>
      <c r="B792" s="6" t="s">
        <v>38</v>
      </c>
      <c r="C792" s="6" t="s">
        <v>49</v>
      </c>
      <c r="D792" s="6" t="s">
        <v>277</v>
      </c>
      <c r="E792" s="6" t="s">
        <v>297</v>
      </c>
      <c r="F792" s="6">
        <v>2018</v>
      </c>
      <c r="G792" s="6" t="s">
        <v>278</v>
      </c>
      <c r="H792" s="6" t="s">
        <v>279</v>
      </c>
      <c r="I792" s="6" t="s">
        <v>280</v>
      </c>
      <c r="J792" s="6" t="str">
        <f t="shared" si="52"/>
        <v>Senecio_pinnatifolius</v>
      </c>
      <c r="K792" s="6" t="s">
        <v>281</v>
      </c>
      <c r="L792" s="6" t="s">
        <v>46</v>
      </c>
      <c r="M792" s="6" t="s">
        <v>49</v>
      </c>
      <c r="N792" s="6" t="s">
        <v>117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296</v>
      </c>
      <c r="T792" s="6" t="s">
        <v>296</v>
      </c>
      <c r="U792" s="6" t="s">
        <v>253</v>
      </c>
      <c r="V792" s="6" t="s">
        <v>347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289</v>
      </c>
      <c r="AE792" s="6" t="s">
        <v>291</v>
      </c>
      <c r="AF792" s="6" t="s">
        <v>49</v>
      </c>
      <c r="AG792" s="6" t="s">
        <v>49</v>
      </c>
      <c r="AH792" s="1" t="s">
        <v>184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32" t="s">
        <v>49</v>
      </c>
    </row>
    <row r="793" spans="1:48">
      <c r="A793" s="6" t="s">
        <v>276</v>
      </c>
      <c r="B793" s="6" t="s">
        <v>38</v>
      </c>
      <c r="C793" s="6" t="s">
        <v>49</v>
      </c>
      <c r="D793" s="6" t="s">
        <v>277</v>
      </c>
      <c r="E793" s="6" t="s">
        <v>297</v>
      </c>
      <c r="F793" s="6">
        <v>2018</v>
      </c>
      <c r="G793" s="6" t="s">
        <v>278</v>
      </c>
      <c r="H793" s="6" t="s">
        <v>279</v>
      </c>
      <c r="I793" s="6" t="s">
        <v>280</v>
      </c>
      <c r="J793" s="6" t="str">
        <f t="shared" si="52"/>
        <v>Senecio_pinnatifolius</v>
      </c>
      <c r="K793" s="6" t="s">
        <v>281</v>
      </c>
      <c r="L793" s="6" t="s">
        <v>46</v>
      </c>
      <c r="M793" s="6" t="s">
        <v>49</v>
      </c>
      <c r="N793" s="6" t="s">
        <v>117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296</v>
      </c>
      <c r="T793" s="6" t="s">
        <v>296</v>
      </c>
      <c r="U793" s="6" t="s">
        <v>253</v>
      </c>
      <c r="V793" s="6" t="s">
        <v>347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290</v>
      </c>
      <c r="AE793" s="6" t="s">
        <v>291</v>
      </c>
      <c r="AF793" s="6" t="s">
        <v>49</v>
      </c>
      <c r="AG793" s="6" t="s">
        <v>49</v>
      </c>
      <c r="AH793" s="1" t="s">
        <v>184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32" t="s">
        <v>49</v>
      </c>
    </row>
    <row r="794" spans="1:48" ht="15" customHeight="1">
      <c r="A794" s="6">
        <v>3</v>
      </c>
      <c r="B794" s="6" t="s">
        <v>38</v>
      </c>
      <c r="C794" s="1" t="s">
        <v>38</v>
      </c>
      <c r="D794" s="3" t="s">
        <v>303</v>
      </c>
      <c r="E794" s="3" t="s">
        <v>304</v>
      </c>
      <c r="F794" s="3">
        <v>2003</v>
      </c>
      <c r="G794" s="3" t="s">
        <v>305</v>
      </c>
      <c r="H794" s="3" t="s">
        <v>306</v>
      </c>
      <c r="I794" s="3" t="s">
        <v>307</v>
      </c>
      <c r="J794" s="3" t="s">
        <v>308</v>
      </c>
      <c r="K794" s="3" t="s">
        <v>309</v>
      </c>
      <c r="L794" s="3" t="s">
        <v>46</v>
      </c>
      <c r="M794" s="1" t="s">
        <v>12</v>
      </c>
      <c r="N794" s="1" t="s">
        <v>77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78</v>
      </c>
      <c r="T794" s="1" t="s">
        <v>310</v>
      </c>
      <c r="U794" s="1" t="s">
        <v>311</v>
      </c>
      <c r="V794" s="3" t="s">
        <v>312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313</v>
      </c>
      <c r="AD794" s="1" t="s">
        <v>314</v>
      </c>
      <c r="AE794" s="1" t="s">
        <v>314</v>
      </c>
      <c r="AF794" s="1" t="s">
        <v>60</v>
      </c>
      <c r="AG794" s="1" t="s">
        <v>61</v>
      </c>
      <c r="AH794" s="1" t="s">
        <v>153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1">
        <v>6.0000000000000001E-3</v>
      </c>
      <c r="AS794" s="4">
        <f t="shared" ref="AS794:AS800" si="53">AR794/(AM794^2)*100</f>
        <v>0.32921810699588472</v>
      </c>
      <c r="AT794" s="5">
        <v>0</v>
      </c>
      <c r="AU794" s="4">
        <f t="shared" ref="AU794:AU800" si="54">AS794*(1-AL794)/AL794</f>
        <v>1.3168724279835389</v>
      </c>
      <c r="AV794" s="31" t="s">
        <v>344</v>
      </c>
    </row>
    <row r="795" spans="1:48" ht="15" customHeight="1">
      <c r="A795" s="1">
        <v>3</v>
      </c>
      <c r="B795" s="1" t="s">
        <v>38</v>
      </c>
      <c r="C795" s="1" t="s">
        <v>38</v>
      </c>
      <c r="D795" s="3" t="s">
        <v>303</v>
      </c>
      <c r="E795" s="3" t="s">
        <v>304</v>
      </c>
      <c r="F795" s="3">
        <v>2003</v>
      </c>
      <c r="G795" s="3" t="s">
        <v>305</v>
      </c>
      <c r="H795" s="3" t="s">
        <v>306</v>
      </c>
      <c r="I795" s="3" t="s">
        <v>307</v>
      </c>
      <c r="J795" s="3" t="s">
        <v>308</v>
      </c>
      <c r="K795" s="3" t="s">
        <v>309</v>
      </c>
      <c r="L795" s="3" t="s">
        <v>46</v>
      </c>
      <c r="M795" s="1" t="s">
        <v>12</v>
      </c>
      <c r="N795" s="1" t="s">
        <v>77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78</v>
      </c>
      <c r="T795" s="1" t="s">
        <v>310</v>
      </c>
      <c r="U795" s="1" t="s">
        <v>311</v>
      </c>
      <c r="V795" s="3" t="s">
        <v>312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315</v>
      </c>
      <c r="AE795" s="1" t="s">
        <v>315</v>
      </c>
      <c r="AF795" s="1" t="s">
        <v>60</v>
      </c>
      <c r="AG795" s="1" t="s">
        <v>61</v>
      </c>
      <c r="AH795" s="1" t="s">
        <v>153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1">
        <v>0.10299999999999999</v>
      </c>
      <c r="AS795" s="4">
        <f t="shared" si="53"/>
        <v>0.47841111771700351</v>
      </c>
      <c r="AT795" s="5">
        <v>0</v>
      </c>
      <c r="AU795" s="4">
        <f t="shared" si="54"/>
        <v>1.2934819108644908</v>
      </c>
      <c r="AV795" s="31" t="s">
        <v>344</v>
      </c>
    </row>
    <row r="796" spans="1:48" ht="15" customHeight="1">
      <c r="A796" s="1">
        <v>3</v>
      </c>
      <c r="B796" s="1" t="s">
        <v>38</v>
      </c>
      <c r="C796" s="1" t="s">
        <v>38</v>
      </c>
      <c r="D796" s="3" t="s">
        <v>303</v>
      </c>
      <c r="E796" s="3" t="s">
        <v>304</v>
      </c>
      <c r="F796" s="3">
        <v>2003</v>
      </c>
      <c r="G796" s="3" t="s">
        <v>305</v>
      </c>
      <c r="H796" s="3" t="s">
        <v>306</v>
      </c>
      <c r="I796" s="3" t="s">
        <v>307</v>
      </c>
      <c r="J796" s="3" t="s">
        <v>308</v>
      </c>
      <c r="K796" s="3" t="s">
        <v>309</v>
      </c>
      <c r="L796" s="3" t="s">
        <v>46</v>
      </c>
      <c r="M796" s="1" t="s">
        <v>12</v>
      </c>
      <c r="N796" s="1" t="s">
        <v>77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78</v>
      </c>
      <c r="T796" s="1" t="s">
        <v>310</v>
      </c>
      <c r="U796" s="1" t="s">
        <v>311</v>
      </c>
      <c r="V796" s="3" t="s">
        <v>312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86</v>
      </c>
      <c r="AE796" s="1" t="s">
        <v>86</v>
      </c>
      <c r="AF796" s="1" t="s">
        <v>60</v>
      </c>
      <c r="AG796" s="1" t="s">
        <v>61</v>
      </c>
      <c r="AH796" s="1" t="s">
        <v>153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1">
        <v>0.19</v>
      </c>
      <c r="AS796" s="4">
        <f t="shared" si="53"/>
        <v>0.48330191870861738</v>
      </c>
      <c r="AT796" s="5">
        <v>0</v>
      </c>
      <c r="AU796" s="4">
        <f t="shared" si="54"/>
        <v>1.2427763623935875</v>
      </c>
      <c r="AV796" s="31" t="s">
        <v>344</v>
      </c>
    </row>
    <row r="797" spans="1:48" ht="15" customHeight="1">
      <c r="A797" s="1">
        <v>3</v>
      </c>
      <c r="B797" s="1" t="s">
        <v>38</v>
      </c>
      <c r="C797" s="1" t="s">
        <v>38</v>
      </c>
      <c r="D797" s="3" t="s">
        <v>303</v>
      </c>
      <c r="E797" s="3" t="s">
        <v>304</v>
      </c>
      <c r="F797" s="3">
        <v>2003</v>
      </c>
      <c r="G797" s="3" t="s">
        <v>305</v>
      </c>
      <c r="H797" s="3" t="s">
        <v>306</v>
      </c>
      <c r="I797" s="3" t="s">
        <v>307</v>
      </c>
      <c r="J797" s="3" t="s">
        <v>308</v>
      </c>
      <c r="K797" s="3" t="s">
        <v>309</v>
      </c>
      <c r="L797" s="3" t="s">
        <v>46</v>
      </c>
      <c r="M797" s="1" t="s">
        <v>12</v>
      </c>
      <c r="N797" s="1" t="s">
        <v>77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78</v>
      </c>
      <c r="T797" s="1" t="s">
        <v>310</v>
      </c>
      <c r="U797" s="1" t="s">
        <v>311</v>
      </c>
      <c r="V797" s="3" t="s">
        <v>312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87</v>
      </c>
      <c r="AD797" s="1" t="s">
        <v>316</v>
      </c>
      <c r="AE797" s="1" t="s">
        <v>316</v>
      </c>
      <c r="AF797" s="1" t="s">
        <v>60</v>
      </c>
      <c r="AG797" s="1" t="s">
        <v>61</v>
      </c>
      <c r="AH797" s="1" t="s">
        <v>153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1">
        <v>2.5999999999999999E-2</v>
      </c>
      <c r="AS797" s="4">
        <f t="shared" si="53"/>
        <v>0.11972959531396782</v>
      </c>
      <c r="AT797" s="5">
        <v>0</v>
      </c>
      <c r="AU797" s="4">
        <f t="shared" si="54"/>
        <v>1.210599241507897</v>
      </c>
      <c r="AV797" s="31" t="s">
        <v>344</v>
      </c>
    </row>
    <row r="798" spans="1:48" ht="15" customHeight="1">
      <c r="A798" s="1">
        <v>3</v>
      </c>
      <c r="B798" s="1" t="s">
        <v>38</v>
      </c>
      <c r="C798" s="1" t="s">
        <v>38</v>
      </c>
      <c r="D798" s="3" t="s">
        <v>303</v>
      </c>
      <c r="E798" s="3" t="s">
        <v>304</v>
      </c>
      <c r="F798" s="3">
        <v>2003</v>
      </c>
      <c r="G798" s="3" t="s">
        <v>305</v>
      </c>
      <c r="H798" s="3" t="s">
        <v>306</v>
      </c>
      <c r="I798" s="3" t="s">
        <v>307</v>
      </c>
      <c r="J798" s="3" t="s">
        <v>308</v>
      </c>
      <c r="K798" s="3" t="s">
        <v>309</v>
      </c>
      <c r="L798" s="3" t="s">
        <v>46</v>
      </c>
      <c r="M798" s="1" t="s">
        <v>12</v>
      </c>
      <c r="N798" s="1" t="s">
        <v>77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78</v>
      </c>
      <c r="T798" s="1" t="s">
        <v>310</v>
      </c>
      <c r="U798" s="1" t="s">
        <v>311</v>
      </c>
      <c r="V798" s="3" t="s">
        <v>312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317</v>
      </c>
      <c r="AD798" s="1" t="s">
        <v>318</v>
      </c>
      <c r="AE798" s="1" t="s">
        <v>318</v>
      </c>
      <c r="AF798" s="1" t="s">
        <v>60</v>
      </c>
      <c r="AG798" s="1" t="s">
        <v>61</v>
      </c>
      <c r="AH798" s="1" t="s">
        <v>153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1">
        <v>1.33</v>
      </c>
      <c r="AS798" s="4">
        <f t="shared" si="53"/>
        <v>0.31371764609866165</v>
      </c>
      <c r="AT798" s="5">
        <v>0</v>
      </c>
      <c r="AU798" s="4">
        <f t="shared" si="54"/>
        <v>0.73200784089687709</v>
      </c>
      <c r="AV798" s="31" t="s">
        <v>344</v>
      </c>
    </row>
    <row r="799" spans="1:48" ht="15" customHeight="1">
      <c r="A799" s="1">
        <v>3</v>
      </c>
      <c r="B799" s="1" t="s">
        <v>38</v>
      </c>
      <c r="C799" s="1" t="s">
        <v>38</v>
      </c>
      <c r="D799" s="3" t="s">
        <v>303</v>
      </c>
      <c r="E799" s="3" t="s">
        <v>304</v>
      </c>
      <c r="F799" s="3">
        <v>2003</v>
      </c>
      <c r="G799" s="3" t="s">
        <v>305</v>
      </c>
      <c r="H799" s="3" t="s">
        <v>306</v>
      </c>
      <c r="I799" s="3" t="s">
        <v>307</v>
      </c>
      <c r="J799" s="3" t="s">
        <v>308</v>
      </c>
      <c r="K799" s="3" t="s">
        <v>309</v>
      </c>
      <c r="L799" s="3" t="s">
        <v>46</v>
      </c>
      <c r="M799" s="1" t="s">
        <v>12</v>
      </c>
      <c r="N799" s="1" t="s">
        <v>77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78</v>
      </c>
      <c r="T799" s="1" t="s">
        <v>310</v>
      </c>
      <c r="U799" s="1" t="s">
        <v>311</v>
      </c>
      <c r="V799" s="3" t="s">
        <v>312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317</v>
      </c>
      <c r="AD799" s="1" t="s">
        <v>319</v>
      </c>
      <c r="AE799" s="1" t="s">
        <v>319</v>
      </c>
      <c r="AF799" s="1" t="s">
        <v>60</v>
      </c>
      <c r="AG799" s="1" t="s">
        <v>61</v>
      </c>
      <c r="AH799" s="1" t="s">
        <v>153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1">
        <v>0.78</v>
      </c>
      <c r="AS799" s="4">
        <f t="shared" si="53"/>
        <v>0.25324469768914215</v>
      </c>
      <c r="AT799" s="5">
        <v>0</v>
      </c>
      <c r="AU799" s="4">
        <f t="shared" si="54"/>
        <v>0.72077337034601996</v>
      </c>
      <c r="AV799" s="31" t="s">
        <v>344</v>
      </c>
    </row>
    <row r="800" spans="1:48" ht="15" customHeight="1">
      <c r="A800" s="1">
        <v>3</v>
      </c>
      <c r="B800" s="1" t="s">
        <v>38</v>
      </c>
      <c r="C800" s="1" t="s">
        <v>38</v>
      </c>
      <c r="D800" s="3" t="s">
        <v>303</v>
      </c>
      <c r="E800" s="3" t="s">
        <v>304</v>
      </c>
      <c r="F800" s="3">
        <v>2003</v>
      </c>
      <c r="G800" s="3" t="s">
        <v>305</v>
      </c>
      <c r="H800" s="3" t="s">
        <v>306</v>
      </c>
      <c r="I800" s="3" t="s">
        <v>307</v>
      </c>
      <c r="J800" s="3" t="s">
        <v>308</v>
      </c>
      <c r="K800" s="3" t="s">
        <v>309</v>
      </c>
      <c r="L800" s="3" t="s">
        <v>46</v>
      </c>
      <c r="M800" s="1" t="s">
        <v>12</v>
      </c>
      <c r="N800" s="1" t="s">
        <v>77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78</v>
      </c>
      <c r="T800" s="1" t="s">
        <v>310</v>
      </c>
      <c r="U800" s="1" t="s">
        <v>311</v>
      </c>
      <c r="V800" s="3" t="s">
        <v>312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317</v>
      </c>
      <c r="AD800" s="1" t="s">
        <v>320</v>
      </c>
      <c r="AE800" s="1" t="s">
        <v>320</v>
      </c>
      <c r="AF800" s="1" t="s">
        <v>60</v>
      </c>
      <c r="AG800" s="1" t="s">
        <v>61</v>
      </c>
      <c r="AH800" s="1" t="s">
        <v>153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1">
        <v>1.47</v>
      </c>
      <c r="AS800" s="4">
        <f t="shared" si="53"/>
        <v>0.3420729481033451</v>
      </c>
      <c r="AT800" s="5">
        <v>0</v>
      </c>
      <c r="AU800" s="4">
        <f t="shared" si="54"/>
        <v>1.2128040887300418</v>
      </c>
      <c r="AV800" s="31" t="s">
        <v>344</v>
      </c>
    </row>
    <row r="801" spans="1:48" ht="15" customHeight="1">
      <c r="A801" s="6">
        <v>3</v>
      </c>
      <c r="B801" s="6" t="s">
        <v>38</v>
      </c>
      <c r="C801" s="1" t="s">
        <v>38</v>
      </c>
      <c r="D801" s="3" t="s">
        <v>303</v>
      </c>
      <c r="E801" s="3" t="s">
        <v>304</v>
      </c>
      <c r="F801" s="3">
        <v>2003</v>
      </c>
      <c r="G801" s="3" t="s">
        <v>305</v>
      </c>
      <c r="H801" s="3" t="s">
        <v>306</v>
      </c>
      <c r="I801" s="3" t="s">
        <v>307</v>
      </c>
      <c r="J801" s="6" t="s">
        <v>308</v>
      </c>
      <c r="K801" s="3" t="s">
        <v>309</v>
      </c>
      <c r="L801" s="3" t="s">
        <v>46</v>
      </c>
      <c r="M801" s="6" t="s">
        <v>12</v>
      </c>
      <c r="N801" s="6" t="s">
        <v>77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78</v>
      </c>
      <c r="T801" s="1" t="s">
        <v>310</v>
      </c>
      <c r="U801" s="1" t="s">
        <v>311</v>
      </c>
      <c r="V801" s="3" t="s">
        <v>312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92</v>
      </c>
      <c r="AC801" s="6" t="s">
        <v>321</v>
      </c>
      <c r="AD801" s="6" t="s">
        <v>322</v>
      </c>
      <c r="AE801" s="6" t="s">
        <v>322</v>
      </c>
      <c r="AF801" s="1" t="s">
        <v>60</v>
      </c>
      <c r="AG801" s="1" t="s">
        <v>49</v>
      </c>
      <c r="AH801" s="1" t="s">
        <v>153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17">
        <v>0.34599999999999997</v>
      </c>
      <c r="AT801" s="18">
        <v>0</v>
      </c>
      <c r="AU801" s="4" t="s">
        <v>49</v>
      </c>
      <c r="AV801" s="31" t="s">
        <v>344</v>
      </c>
    </row>
    <row r="802" spans="1:48" ht="15" customHeight="1">
      <c r="A802" s="1">
        <v>3</v>
      </c>
      <c r="B802" s="1" t="s">
        <v>38</v>
      </c>
      <c r="C802" s="1" t="s">
        <v>38</v>
      </c>
      <c r="D802" s="3" t="s">
        <v>303</v>
      </c>
      <c r="E802" s="3" t="s">
        <v>304</v>
      </c>
      <c r="F802" s="3">
        <v>2003</v>
      </c>
      <c r="G802" s="3" t="s">
        <v>305</v>
      </c>
      <c r="H802" s="3" t="s">
        <v>306</v>
      </c>
      <c r="I802" s="3" t="s">
        <v>307</v>
      </c>
      <c r="J802" s="3" t="s">
        <v>308</v>
      </c>
      <c r="K802" s="3" t="s">
        <v>309</v>
      </c>
      <c r="L802" s="3" t="s">
        <v>46</v>
      </c>
      <c r="M802" s="1" t="s">
        <v>12</v>
      </c>
      <c r="N802" s="1" t="s">
        <v>77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78</v>
      </c>
      <c r="T802" s="1" t="s">
        <v>310</v>
      </c>
      <c r="U802" s="1" t="s">
        <v>311</v>
      </c>
      <c r="V802" s="3" t="s">
        <v>312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92</v>
      </c>
      <c r="AC802" s="1" t="s">
        <v>92</v>
      </c>
      <c r="AD802" s="1" t="s">
        <v>94</v>
      </c>
      <c r="AE802" s="1" t="s">
        <v>94</v>
      </c>
      <c r="AF802" s="1" t="s">
        <v>60</v>
      </c>
      <c r="AG802" s="1" t="s">
        <v>49</v>
      </c>
      <c r="AH802" s="1" t="s">
        <v>153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1">
        <v>0.25</v>
      </c>
      <c r="AS802" s="4">
        <f t="shared" ref="AS802:AS818" si="55">AR802/(AM802^2)*100</f>
        <v>1.9077561734989774</v>
      </c>
      <c r="AT802" s="5">
        <v>0</v>
      </c>
      <c r="AU802" s="4">
        <f t="shared" ref="AU802:AU818" si="56">AS802*(1-AL802)/AL802</f>
        <v>5.4297675707278588</v>
      </c>
      <c r="AV802" s="31" t="s">
        <v>344</v>
      </c>
    </row>
    <row r="803" spans="1:48" ht="15" customHeight="1">
      <c r="A803" s="1">
        <v>3</v>
      </c>
      <c r="B803" s="1" t="s">
        <v>38</v>
      </c>
      <c r="C803" s="1" t="s">
        <v>38</v>
      </c>
      <c r="D803" s="3" t="s">
        <v>303</v>
      </c>
      <c r="E803" s="3" t="s">
        <v>304</v>
      </c>
      <c r="F803" s="3">
        <v>2003</v>
      </c>
      <c r="G803" s="3" t="s">
        <v>305</v>
      </c>
      <c r="H803" s="3" t="s">
        <v>306</v>
      </c>
      <c r="I803" s="3" t="s">
        <v>307</v>
      </c>
      <c r="J803" s="3" t="s">
        <v>308</v>
      </c>
      <c r="K803" s="3" t="s">
        <v>309</v>
      </c>
      <c r="L803" s="3" t="s">
        <v>46</v>
      </c>
      <c r="M803" s="1" t="s">
        <v>12</v>
      </c>
      <c r="N803" s="1" t="s">
        <v>77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78</v>
      </c>
      <c r="T803" s="1" t="s">
        <v>310</v>
      </c>
      <c r="U803" s="1" t="s">
        <v>311</v>
      </c>
      <c r="V803" s="3" t="s">
        <v>312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87</v>
      </c>
      <c r="AC803" s="1" t="s">
        <v>323</v>
      </c>
      <c r="AD803" s="1" t="s">
        <v>324</v>
      </c>
      <c r="AE803" s="1" t="s">
        <v>324</v>
      </c>
      <c r="AF803" s="1" t="s">
        <v>60</v>
      </c>
      <c r="AG803" s="1" t="s">
        <v>61</v>
      </c>
      <c r="AH803" s="1" t="s">
        <v>153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1">
        <v>1.2E-2</v>
      </c>
      <c r="AS803" s="4">
        <f t="shared" si="55"/>
        <v>0.15416040390025823</v>
      </c>
      <c r="AT803" s="5">
        <v>0</v>
      </c>
      <c r="AU803" s="4">
        <f t="shared" si="56"/>
        <v>0.65721014294320623</v>
      </c>
      <c r="AV803" s="31" t="s">
        <v>344</v>
      </c>
    </row>
    <row r="804" spans="1:48" ht="15" customHeight="1">
      <c r="A804" s="1">
        <v>3</v>
      </c>
      <c r="B804" s="1" t="s">
        <v>38</v>
      </c>
      <c r="C804" s="1" t="s">
        <v>38</v>
      </c>
      <c r="D804" s="3" t="s">
        <v>303</v>
      </c>
      <c r="E804" s="3" t="s">
        <v>304</v>
      </c>
      <c r="F804" s="3">
        <v>2003</v>
      </c>
      <c r="G804" s="3" t="s">
        <v>305</v>
      </c>
      <c r="H804" s="3" t="s">
        <v>306</v>
      </c>
      <c r="I804" s="3" t="s">
        <v>307</v>
      </c>
      <c r="J804" s="3" t="s">
        <v>308</v>
      </c>
      <c r="K804" s="3" t="s">
        <v>309</v>
      </c>
      <c r="L804" s="3" t="s">
        <v>46</v>
      </c>
      <c r="M804" s="1" t="s">
        <v>12</v>
      </c>
      <c r="N804" s="1" t="s">
        <v>77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78</v>
      </c>
      <c r="T804" s="1" t="s">
        <v>310</v>
      </c>
      <c r="U804" s="1" t="s">
        <v>311</v>
      </c>
      <c r="V804" s="3" t="s">
        <v>312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239</v>
      </c>
      <c r="AC804" s="1" t="s">
        <v>317</v>
      </c>
      <c r="AD804" s="1" t="s">
        <v>325</v>
      </c>
      <c r="AE804" s="1" t="s">
        <v>325</v>
      </c>
      <c r="AF804" s="1" t="s">
        <v>60</v>
      </c>
      <c r="AG804" s="1" t="s">
        <v>61</v>
      </c>
      <c r="AH804" s="1" t="s">
        <v>153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1">
        <v>0.97</v>
      </c>
      <c r="AS804" s="4">
        <f t="shared" si="55"/>
        <v>0.28007799450296406</v>
      </c>
      <c r="AT804" s="5">
        <v>0</v>
      </c>
      <c r="AU804" s="4">
        <f t="shared" si="56"/>
        <v>0.88691364925938632</v>
      </c>
      <c r="AV804" s="31" t="s">
        <v>344</v>
      </c>
    </row>
    <row r="805" spans="1:48" ht="15" customHeight="1">
      <c r="A805" s="1">
        <v>3</v>
      </c>
      <c r="B805" s="1" t="s">
        <v>38</v>
      </c>
      <c r="C805" s="1" t="s">
        <v>38</v>
      </c>
      <c r="D805" s="3" t="s">
        <v>303</v>
      </c>
      <c r="E805" s="3" t="s">
        <v>304</v>
      </c>
      <c r="F805" s="3">
        <v>2003</v>
      </c>
      <c r="G805" s="3" t="s">
        <v>305</v>
      </c>
      <c r="H805" s="3" t="s">
        <v>306</v>
      </c>
      <c r="I805" s="3" t="s">
        <v>307</v>
      </c>
      <c r="J805" s="3" t="s">
        <v>308</v>
      </c>
      <c r="K805" s="3" t="s">
        <v>309</v>
      </c>
      <c r="L805" s="3" t="s">
        <v>46</v>
      </c>
      <c r="M805" s="1" t="s">
        <v>12</v>
      </c>
      <c r="N805" s="1" t="s">
        <v>77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78</v>
      </c>
      <c r="T805" s="1" t="s">
        <v>310</v>
      </c>
      <c r="U805" s="1" t="s">
        <v>311</v>
      </c>
      <c r="V805" s="3" t="s">
        <v>312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239</v>
      </c>
      <c r="AC805" s="1" t="s">
        <v>239</v>
      </c>
      <c r="AD805" s="1" t="s">
        <v>240</v>
      </c>
      <c r="AE805" s="1" t="s">
        <v>240</v>
      </c>
      <c r="AF805" s="1" t="s">
        <v>60</v>
      </c>
      <c r="AG805" s="1" t="s">
        <v>61</v>
      </c>
      <c r="AH805" s="1" t="s">
        <v>153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1">
        <v>9.8000000000000004E-2</v>
      </c>
      <c r="AS805" s="4">
        <f t="shared" si="55"/>
        <v>0.98141323505848399</v>
      </c>
      <c r="AT805" s="5">
        <v>0</v>
      </c>
      <c r="AU805" s="4">
        <f t="shared" si="56"/>
        <v>3.1078085776851996</v>
      </c>
      <c r="AV805" s="31" t="s">
        <v>344</v>
      </c>
    </row>
    <row r="806" spans="1:48" ht="15" customHeight="1">
      <c r="A806" s="1">
        <v>3</v>
      </c>
      <c r="B806" s="1" t="s">
        <v>38</v>
      </c>
      <c r="C806" s="1" t="s">
        <v>38</v>
      </c>
      <c r="D806" s="3" t="s">
        <v>303</v>
      </c>
      <c r="E806" s="3" t="s">
        <v>304</v>
      </c>
      <c r="F806" s="3">
        <v>2003</v>
      </c>
      <c r="G806" s="3" t="s">
        <v>305</v>
      </c>
      <c r="H806" s="3" t="s">
        <v>306</v>
      </c>
      <c r="I806" s="3" t="s">
        <v>307</v>
      </c>
      <c r="J806" s="3" t="s">
        <v>308</v>
      </c>
      <c r="K806" s="3" t="s">
        <v>309</v>
      </c>
      <c r="L806" s="3" t="s">
        <v>46</v>
      </c>
      <c r="M806" s="1" t="s">
        <v>12</v>
      </c>
      <c r="N806" s="1" t="s">
        <v>77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78</v>
      </c>
      <c r="T806" s="1" t="s">
        <v>310</v>
      </c>
      <c r="U806" s="1" t="s">
        <v>311</v>
      </c>
      <c r="V806" s="3" t="s">
        <v>312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186</v>
      </c>
      <c r="AC806" s="1" t="s">
        <v>326</v>
      </c>
      <c r="AD806" s="1" t="s">
        <v>327</v>
      </c>
      <c r="AE806" s="1" t="s">
        <v>327</v>
      </c>
      <c r="AF806" s="1" t="s">
        <v>60</v>
      </c>
      <c r="AG806" s="1" t="s">
        <v>61</v>
      </c>
      <c r="AH806" s="1" t="s">
        <v>153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1">
        <v>4.5999999999999999E-2</v>
      </c>
      <c r="AS806" s="4">
        <f t="shared" si="55"/>
        <v>0.10528219060196235</v>
      </c>
      <c r="AT806" s="5">
        <v>0</v>
      </c>
      <c r="AU806" s="4">
        <f t="shared" si="56"/>
        <v>1.2107451919225671</v>
      </c>
      <c r="AV806" s="31" t="s">
        <v>344</v>
      </c>
    </row>
    <row r="807" spans="1:48" ht="15" customHeight="1">
      <c r="A807" s="6">
        <v>3</v>
      </c>
      <c r="B807" s="6" t="s">
        <v>38</v>
      </c>
      <c r="C807" s="1" t="s">
        <v>38</v>
      </c>
      <c r="D807" s="3" t="s">
        <v>303</v>
      </c>
      <c r="E807" s="3" t="s">
        <v>304</v>
      </c>
      <c r="F807" s="3">
        <v>2003</v>
      </c>
      <c r="G807" s="3" t="s">
        <v>305</v>
      </c>
      <c r="H807" s="3" t="s">
        <v>306</v>
      </c>
      <c r="I807" s="3" t="s">
        <v>307</v>
      </c>
      <c r="J807" s="3" t="s">
        <v>308</v>
      </c>
      <c r="K807" s="3" t="s">
        <v>309</v>
      </c>
      <c r="L807" s="3" t="s">
        <v>46</v>
      </c>
      <c r="M807" s="1" t="s">
        <v>12</v>
      </c>
      <c r="N807" s="1" t="s">
        <v>77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78</v>
      </c>
      <c r="T807" s="1" t="s">
        <v>310</v>
      </c>
      <c r="U807" s="1" t="s">
        <v>311</v>
      </c>
      <c r="V807" s="3" t="s">
        <v>312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186</v>
      </c>
      <c r="AC807" s="1" t="s">
        <v>326</v>
      </c>
      <c r="AD807" s="1" t="s">
        <v>328</v>
      </c>
      <c r="AE807" s="1" t="s">
        <v>328</v>
      </c>
      <c r="AF807" s="1" t="s">
        <v>60</v>
      </c>
      <c r="AG807" s="1" t="s">
        <v>61</v>
      </c>
      <c r="AH807" s="1" t="s">
        <v>153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1">
        <v>2.5999999999999999E-2</v>
      </c>
      <c r="AS807" s="4">
        <f t="shared" si="55"/>
        <v>0.30493525989866771</v>
      </c>
      <c r="AT807" s="5">
        <v>0</v>
      </c>
      <c r="AU807" s="4">
        <f t="shared" si="56"/>
        <v>2.4672034664528568</v>
      </c>
      <c r="AV807" s="31" t="s">
        <v>344</v>
      </c>
    </row>
    <row r="808" spans="1:48" ht="15" customHeight="1">
      <c r="A808" s="1">
        <v>3</v>
      </c>
      <c r="B808" s="1" t="s">
        <v>38</v>
      </c>
      <c r="C808" s="1" t="s">
        <v>38</v>
      </c>
      <c r="D808" s="3" t="s">
        <v>303</v>
      </c>
      <c r="E808" s="3" t="s">
        <v>304</v>
      </c>
      <c r="F808" s="3">
        <v>2003</v>
      </c>
      <c r="G808" s="3" t="s">
        <v>305</v>
      </c>
      <c r="H808" s="3" t="s">
        <v>306</v>
      </c>
      <c r="I808" s="3" t="s">
        <v>307</v>
      </c>
      <c r="J808" s="3" t="s">
        <v>308</v>
      </c>
      <c r="K808" s="3" t="s">
        <v>309</v>
      </c>
      <c r="L808" s="3" t="s">
        <v>46</v>
      </c>
      <c r="M808" s="1" t="s">
        <v>12</v>
      </c>
      <c r="N808" s="1" t="s">
        <v>77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78</v>
      </c>
      <c r="T808" s="1" t="s">
        <v>310</v>
      </c>
      <c r="U808" s="1" t="s">
        <v>311</v>
      </c>
      <c r="V808" s="3" t="s">
        <v>312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186</v>
      </c>
      <c r="AC808" s="1" t="s">
        <v>326</v>
      </c>
      <c r="AD808" s="1" t="s">
        <v>329</v>
      </c>
      <c r="AE808" s="1" t="s">
        <v>329</v>
      </c>
      <c r="AF808" s="1" t="s">
        <v>60</v>
      </c>
      <c r="AG808" s="1" t="s">
        <v>61</v>
      </c>
      <c r="AH808" s="1" t="s">
        <v>153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1">
        <v>0.03</v>
      </c>
      <c r="AS808" s="4">
        <f t="shared" si="55"/>
        <v>0.34240321402483564</v>
      </c>
      <c r="AT808" s="5">
        <v>0</v>
      </c>
      <c r="AU808" s="4">
        <f t="shared" si="56"/>
        <v>0.41849281714146586</v>
      </c>
      <c r="AV808" s="31" t="s">
        <v>344</v>
      </c>
    </row>
    <row r="809" spans="1:48" ht="15" customHeight="1">
      <c r="A809" s="1">
        <v>3</v>
      </c>
      <c r="B809" s="1" t="s">
        <v>38</v>
      </c>
      <c r="C809" s="1" t="s">
        <v>38</v>
      </c>
      <c r="D809" s="3" t="s">
        <v>303</v>
      </c>
      <c r="E809" s="3" t="s">
        <v>304</v>
      </c>
      <c r="F809" s="3">
        <v>2003</v>
      </c>
      <c r="G809" s="3" t="s">
        <v>305</v>
      </c>
      <c r="H809" s="3" t="s">
        <v>306</v>
      </c>
      <c r="I809" s="3" t="s">
        <v>307</v>
      </c>
      <c r="J809" s="3" t="s">
        <v>308</v>
      </c>
      <c r="K809" s="3" t="s">
        <v>309</v>
      </c>
      <c r="L809" s="3" t="s">
        <v>46</v>
      </c>
      <c r="M809" s="1" t="s">
        <v>12</v>
      </c>
      <c r="N809" s="1" t="s">
        <v>77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78</v>
      </c>
      <c r="T809" s="1" t="s">
        <v>310</v>
      </c>
      <c r="U809" s="1" t="s">
        <v>311</v>
      </c>
      <c r="V809" s="3" t="s">
        <v>312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186</v>
      </c>
      <c r="AC809" s="1" t="s">
        <v>326</v>
      </c>
      <c r="AD809" s="1" t="s">
        <v>330</v>
      </c>
      <c r="AE809" s="1" t="s">
        <v>330</v>
      </c>
      <c r="AF809" s="1" t="s">
        <v>53</v>
      </c>
      <c r="AG809" s="1" t="s">
        <v>53</v>
      </c>
      <c r="AH809" s="1" t="s">
        <v>153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1">
        <v>6.58</v>
      </c>
      <c r="AS809" s="4">
        <f t="shared" si="55"/>
        <v>1.4612857004533095</v>
      </c>
      <c r="AT809" s="5">
        <v>0</v>
      </c>
      <c r="AU809" s="4">
        <f t="shared" si="56"/>
        <v>3.1052321134632823</v>
      </c>
      <c r="AV809" s="31" t="s">
        <v>344</v>
      </c>
    </row>
    <row r="810" spans="1:48" ht="15" customHeight="1">
      <c r="A810" s="6">
        <v>3</v>
      </c>
      <c r="B810" s="6" t="s">
        <v>38</v>
      </c>
      <c r="C810" s="1" t="s">
        <v>38</v>
      </c>
      <c r="D810" s="3" t="s">
        <v>303</v>
      </c>
      <c r="E810" s="3" t="s">
        <v>304</v>
      </c>
      <c r="F810" s="3">
        <v>2003</v>
      </c>
      <c r="G810" s="3" t="s">
        <v>305</v>
      </c>
      <c r="H810" s="3" t="s">
        <v>306</v>
      </c>
      <c r="I810" s="3" t="s">
        <v>307</v>
      </c>
      <c r="J810" s="3" t="s">
        <v>308</v>
      </c>
      <c r="K810" s="3" t="s">
        <v>309</v>
      </c>
      <c r="L810" s="3" t="s">
        <v>46</v>
      </c>
      <c r="M810" s="1" t="s">
        <v>12</v>
      </c>
      <c r="N810" s="1" t="s">
        <v>77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78</v>
      </c>
      <c r="T810" s="1" t="s">
        <v>310</v>
      </c>
      <c r="U810" s="1" t="s">
        <v>311</v>
      </c>
      <c r="V810" s="3" t="s">
        <v>312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186</v>
      </c>
      <c r="AC810" s="1" t="s">
        <v>326</v>
      </c>
      <c r="AD810" s="1" t="s">
        <v>331</v>
      </c>
      <c r="AE810" s="1" t="s">
        <v>331</v>
      </c>
      <c r="AF810" s="1" t="s">
        <v>60</v>
      </c>
      <c r="AG810" s="1" t="s">
        <v>130</v>
      </c>
      <c r="AH810" s="1" t="s">
        <v>153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1">
        <v>2.74</v>
      </c>
      <c r="AS810" s="4">
        <f t="shared" si="55"/>
        <v>0.71616461958590028</v>
      </c>
      <c r="AT810" s="5">
        <v>0</v>
      </c>
      <c r="AU810" s="4">
        <f t="shared" si="56"/>
        <v>6.4454815762731021</v>
      </c>
      <c r="AV810" s="31" t="s">
        <v>344</v>
      </c>
    </row>
    <row r="811" spans="1:48" ht="15" customHeight="1">
      <c r="A811" s="6">
        <v>3</v>
      </c>
      <c r="B811" s="6" t="s">
        <v>38</v>
      </c>
      <c r="C811" s="1" t="s">
        <v>38</v>
      </c>
      <c r="D811" s="3" t="s">
        <v>303</v>
      </c>
      <c r="E811" s="3" t="s">
        <v>304</v>
      </c>
      <c r="F811" s="3">
        <v>2003</v>
      </c>
      <c r="G811" s="3" t="s">
        <v>305</v>
      </c>
      <c r="H811" s="3" t="s">
        <v>306</v>
      </c>
      <c r="I811" s="3" t="s">
        <v>307</v>
      </c>
      <c r="J811" s="3" t="s">
        <v>308</v>
      </c>
      <c r="K811" s="3" t="s">
        <v>309</v>
      </c>
      <c r="L811" s="3" t="s">
        <v>46</v>
      </c>
      <c r="M811" s="1" t="s">
        <v>12</v>
      </c>
      <c r="N811" s="1" t="s">
        <v>77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78</v>
      </c>
      <c r="T811" s="1" t="s">
        <v>310</v>
      </c>
      <c r="U811" s="1" t="s">
        <v>311</v>
      </c>
      <c r="V811" s="3" t="s">
        <v>312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294</v>
      </c>
      <c r="AC811" s="1" t="s">
        <v>332</v>
      </c>
      <c r="AD811" s="1" t="s">
        <v>333</v>
      </c>
      <c r="AE811" s="1" t="s">
        <v>333</v>
      </c>
      <c r="AF811" s="1" t="s">
        <v>60</v>
      </c>
      <c r="AG811" s="1" t="s">
        <v>60</v>
      </c>
      <c r="AH811" s="1" t="s">
        <v>153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1">
        <v>0.76</v>
      </c>
      <c r="AS811" s="4">
        <f t="shared" si="55"/>
        <v>7.8031021869313013E-3</v>
      </c>
      <c r="AT811" s="5">
        <v>0</v>
      </c>
      <c r="AU811" s="4">
        <f t="shared" si="56"/>
        <v>0.25230030404411208</v>
      </c>
      <c r="AV811" s="31" t="s">
        <v>344</v>
      </c>
    </row>
    <row r="812" spans="1:48" ht="15" customHeight="1">
      <c r="A812" s="6">
        <v>3</v>
      </c>
      <c r="B812" s="6" t="s">
        <v>38</v>
      </c>
      <c r="C812" s="1" t="s">
        <v>38</v>
      </c>
      <c r="D812" s="3" t="s">
        <v>303</v>
      </c>
      <c r="E812" s="3" t="s">
        <v>304</v>
      </c>
      <c r="F812" s="3">
        <v>2003</v>
      </c>
      <c r="G812" s="3" t="s">
        <v>305</v>
      </c>
      <c r="H812" s="3" t="s">
        <v>306</v>
      </c>
      <c r="I812" s="3" t="s">
        <v>307</v>
      </c>
      <c r="J812" s="3" t="s">
        <v>308</v>
      </c>
      <c r="K812" s="3" t="s">
        <v>309</v>
      </c>
      <c r="L812" s="3" t="s">
        <v>46</v>
      </c>
      <c r="M812" s="1" t="s">
        <v>12</v>
      </c>
      <c r="N812" s="1" t="s">
        <v>77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78</v>
      </c>
      <c r="T812" s="1" t="s">
        <v>310</v>
      </c>
      <c r="U812" s="1" t="s">
        <v>311</v>
      </c>
      <c r="V812" s="3" t="s">
        <v>312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294</v>
      </c>
      <c r="AC812" s="1" t="s">
        <v>334</v>
      </c>
      <c r="AD812" s="1" t="s">
        <v>335</v>
      </c>
      <c r="AE812" s="1" t="s">
        <v>335</v>
      </c>
      <c r="AF812" s="1" t="s">
        <v>60</v>
      </c>
      <c r="AG812" s="1" t="s">
        <v>60</v>
      </c>
      <c r="AH812" s="1" t="s">
        <v>153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1">
        <v>3.13</v>
      </c>
      <c r="AS812" s="4">
        <f t="shared" si="55"/>
        <v>4.665202349574761E-2</v>
      </c>
      <c r="AT812" s="5">
        <v>0</v>
      </c>
      <c r="AU812" s="4">
        <f t="shared" si="56"/>
        <v>0.61980545501493245</v>
      </c>
      <c r="AV812" s="31" t="s">
        <v>344</v>
      </c>
    </row>
    <row r="813" spans="1:48" ht="15" customHeight="1">
      <c r="A813" s="6">
        <v>3</v>
      </c>
      <c r="B813" s="6" t="s">
        <v>38</v>
      </c>
      <c r="C813" s="1" t="s">
        <v>38</v>
      </c>
      <c r="D813" s="3" t="s">
        <v>303</v>
      </c>
      <c r="E813" s="3" t="s">
        <v>304</v>
      </c>
      <c r="F813" s="3">
        <v>2003</v>
      </c>
      <c r="G813" s="3" t="s">
        <v>305</v>
      </c>
      <c r="H813" s="3" t="s">
        <v>306</v>
      </c>
      <c r="I813" s="3" t="s">
        <v>307</v>
      </c>
      <c r="J813" s="3" t="s">
        <v>308</v>
      </c>
      <c r="K813" s="3" t="s">
        <v>309</v>
      </c>
      <c r="L813" s="3" t="s">
        <v>46</v>
      </c>
      <c r="M813" s="1" t="s">
        <v>12</v>
      </c>
      <c r="N813" s="1" t="s">
        <v>77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78</v>
      </c>
      <c r="T813" s="1" t="s">
        <v>310</v>
      </c>
      <c r="U813" s="1" t="s">
        <v>311</v>
      </c>
      <c r="V813" s="3" t="s">
        <v>312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294</v>
      </c>
      <c r="AC813" s="1" t="s">
        <v>334</v>
      </c>
      <c r="AD813" s="1" t="s">
        <v>336</v>
      </c>
      <c r="AE813" s="1" t="s">
        <v>336</v>
      </c>
      <c r="AF813" s="1" t="s">
        <v>60</v>
      </c>
      <c r="AG813" s="1" t="s">
        <v>60</v>
      </c>
      <c r="AH813" s="1" t="s">
        <v>153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1">
        <v>0.79</v>
      </c>
      <c r="AS813" s="4">
        <f t="shared" si="55"/>
        <v>8.4553873853925755E-3</v>
      </c>
      <c r="AT813" s="5">
        <v>0</v>
      </c>
      <c r="AU813" s="4">
        <f t="shared" si="56"/>
        <v>9.7236954932014619E-2</v>
      </c>
      <c r="AV813" s="31" t="s">
        <v>344</v>
      </c>
    </row>
    <row r="814" spans="1:48" ht="15" customHeight="1">
      <c r="A814" s="6">
        <v>3</v>
      </c>
      <c r="B814" s="6" t="s">
        <v>38</v>
      </c>
      <c r="C814" s="1" t="s">
        <v>38</v>
      </c>
      <c r="D814" s="3" t="s">
        <v>303</v>
      </c>
      <c r="E814" s="3" t="s">
        <v>304</v>
      </c>
      <c r="F814" s="3">
        <v>2003</v>
      </c>
      <c r="G814" s="3" t="s">
        <v>305</v>
      </c>
      <c r="H814" s="3" t="s">
        <v>306</v>
      </c>
      <c r="I814" s="3" t="s">
        <v>307</v>
      </c>
      <c r="J814" s="3" t="s">
        <v>308</v>
      </c>
      <c r="K814" s="3" t="s">
        <v>309</v>
      </c>
      <c r="L814" s="3" t="s">
        <v>46</v>
      </c>
      <c r="M814" s="1" t="s">
        <v>12</v>
      </c>
      <c r="N814" s="1" t="s">
        <v>77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78</v>
      </c>
      <c r="T814" s="1" t="s">
        <v>310</v>
      </c>
      <c r="U814" s="1" t="s">
        <v>311</v>
      </c>
      <c r="V814" s="3" t="s">
        <v>312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294</v>
      </c>
      <c r="AC814" s="1" t="s">
        <v>337</v>
      </c>
      <c r="AD814" s="1" t="s">
        <v>338</v>
      </c>
      <c r="AE814" s="1" t="s">
        <v>338</v>
      </c>
      <c r="AF814" s="1" t="s">
        <v>60</v>
      </c>
      <c r="AG814" s="1" t="s">
        <v>60</v>
      </c>
      <c r="AH814" s="1" t="s">
        <v>153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1">
        <v>7.43</v>
      </c>
      <c r="AS814" s="4">
        <f t="shared" si="55"/>
        <v>0.10175709021286473</v>
      </c>
      <c r="AT814" s="5">
        <v>0</v>
      </c>
      <c r="AU814" s="4">
        <f t="shared" si="56"/>
        <v>0.3607751380274295</v>
      </c>
      <c r="AV814" s="31" t="s">
        <v>344</v>
      </c>
    </row>
    <row r="815" spans="1:48" ht="15" customHeight="1">
      <c r="A815" s="6">
        <v>3</v>
      </c>
      <c r="B815" s="6" t="s">
        <v>38</v>
      </c>
      <c r="C815" s="1" t="s">
        <v>38</v>
      </c>
      <c r="D815" s="3" t="s">
        <v>303</v>
      </c>
      <c r="E815" s="3" t="s">
        <v>304</v>
      </c>
      <c r="F815" s="3">
        <v>2003</v>
      </c>
      <c r="G815" s="3" t="s">
        <v>305</v>
      </c>
      <c r="H815" s="3" t="s">
        <v>306</v>
      </c>
      <c r="I815" s="3" t="s">
        <v>307</v>
      </c>
      <c r="J815" s="3" t="s">
        <v>308</v>
      </c>
      <c r="K815" s="3" t="s">
        <v>309</v>
      </c>
      <c r="L815" s="3" t="s">
        <v>46</v>
      </c>
      <c r="M815" s="1" t="s">
        <v>12</v>
      </c>
      <c r="N815" s="1" t="s">
        <v>77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78</v>
      </c>
      <c r="T815" s="1" t="s">
        <v>310</v>
      </c>
      <c r="U815" s="1" t="s">
        <v>311</v>
      </c>
      <c r="V815" s="3" t="s">
        <v>312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294</v>
      </c>
      <c r="AC815" s="1" t="s">
        <v>337</v>
      </c>
      <c r="AD815" s="1" t="s">
        <v>339</v>
      </c>
      <c r="AE815" s="1" t="s">
        <v>339</v>
      </c>
      <c r="AF815" s="1" t="s">
        <v>60</v>
      </c>
      <c r="AG815" s="1" t="s">
        <v>60</v>
      </c>
      <c r="AH815" s="1" t="s">
        <v>153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1">
        <v>4.66</v>
      </c>
      <c r="AS815" s="4">
        <f t="shared" si="55"/>
        <v>5.7800284166538693E-2</v>
      </c>
      <c r="AT815" s="5">
        <v>0</v>
      </c>
      <c r="AU815" s="4">
        <f t="shared" si="56"/>
        <v>0.38681728634529738</v>
      </c>
      <c r="AV815" s="31" t="s">
        <v>344</v>
      </c>
    </row>
    <row r="816" spans="1:48" ht="15" customHeight="1">
      <c r="A816" s="6">
        <v>3</v>
      </c>
      <c r="B816" s="6" t="s">
        <v>38</v>
      </c>
      <c r="C816" s="1" t="s">
        <v>38</v>
      </c>
      <c r="D816" s="3" t="s">
        <v>303</v>
      </c>
      <c r="E816" s="3" t="s">
        <v>304</v>
      </c>
      <c r="F816" s="3">
        <v>2003</v>
      </c>
      <c r="G816" s="3" t="s">
        <v>305</v>
      </c>
      <c r="H816" s="3" t="s">
        <v>306</v>
      </c>
      <c r="I816" s="3" t="s">
        <v>307</v>
      </c>
      <c r="J816" s="3" t="s">
        <v>308</v>
      </c>
      <c r="K816" s="3" t="s">
        <v>309</v>
      </c>
      <c r="L816" s="3" t="s">
        <v>46</v>
      </c>
      <c r="M816" s="1" t="s">
        <v>12</v>
      </c>
      <c r="N816" s="1" t="s">
        <v>77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78</v>
      </c>
      <c r="T816" s="1" t="s">
        <v>310</v>
      </c>
      <c r="U816" s="1" t="s">
        <v>311</v>
      </c>
      <c r="V816" s="3" t="s">
        <v>312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294</v>
      </c>
      <c r="AC816" s="1" t="s">
        <v>337</v>
      </c>
      <c r="AD816" s="1" t="s">
        <v>340</v>
      </c>
      <c r="AE816" s="1" t="s">
        <v>340</v>
      </c>
      <c r="AF816" s="1" t="s">
        <v>60</v>
      </c>
      <c r="AG816" s="1" t="s">
        <v>60</v>
      </c>
      <c r="AH816" s="1" t="s">
        <v>153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1">
        <v>1.44</v>
      </c>
      <c r="AS816" s="4">
        <f t="shared" si="55"/>
        <v>1.8298577662994867E-2</v>
      </c>
      <c r="AT816" s="5">
        <v>0</v>
      </c>
      <c r="AU816" s="4">
        <f t="shared" si="56"/>
        <v>0.21043364312444099</v>
      </c>
      <c r="AV816" s="31" t="s">
        <v>344</v>
      </c>
    </row>
    <row r="817" spans="1:48" ht="15" customHeight="1">
      <c r="A817" s="6">
        <v>3</v>
      </c>
      <c r="B817" s="6" t="s">
        <v>38</v>
      </c>
      <c r="C817" s="1" t="s">
        <v>38</v>
      </c>
      <c r="D817" s="3" t="s">
        <v>303</v>
      </c>
      <c r="E817" s="3" t="s">
        <v>304</v>
      </c>
      <c r="F817" s="3">
        <v>2003</v>
      </c>
      <c r="G817" s="3" t="s">
        <v>305</v>
      </c>
      <c r="H817" s="3" t="s">
        <v>306</v>
      </c>
      <c r="I817" s="3" t="s">
        <v>307</v>
      </c>
      <c r="J817" s="3" t="s">
        <v>308</v>
      </c>
      <c r="K817" s="3" t="s">
        <v>309</v>
      </c>
      <c r="L817" s="3" t="s">
        <v>46</v>
      </c>
      <c r="M817" s="1" t="s">
        <v>12</v>
      </c>
      <c r="N817" s="1" t="s">
        <v>77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78</v>
      </c>
      <c r="T817" s="1" t="s">
        <v>310</v>
      </c>
      <c r="U817" s="1" t="s">
        <v>311</v>
      </c>
      <c r="V817" s="3" t="s">
        <v>312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294</v>
      </c>
      <c r="AC817" s="1" t="s">
        <v>337</v>
      </c>
      <c r="AD817" s="1" t="s">
        <v>341</v>
      </c>
      <c r="AE817" s="1" t="s">
        <v>341</v>
      </c>
      <c r="AF817" s="1" t="s">
        <v>60</v>
      </c>
      <c r="AG817" s="1" t="s">
        <v>60</v>
      </c>
      <c r="AH817" s="1" t="s">
        <v>153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1">
        <v>1.7</v>
      </c>
      <c r="AS817" s="4">
        <f t="shared" si="55"/>
        <v>2.3534949074038889E-2</v>
      </c>
      <c r="AT817" s="5">
        <v>0</v>
      </c>
      <c r="AU817" s="4">
        <f t="shared" si="56"/>
        <v>0.10721476800395495</v>
      </c>
      <c r="AV817" s="31" t="s">
        <v>344</v>
      </c>
    </row>
    <row r="818" spans="1:48" ht="14.4" customHeight="1">
      <c r="A818" s="6">
        <v>3</v>
      </c>
      <c r="B818" s="6" t="s">
        <v>38</v>
      </c>
      <c r="C818" s="1" t="s">
        <v>38</v>
      </c>
      <c r="D818" s="3" t="s">
        <v>303</v>
      </c>
      <c r="E818" s="3" t="s">
        <v>304</v>
      </c>
      <c r="F818" s="3">
        <v>2003</v>
      </c>
      <c r="G818" s="3" t="s">
        <v>305</v>
      </c>
      <c r="H818" s="3" t="s">
        <v>306</v>
      </c>
      <c r="I818" s="3" t="s">
        <v>307</v>
      </c>
      <c r="J818" s="3" t="s">
        <v>308</v>
      </c>
      <c r="K818" s="3" t="s">
        <v>309</v>
      </c>
      <c r="L818" s="3" t="s">
        <v>46</v>
      </c>
      <c r="M818" s="1" t="s">
        <v>12</v>
      </c>
      <c r="N818" s="1" t="s">
        <v>77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78</v>
      </c>
      <c r="T818" s="1" t="s">
        <v>310</v>
      </c>
      <c r="U818" s="1" t="s">
        <v>311</v>
      </c>
      <c r="V818" s="3" t="s">
        <v>312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294</v>
      </c>
      <c r="AC818" s="1" t="s">
        <v>342</v>
      </c>
      <c r="AD818" s="1" t="s">
        <v>343</v>
      </c>
      <c r="AE818" s="1" t="s">
        <v>343</v>
      </c>
      <c r="AF818" s="1" t="s">
        <v>60</v>
      </c>
      <c r="AG818" s="1" t="s">
        <v>60</v>
      </c>
      <c r="AH818" s="1" t="s">
        <v>153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1">
        <v>3.51</v>
      </c>
      <c r="AS818" s="4">
        <f t="shared" si="55"/>
        <v>0.1804803554074691</v>
      </c>
      <c r="AT818" s="5">
        <v>0</v>
      </c>
      <c r="AU818" s="4">
        <f t="shared" si="56"/>
        <v>0.82218828574513703</v>
      </c>
      <c r="AV818" s="31" t="s">
        <v>344</v>
      </c>
    </row>
    <row r="819" spans="1:48" ht="14.4" customHeight="1">
      <c r="A819" s="6">
        <v>3</v>
      </c>
      <c r="B819" s="6" t="s">
        <v>38</v>
      </c>
      <c r="C819" s="1" t="s">
        <v>38</v>
      </c>
      <c r="D819" s="3" t="s">
        <v>303</v>
      </c>
      <c r="E819" s="3" t="s">
        <v>304</v>
      </c>
      <c r="F819" s="3">
        <v>2003</v>
      </c>
      <c r="G819" s="3" t="s">
        <v>305</v>
      </c>
      <c r="H819" s="3" t="s">
        <v>306</v>
      </c>
      <c r="I819" s="3" t="s">
        <v>307</v>
      </c>
      <c r="J819" s="3" t="s">
        <v>308</v>
      </c>
      <c r="K819" s="3" t="s">
        <v>309</v>
      </c>
      <c r="L819" s="3" t="s">
        <v>46</v>
      </c>
      <c r="M819" s="1" t="s">
        <v>12</v>
      </c>
      <c r="N819" s="1" t="s">
        <v>77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78</v>
      </c>
      <c r="T819" s="1" t="s">
        <v>310</v>
      </c>
      <c r="U819" s="1" t="s">
        <v>311</v>
      </c>
      <c r="V819" s="3" t="s">
        <v>312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318</v>
      </c>
      <c r="AE819" s="6" t="s">
        <v>319</v>
      </c>
      <c r="AF819" s="6" t="s">
        <v>49</v>
      </c>
      <c r="AG819" s="6" t="s">
        <v>49</v>
      </c>
      <c r="AH819" s="1" t="s">
        <v>153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>
        <v>1.25</v>
      </c>
      <c r="AS819" s="6" t="s">
        <v>49</v>
      </c>
      <c r="AT819" s="6" t="s">
        <v>49</v>
      </c>
      <c r="AU819" s="6" t="s">
        <v>49</v>
      </c>
      <c r="AV819" s="32" t="s">
        <v>49</v>
      </c>
    </row>
    <row r="820" spans="1:48" ht="14.4" customHeight="1">
      <c r="A820" s="6">
        <v>3</v>
      </c>
      <c r="B820" s="6" t="s">
        <v>38</v>
      </c>
      <c r="C820" s="1" t="s">
        <v>38</v>
      </c>
      <c r="D820" s="3" t="s">
        <v>303</v>
      </c>
      <c r="E820" s="3" t="s">
        <v>304</v>
      </c>
      <c r="F820" s="3">
        <v>2003</v>
      </c>
      <c r="G820" s="3" t="s">
        <v>305</v>
      </c>
      <c r="H820" s="3" t="s">
        <v>306</v>
      </c>
      <c r="I820" s="3" t="s">
        <v>307</v>
      </c>
      <c r="J820" s="3" t="s">
        <v>308</v>
      </c>
      <c r="K820" s="3" t="s">
        <v>309</v>
      </c>
      <c r="L820" s="3" t="s">
        <v>46</v>
      </c>
      <c r="M820" s="1" t="s">
        <v>12</v>
      </c>
      <c r="N820" s="1" t="s">
        <v>77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78</v>
      </c>
      <c r="T820" s="1" t="s">
        <v>310</v>
      </c>
      <c r="U820" s="1" t="s">
        <v>311</v>
      </c>
      <c r="V820" s="3" t="s">
        <v>312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318</v>
      </c>
      <c r="AE820" s="6" t="s">
        <v>320</v>
      </c>
      <c r="AF820" s="6" t="s">
        <v>49</v>
      </c>
      <c r="AG820" s="6" t="s">
        <v>49</v>
      </c>
      <c r="AH820" s="1" t="s">
        <v>153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>
        <v>1.68</v>
      </c>
      <c r="AS820" s="6" t="s">
        <v>49</v>
      </c>
      <c r="AT820" s="6" t="s">
        <v>49</v>
      </c>
      <c r="AU820" s="6" t="s">
        <v>49</v>
      </c>
      <c r="AV820" s="32" t="s">
        <v>49</v>
      </c>
    </row>
    <row r="821" spans="1:48" ht="14.4" customHeight="1">
      <c r="A821" s="6">
        <v>3</v>
      </c>
      <c r="B821" s="6" t="s">
        <v>38</v>
      </c>
      <c r="C821" s="1" t="s">
        <v>38</v>
      </c>
      <c r="D821" s="3" t="s">
        <v>303</v>
      </c>
      <c r="E821" s="3" t="s">
        <v>304</v>
      </c>
      <c r="F821" s="3">
        <v>2003</v>
      </c>
      <c r="G821" s="3" t="s">
        <v>305</v>
      </c>
      <c r="H821" s="3" t="s">
        <v>306</v>
      </c>
      <c r="I821" s="3" t="s">
        <v>307</v>
      </c>
      <c r="J821" s="3" t="s">
        <v>308</v>
      </c>
      <c r="K821" s="3" t="s">
        <v>309</v>
      </c>
      <c r="L821" s="3" t="s">
        <v>46</v>
      </c>
      <c r="M821" s="1" t="s">
        <v>12</v>
      </c>
      <c r="N821" s="1" t="s">
        <v>77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78</v>
      </c>
      <c r="T821" s="1" t="s">
        <v>310</v>
      </c>
      <c r="U821" s="1" t="s">
        <v>311</v>
      </c>
      <c r="V821" s="3" t="s">
        <v>312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318</v>
      </c>
      <c r="AE821" s="6" t="s">
        <v>325</v>
      </c>
      <c r="AF821" s="6" t="s">
        <v>49</v>
      </c>
      <c r="AG821" s="6" t="s">
        <v>49</v>
      </c>
      <c r="AH821" s="1" t="s">
        <v>153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>
        <v>1.36</v>
      </c>
      <c r="AS821" s="6" t="s">
        <v>49</v>
      </c>
      <c r="AT821" s="6" t="s">
        <v>49</v>
      </c>
      <c r="AU821" s="6" t="s">
        <v>49</v>
      </c>
      <c r="AV821" s="32" t="s">
        <v>49</v>
      </c>
    </row>
    <row r="822" spans="1:48" ht="14.4" customHeight="1">
      <c r="A822" s="6">
        <v>3</v>
      </c>
      <c r="B822" s="6" t="s">
        <v>38</v>
      </c>
      <c r="C822" s="1" t="s">
        <v>38</v>
      </c>
      <c r="D822" s="3" t="s">
        <v>303</v>
      </c>
      <c r="E822" s="3" t="s">
        <v>304</v>
      </c>
      <c r="F822" s="3">
        <v>2003</v>
      </c>
      <c r="G822" s="3" t="s">
        <v>305</v>
      </c>
      <c r="H822" s="3" t="s">
        <v>306</v>
      </c>
      <c r="I822" s="3" t="s">
        <v>307</v>
      </c>
      <c r="J822" s="3" t="s">
        <v>308</v>
      </c>
      <c r="K822" s="3" t="s">
        <v>309</v>
      </c>
      <c r="L822" s="3" t="s">
        <v>46</v>
      </c>
      <c r="M822" s="1" t="s">
        <v>12</v>
      </c>
      <c r="N822" s="1" t="s">
        <v>77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78</v>
      </c>
      <c r="T822" s="1" t="s">
        <v>310</v>
      </c>
      <c r="U822" s="1" t="s">
        <v>311</v>
      </c>
      <c r="V822" s="3" t="s">
        <v>312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318</v>
      </c>
      <c r="AE822" s="6" t="s">
        <v>316</v>
      </c>
      <c r="AF822" s="6" t="s">
        <v>49</v>
      </c>
      <c r="AG822" s="6" t="s">
        <v>49</v>
      </c>
      <c r="AH822" s="1" t="s">
        <v>153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>
        <v>0.19</v>
      </c>
      <c r="AS822" s="6" t="s">
        <v>49</v>
      </c>
      <c r="AT822" s="6" t="s">
        <v>49</v>
      </c>
      <c r="AU822" s="6" t="s">
        <v>49</v>
      </c>
      <c r="AV822" s="32" t="s">
        <v>49</v>
      </c>
    </row>
    <row r="823" spans="1:48" ht="14.4" customHeight="1">
      <c r="A823" s="6">
        <v>3</v>
      </c>
      <c r="B823" s="6" t="s">
        <v>38</v>
      </c>
      <c r="C823" s="1" t="s">
        <v>38</v>
      </c>
      <c r="D823" s="3" t="s">
        <v>303</v>
      </c>
      <c r="E823" s="3" t="s">
        <v>304</v>
      </c>
      <c r="F823" s="3">
        <v>2003</v>
      </c>
      <c r="G823" s="3" t="s">
        <v>305</v>
      </c>
      <c r="H823" s="3" t="s">
        <v>306</v>
      </c>
      <c r="I823" s="3" t="s">
        <v>307</v>
      </c>
      <c r="J823" s="3" t="s">
        <v>308</v>
      </c>
      <c r="K823" s="3" t="s">
        <v>309</v>
      </c>
      <c r="L823" s="3" t="s">
        <v>46</v>
      </c>
      <c r="M823" s="1" t="s">
        <v>12</v>
      </c>
      <c r="N823" s="1" t="s">
        <v>77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78</v>
      </c>
      <c r="T823" s="1" t="s">
        <v>310</v>
      </c>
      <c r="U823" s="1" t="s">
        <v>311</v>
      </c>
      <c r="V823" s="3" t="s">
        <v>312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318</v>
      </c>
      <c r="AE823" s="6" t="s">
        <v>315</v>
      </c>
      <c r="AF823" s="6" t="s">
        <v>49</v>
      </c>
      <c r="AG823" s="6" t="s">
        <v>49</v>
      </c>
      <c r="AH823" s="1" t="s">
        <v>153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>
        <v>0.23</v>
      </c>
      <c r="AS823" s="6" t="s">
        <v>49</v>
      </c>
      <c r="AT823" s="6" t="s">
        <v>49</v>
      </c>
      <c r="AU823" s="6" t="s">
        <v>49</v>
      </c>
      <c r="AV823" s="32" t="s">
        <v>49</v>
      </c>
    </row>
    <row r="824" spans="1:48" ht="14.4" customHeight="1">
      <c r="A824" s="6">
        <v>3</v>
      </c>
      <c r="B824" s="6" t="s">
        <v>38</v>
      </c>
      <c r="C824" s="1" t="s">
        <v>38</v>
      </c>
      <c r="D824" s="3" t="s">
        <v>303</v>
      </c>
      <c r="E824" s="3" t="s">
        <v>304</v>
      </c>
      <c r="F824" s="3">
        <v>2003</v>
      </c>
      <c r="G824" s="3" t="s">
        <v>305</v>
      </c>
      <c r="H824" s="3" t="s">
        <v>306</v>
      </c>
      <c r="I824" s="3" t="s">
        <v>307</v>
      </c>
      <c r="J824" s="3" t="s">
        <v>308</v>
      </c>
      <c r="K824" s="3" t="s">
        <v>309</v>
      </c>
      <c r="L824" s="3" t="s">
        <v>46</v>
      </c>
      <c r="M824" s="1" t="s">
        <v>12</v>
      </c>
      <c r="N824" s="1" t="s">
        <v>77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78</v>
      </c>
      <c r="T824" s="1" t="s">
        <v>310</v>
      </c>
      <c r="U824" s="1" t="s">
        <v>311</v>
      </c>
      <c r="V824" s="3" t="s">
        <v>312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318</v>
      </c>
      <c r="AE824" s="6" t="s">
        <v>94</v>
      </c>
      <c r="AF824" s="6" t="s">
        <v>49</v>
      </c>
      <c r="AG824" s="6" t="s">
        <v>49</v>
      </c>
      <c r="AH824" s="1" t="s">
        <v>153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>
        <v>0.41</v>
      </c>
      <c r="AS824" s="6" t="s">
        <v>49</v>
      </c>
      <c r="AT824" s="6" t="s">
        <v>49</v>
      </c>
      <c r="AU824" s="6" t="s">
        <v>49</v>
      </c>
      <c r="AV824" s="32" t="s">
        <v>49</v>
      </c>
    </row>
    <row r="825" spans="1:48" ht="14.4" customHeight="1">
      <c r="A825" s="6">
        <v>3</v>
      </c>
      <c r="B825" s="6" t="s">
        <v>38</v>
      </c>
      <c r="C825" s="1" t="s">
        <v>38</v>
      </c>
      <c r="D825" s="3" t="s">
        <v>303</v>
      </c>
      <c r="E825" s="3" t="s">
        <v>304</v>
      </c>
      <c r="F825" s="3">
        <v>2003</v>
      </c>
      <c r="G825" s="3" t="s">
        <v>305</v>
      </c>
      <c r="H825" s="3" t="s">
        <v>306</v>
      </c>
      <c r="I825" s="3" t="s">
        <v>307</v>
      </c>
      <c r="J825" s="3" t="s">
        <v>308</v>
      </c>
      <c r="K825" s="3" t="s">
        <v>309</v>
      </c>
      <c r="L825" s="3" t="s">
        <v>46</v>
      </c>
      <c r="M825" s="1" t="s">
        <v>12</v>
      </c>
      <c r="N825" s="1" t="s">
        <v>77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78</v>
      </c>
      <c r="T825" s="1" t="s">
        <v>310</v>
      </c>
      <c r="U825" s="1" t="s">
        <v>311</v>
      </c>
      <c r="V825" s="3" t="s">
        <v>312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318</v>
      </c>
      <c r="AE825" s="6" t="s">
        <v>324</v>
      </c>
      <c r="AF825" s="6" t="s">
        <v>49</v>
      </c>
      <c r="AG825" s="6" t="s">
        <v>49</v>
      </c>
      <c r="AH825" s="1" t="s">
        <v>153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>
        <v>0.12</v>
      </c>
      <c r="AS825" s="6" t="s">
        <v>49</v>
      </c>
      <c r="AT825" s="6" t="s">
        <v>49</v>
      </c>
      <c r="AU825" s="6" t="s">
        <v>49</v>
      </c>
      <c r="AV825" s="32" t="s">
        <v>49</v>
      </c>
    </row>
    <row r="826" spans="1:48" ht="14.4" customHeight="1">
      <c r="A826" s="6">
        <v>3</v>
      </c>
      <c r="B826" s="6" t="s">
        <v>38</v>
      </c>
      <c r="C826" s="1" t="s">
        <v>38</v>
      </c>
      <c r="D826" s="3" t="s">
        <v>303</v>
      </c>
      <c r="E826" s="3" t="s">
        <v>304</v>
      </c>
      <c r="F826" s="3">
        <v>2003</v>
      </c>
      <c r="G826" s="3" t="s">
        <v>305</v>
      </c>
      <c r="H826" s="3" t="s">
        <v>306</v>
      </c>
      <c r="I826" s="3" t="s">
        <v>307</v>
      </c>
      <c r="J826" s="3" t="s">
        <v>308</v>
      </c>
      <c r="K826" s="3" t="s">
        <v>309</v>
      </c>
      <c r="L826" s="3" t="s">
        <v>46</v>
      </c>
      <c r="M826" s="1" t="s">
        <v>12</v>
      </c>
      <c r="N826" s="1" t="s">
        <v>77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78</v>
      </c>
      <c r="T826" s="1" t="s">
        <v>310</v>
      </c>
      <c r="U826" s="1" t="s">
        <v>311</v>
      </c>
      <c r="V826" s="3" t="s">
        <v>312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318</v>
      </c>
      <c r="AE826" s="6" t="s">
        <v>327</v>
      </c>
      <c r="AF826" s="6" t="s">
        <v>49</v>
      </c>
      <c r="AG826" s="6" t="s">
        <v>49</v>
      </c>
      <c r="AH826" s="1" t="s">
        <v>153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>
        <v>0.44</v>
      </c>
      <c r="AS826" s="6" t="s">
        <v>49</v>
      </c>
      <c r="AT826" s="6" t="s">
        <v>49</v>
      </c>
      <c r="AU826" s="6" t="s">
        <v>49</v>
      </c>
      <c r="AV826" s="32" t="s">
        <v>49</v>
      </c>
    </row>
    <row r="827" spans="1:48" ht="14.4" customHeight="1">
      <c r="A827" s="6">
        <v>3</v>
      </c>
      <c r="B827" s="6" t="s">
        <v>38</v>
      </c>
      <c r="C827" s="1" t="s">
        <v>38</v>
      </c>
      <c r="D827" s="3" t="s">
        <v>303</v>
      </c>
      <c r="E827" s="3" t="s">
        <v>304</v>
      </c>
      <c r="F827" s="3">
        <v>2003</v>
      </c>
      <c r="G827" s="3" t="s">
        <v>305</v>
      </c>
      <c r="H827" s="3" t="s">
        <v>306</v>
      </c>
      <c r="I827" s="3" t="s">
        <v>307</v>
      </c>
      <c r="J827" s="3" t="s">
        <v>308</v>
      </c>
      <c r="K827" s="3" t="s">
        <v>309</v>
      </c>
      <c r="L827" s="3" t="s">
        <v>46</v>
      </c>
      <c r="M827" s="1" t="s">
        <v>12</v>
      </c>
      <c r="N827" s="1" t="s">
        <v>77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78</v>
      </c>
      <c r="T827" s="1" t="s">
        <v>310</v>
      </c>
      <c r="U827" s="1" t="s">
        <v>311</v>
      </c>
      <c r="V827" s="3" t="s">
        <v>312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318</v>
      </c>
      <c r="AE827" s="6" t="s">
        <v>328</v>
      </c>
      <c r="AF827" s="6" t="s">
        <v>49</v>
      </c>
      <c r="AG827" s="6" t="s">
        <v>49</v>
      </c>
      <c r="AH827" s="1" t="s">
        <v>153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>
        <v>0.36</v>
      </c>
      <c r="AS827" s="6" t="s">
        <v>49</v>
      </c>
      <c r="AT827" s="6" t="s">
        <v>49</v>
      </c>
      <c r="AU827" s="6" t="s">
        <v>49</v>
      </c>
      <c r="AV827" s="32" t="s">
        <v>49</v>
      </c>
    </row>
    <row r="828" spans="1:48" ht="14.4" customHeight="1">
      <c r="A828" s="6">
        <v>3</v>
      </c>
      <c r="B828" s="6" t="s">
        <v>38</v>
      </c>
      <c r="C828" s="1" t="s">
        <v>38</v>
      </c>
      <c r="D828" s="3" t="s">
        <v>303</v>
      </c>
      <c r="E828" s="3" t="s">
        <v>304</v>
      </c>
      <c r="F828" s="3">
        <v>2003</v>
      </c>
      <c r="G828" s="3" t="s">
        <v>305</v>
      </c>
      <c r="H828" s="3" t="s">
        <v>306</v>
      </c>
      <c r="I828" s="3" t="s">
        <v>307</v>
      </c>
      <c r="J828" s="3" t="s">
        <v>308</v>
      </c>
      <c r="K828" s="3" t="s">
        <v>309</v>
      </c>
      <c r="L828" s="3" t="s">
        <v>46</v>
      </c>
      <c r="M828" s="1" t="s">
        <v>12</v>
      </c>
      <c r="N828" s="1" t="s">
        <v>77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78</v>
      </c>
      <c r="T828" s="1" t="s">
        <v>310</v>
      </c>
      <c r="U828" s="1" t="s">
        <v>311</v>
      </c>
      <c r="V828" s="3" t="s">
        <v>312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318</v>
      </c>
      <c r="AE828" s="6" t="s">
        <v>329</v>
      </c>
      <c r="AF828" s="6" t="s">
        <v>49</v>
      </c>
      <c r="AG828" s="6" t="s">
        <v>49</v>
      </c>
      <c r="AH828" s="1" t="s">
        <v>153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>
        <v>0.22</v>
      </c>
      <c r="AS828" s="6" t="s">
        <v>49</v>
      </c>
      <c r="AT828" s="6" t="s">
        <v>49</v>
      </c>
      <c r="AU828" s="6" t="s">
        <v>49</v>
      </c>
      <c r="AV828" s="32" t="s">
        <v>49</v>
      </c>
    </row>
    <row r="829" spans="1:48" ht="14.4" customHeight="1">
      <c r="A829" s="6">
        <v>3</v>
      </c>
      <c r="B829" s="6" t="s">
        <v>38</v>
      </c>
      <c r="C829" s="1" t="s">
        <v>38</v>
      </c>
      <c r="D829" s="3" t="s">
        <v>303</v>
      </c>
      <c r="E829" s="3" t="s">
        <v>304</v>
      </c>
      <c r="F829" s="3">
        <v>2003</v>
      </c>
      <c r="G829" s="3" t="s">
        <v>305</v>
      </c>
      <c r="H829" s="3" t="s">
        <v>306</v>
      </c>
      <c r="I829" s="3" t="s">
        <v>307</v>
      </c>
      <c r="J829" s="3" t="s">
        <v>308</v>
      </c>
      <c r="K829" s="3" t="s">
        <v>309</v>
      </c>
      <c r="L829" s="3" t="s">
        <v>46</v>
      </c>
      <c r="M829" s="1" t="s">
        <v>12</v>
      </c>
      <c r="N829" s="1" t="s">
        <v>77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78</v>
      </c>
      <c r="T829" s="1" t="s">
        <v>310</v>
      </c>
      <c r="U829" s="1" t="s">
        <v>311</v>
      </c>
      <c r="V829" s="3" t="s">
        <v>312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318</v>
      </c>
      <c r="AE829" s="1" t="s">
        <v>330</v>
      </c>
      <c r="AF829" s="6" t="s">
        <v>49</v>
      </c>
      <c r="AG829" s="6" t="s">
        <v>49</v>
      </c>
      <c r="AH829" s="1" t="s">
        <v>153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>
        <v>2.4700000000000002</v>
      </c>
      <c r="AS829" s="6" t="s">
        <v>49</v>
      </c>
      <c r="AT829" s="6" t="s">
        <v>49</v>
      </c>
      <c r="AU829" s="6" t="s">
        <v>49</v>
      </c>
      <c r="AV829" s="32" t="s">
        <v>49</v>
      </c>
    </row>
    <row r="830" spans="1:48" ht="14.4" customHeight="1">
      <c r="A830" s="6">
        <v>3</v>
      </c>
      <c r="B830" s="6" t="s">
        <v>38</v>
      </c>
      <c r="C830" s="1" t="s">
        <v>38</v>
      </c>
      <c r="D830" s="3" t="s">
        <v>303</v>
      </c>
      <c r="E830" s="3" t="s">
        <v>304</v>
      </c>
      <c r="F830" s="3">
        <v>2003</v>
      </c>
      <c r="G830" s="3" t="s">
        <v>305</v>
      </c>
      <c r="H830" s="3" t="s">
        <v>306</v>
      </c>
      <c r="I830" s="3" t="s">
        <v>307</v>
      </c>
      <c r="J830" s="3" t="s">
        <v>308</v>
      </c>
      <c r="K830" s="3" t="s">
        <v>309</v>
      </c>
      <c r="L830" s="3" t="s">
        <v>46</v>
      </c>
      <c r="M830" s="1" t="s">
        <v>12</v>
      </c>
      <c r="N830" s="1" t="s">
        <v>77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78</v>
      </c>
      <c r="T830" s="1" t="s">
        <v>310</v>
      </c>
      <c r="U830" s="1" t="s">
        <v>311</v>
      </c>
      <c r="V830" s="3" t="s">
        <v>312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318</v>
      </c>
      <c r="AE830" s="6" t="s">
        <v>331</v>
      </c>
      <c r="AF830" s="6" t="s">
        <v>49</v>
      </c>
      <c r="AG830" s="6" t="s">
        <v>49</v>
      </c>
      <c r="AH830" s="1" t="s">
        <v>153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>
        <v>3.6</v>
      </c>
      <c r="AS830" s="6" t="s">
        <v>49</v>
      </c>
      <c r="AT830" s="6" t="s">
        <v>49</v>
      </c>
      <c r="AU830" s="6" t="s">
        <v>49</v>
      </c>
      <c r="AV830" s="32" t="s">
        <v>49</v>
      </c>
    </row>
    <row r="831" spans="1:48" ht="14.4" customHeight="1">
      <c r="A831" s="6">
        <v>3</v>
      </c>
      <c r="B831" s="6" t="s">
        <v>38</v>
      </c>
      <c r="C831" s="1" t="s">
        <v>38</v>
      </c>
      <c r="D831" s="3" t="s">
        <v>303</v>
      </c>
      <c r="E831" s="3" t="s">
        <v>304</v>
      </c>
      <c r="F831" s="3">
        <v>2003</v>
      </c>
      <c r="G831" s="3" t="s">
        <v>305</v>
      </c>
      <c r="H831" s="3" t="s">
        <v>306</v>
      </c>
      <c r="I831" s="3" t="s">
        <v>307</v>
      </c>
      <c r="J831" s="3" t="s">
        <v>308</v>
      </c>
      <c r="K831" s="3" t="s">
        <v>309</v>
      </c>
      <c r="L831" s="3" t="s">
        <v>46</v>
      </c>
      <c r="M831" s="1" t="s">
        <v>12</v>
      </c>
      <c r="N831" s="1" t="s">
        <v>77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78</v>
      </c>
      <c r="T831" s="1" t="s">
        <v>310</v>
      </c>
      <c r="U831" s="1" t="s">
        <v>311</v>
      </c>
      <c r="V831" s="3" t="s">
        <v>312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318</v>
      </c>
      <c r="AE831" s="6" t="s">
        <v>240</v>
      </c>
      <c r="AF831" s="6" t="s">
        <v>49</v>
      </c>
      <c r="AG831" s="6" t="s">
        <v>49</v>
      </c>
      <c r="AH831" s="1" t="s">
        <v>153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>
        <v>0.34</v>
      </c>
      <c r="AS831" s="6" t="s">
        <v>49</v>
      </c>
      <c r="AT831" s="6" t="s">
        <v>49</v>
      </c>
      <c r="AU831" s="6" t="s">
        <v>49</v>
      </c>
      <c r="AV831" s="32" t="s">
        <v>49</v>
      </c>
    </row>
    <row r="832" spans="1:48" ht="14.4" customHeight="1">
      <c r="A832" s="6">
        <v>3</v>
      </c>
      <c r="B832" s="6" t="s">
        <v>38</v>
      </c>
      <c r="C832" s="1" t="s">
        <v>38</v>
      </c>
      <c r="D832" s="3" t="s">
        <v>303</v>
      </c>
      <c r="E832" s="3" t="s">
        <v>304</v>
      </c>
      <c r="F832" s="3">
        <v>2003</v>
      </c>
      <c r="G832" s="3" t="s">
        <v>305</v>
      </c>
      <c r="H832" s="3" t="s">
        <v>306</v>
      </c>
      <c r="I832" s="3" t="s">
        <v>307</v>
      </c>
      <c r="J832" s="3" t="s">
        <v>308</v>
      </c>
      <c r="K832" s="3" t="s">
        <v>309</v>
      </c>
      <c r="L832" s="3" t="s">
        <v>46</v>
      </c>
      <c r="M832" s="1" t="s">
        <v>12</v>
      </c>
      <c r="N832" s="1" t="s">
        <v>77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78</v>
      </c>
      <c r="T832" s="1" t="s">
        <v>310</v>
      </c>
      <c r="U832" s="1" t="s">
        <v>311</v>
      </c>
      <c r="V832" s="3" t="s">
        <v>312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318</v>
      </c>
      <c r="AE832" s="6" t="s">
        <v>86</v>
      </c>
      <c r="AF832" s="6" t="s">
        <v>49</v>
      </c>
      <c r="AG832" s="6" t="s">
        <v>49</v>
      </c>
      <c r="AH832" s="1" t="s">
        <v>153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>
        <v>0.26</v>
      </c>
      <c r="AS832" s="6" t="s">
        <v>49</v>
      </c>
      <c r="AT832" s="6" t="s">
        <v>49</v>
      </c>
      <c r="AU832" s="6" t="s">
        <v>49</v>
      </c>
      <c r="AV832" s="32" t="s">
        <v>49</v>
      </c>
    </row>
    <row r="833" spans="1:48" ht="14.4" customHeight="1">
      <c r="A833" s="6">
        <v>3</v>
      </c>
      <c r="B833" s="6" t="s">
        <v>38</v>
      </c>
      <c r="C833" s="1" t="s">
        <v>38</v>
      </c>
      <c r="D833" s="3" t="s">
        <v>303</v>
      </c>
      <c r="E833" s="3" t="s">
        <v>304</v>
      </c>
      <c r="F833" s="3">
        <v>2003</v>
      </c>
      <c r="G833" s="3" t="s">
        <v>305</v>
      </c>
      <c r="H833" s="3" t="s">
        <v>306</v>
      </c>
      <c r="I833" s="3" t="s">
        <v>307</v>
      </c>
      <c r="J833" s="3" t="s">
        <v>308</v>
      </c>
      <c r="K833" s="3" t="s">
        <v>309</v>
      </c>
      <c r="L833" s="3" t="s">
        <v>46</v>
      </c>
      <c r="M833" s="1" t="s">
        <v>12</v>
      </c>
      <c r="N833" s="1" t="s">
        <v>77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78</v>
      </c>
      <c r="T833" s="1" t="s">
        <v>310</v>
      </c>
      <c r="U833" s="1" t="s">
        <v>311</v>
      </c>
      <c r="V833" s="3" t="s">
        <v>312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318</v>
      </c>
      <c r="AE833" s="6" t="s">
        <v>314</v>
      </c>
      <c r="AF833" s="6" t="s">
        <v>49</v>
      </c>
      <c r="AG833" s="6" t="s">
        <v>49</v>
      </c>
      <c r="AH833" s="1" t="s">
        <v>153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>
        <v>4.5999999999999999E-2</v>
      </c>
      <c r="AS833" s="6" t="s">
        <v>49</v>
      </c>
      <c r="AT833" s="6" t="s">
        <v>49</v>
      </c>
      <c r="AU833" s="6" t="s">
        <v>49</v>
      </c>
      <c r="AV833" s="32" t="s">
        <v>49</v>
      </c>
    </row>
    <row r="834" spans="1:48" ht="14.4" customHeight="1">
      <c r="A834" s="6">
        <v>3</v>
      </c>
      <c r="B834" s="6" t="s">
        <v>38</v>
      </c>
      <c r="C834" s="1" t="s">
        <v>38</v>
      </c>
      <c r="D834" s="3" t="s">
        <v>303</v>
      </c>
      <c r="E834" s="3" t="s">
        <v>304</v>
      </c>
      <c r="F834" s="3">
        <v>2003</v>
      </c>
      <c r="G834" s="3" t="s">
        <v>305</v>
      </c>
      <c r="H834" s="3" t="s">
        <v>306</v>
      </c>
      <c r="I834" s="3" t="s">
        <v>307</v>
      </c>
      <c r="J834" s="3" t="s">
        <v>308</v>
      </c>
      <c r="K834" s="3" t="s">
        <v>309</v>
      </c>
      <c r="L834" s="3" t="s">
        <v>46</v>
      </c>
      <c r="M834" s="1" t="s">
        <v>12</v>
      </c>
      <c r="N834" s="1" t="s">
        <v>77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78</v>
      </c>
      <c r="T834" s="1" t="s">
        <v>310</v>
      </c>
      <c r="U834" s="1" t="s">
        <v>311</v>
      </c>
      <c r="V834" s="3" t="s">
        <v>312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319</v>
      </c>
      <c r="AE834" s="6" t="s">
        <v>320</v>
      </c>
      <c r="AF834" s="6" t="s">
        <v>49</v>
      </c>
      <c r="AG834" s="6" t="s">
        <v>49</v>
      </c>
      <c r="AH834" s="1" t="s">
        <v>153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>
        <v>1.21</v>
      </c>
      <c r="AS834" s="6" t="s">
        <v>49</v>
      </c>
      <c r="AT834" s="6" t="s">
        <v>49</v>
      </c>
      <c r="AU834" s="6" t="s">
        <v>49</v>
      </c>
      <c r="AV834" s="32" t="s">
        <v>49</v>
      </c>
    </row>
    <row r="835" spans="1:48" ht="14.4" customHeight="1">
      <c r="A835" s="6">
        <v>3</v>
      </c>
      <c r="B835" s="6" t="s">
        <v>38</v>
      </c>
      <c r="C835" s="1" t="s">
        <v>38</v>
      </c>
      <c r="D835" s="3" t="s">
        <v>303</v>
      </c>
      <c r="E835" s="3" t="s">
        <v>304</v>
      </c>
      <c r="F835" s="3">
        <v>2003</v>
      </c>
      <c r="G835" s="3" t="s">
        <v>305</v>
      </c>
      <c r="H835" s="3" t="s">
        <v>306</v>
      </c>
      <c r="I835" s="3" t="s">
        <v>307</v>
      </c>
      <c r="J835" s="3" t="s">
        <v>308</v>
      </c>
      <c r="K835" s="3" t="s">
        <v>309</v>
      </c>
      <c r="L835" s="3" t="s">
        <v>46</v>
      </c>
      <c r="M835" s="1" t="s">
        <v>12</v>
      </c>
      <c r="N835" s="1" t="s">
        <v>77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78</v>
      </c>
      <c r="T835" s="1" t="s">
        <v>310</v>
      </c>
      <c r="U835" s="1" t="s">
        <v>311</v>
      </c>
      <c r="V835" s="3" t="s">
        <v>312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319</v>
      </c>
      <c r="AE835" s="6" t="s">
        <v>325</v>
      </c>
      <c r="AF835" s="6" t="s">
        <v>49</v>
      </c>
      <c r="AG835" s="6" t="s">
        <v>49</v>
      </c>
      <c r="AH835" s="1" t="s">
        <v>153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>
        <v>1.1100000000000001</v>
      </c>
      <c r="AS835" s="6" t="s">
        <v>49</v>
      </c>
      <c r="AT835" s="6" t="s">
        <v>49</v>
      </c>
      <c r="AU835" s="6" t="s">
        <v>49</v>
      </c>
      <c r="AV835" s="32" t="s">
        <v>49</v>
      </c>
    </row>
    <row r="836" spans="1:48" ht="14.4" customHeight="1">
      <c r="A836" s="6">
        <v>3</v>
      </c>
      <c r="B836" s="6" t="s">
        <v>38</v>
      </c>
      <c r="C836" s="1" t="s">
        <v>38</v>
      </c>
      <c r="D836" s="3" t="s">
        <v>303</v>
      </c>
      <c r="E836" s="3" t="s">
        <v>304</v>
      </c>
      <c r="F836" s="3">
        <v>2003</v>
      </c>
      <c r="G836" s="3" t="s">
        <v>305</v>
      </c>
      <c r="H836" s="3" t="s">
        <v>306</v>
      </c>
      <c r="I836" s="3" t="s">
        <v>307</v>
      </c>
      <c r="J836" s="3" t="s">
        <v>308</v>
      </c>
      <c r="K836" s="3" t="s">
        <v>309</v>
      </c>
      <c r="L836" s="3" t="s">
        <v>46</v>
      </c>
      <c r="M836" s="1" t="s">
        <v>12</v>
      </c>
      <c r="N836" s="1" t="s">
        <v>77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78</v>
      </c>
      <c r="T836" s="1" t="s">
        <v>310</v>
      </c>
      <c r="U836" s="1" t="s">
        <v>311</v>
      </c>
      <c r="V836" s="3" t="s">
        <v>312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319</v>
      </c>
      <c r="AE836" s="6" t="s">
        <v>316</v>
      </c>
      <c r="AF836" s="6" t="s">
        <v>49</v>
      </c>
      <c r="AG836" s="6" t="s">
        <v>49</v>
      </c>
      <c r="AH836" s="1" t="s">
        <v>153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>
        <v>0.17</v>
      </c>
      <c r="AS836" s="6" t="s">
        <v>49</v>
      </c>
      <c r="AT836" s="6" t="s">
        <v>49</v>
      </c>
      <c r="AU836" s="6" t="s">
        <v>49</v>
      </c>
      <c r="AV836" s="32" t="s">
        <v>49</v>
      </c>
    </row>
    <row r="837" spans="1:48" ht="14.4" customHeight="1">
      <c r="A837" s="6">
        <v>3</v>
      </c>
      <c r="B837" s="6" t="s">
        <v>38</v>
      </c>
      <c r="C837" s="1" t="s">
        <v>38</v>
      </c>
      <c r="D837" s="3" t="s">
        <v>303</v>
      </c>
      <c r="E837" s="3" t="s">
        <v>304</v>
      </c>
      <c r="F837" s="3">
        <v>2003</v>
      </c>
      <c r="G837" s="3" t="s">
        <v>305</v>
      </c>
      <c r="H837" s="3" t="s">
        <v>306</v>
      </c>
      <c r="I837" s="3" t="s">
        <v>307</v>
      </c>
      <c r="J837" s="3" t="s">
        <v>308</v>
      </c>
      <c r="K837" s="3" t="s">
        <v>309</v>
      </c>
      <c r="L837" s="3" t="s">
        <v>46</v>
      </c>
      <c r="M837" s="1" t="s">
        <v>12</v>
      </c>
      <c r="N837" s="1" t="s">
        <v>77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78</v>
      </c>
      <c r="T837" s="1" t="s">
        <v>310</v>
      </c>
      <c r="U837" s="1" t="s">
        <v>311</v>
      </c>
      <c r="V837" s="3" t="s">
        <v>312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319</v>
      </c>
      <c r="AE837" s="6" t="s">
        <v>315</v>
      </c>
      <c r="AF837" s="6" t="s">
        <v>49</v>
      </c>
      <c r="AG837" s="6" t="s">
        <v>49</v>
      </c>
      <c r="AH837" s="1" t="s">
        <v>153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>
        <v>7.9000000000000001E-2</v>
      </c>
      <c r="AS837" s="6" t="s">
        <v>49</v>
      </c>
      <c r="AT837" s="6" t="s">
        <v>49</v>
      </c>
      <c r="AU837" s="6" t="s">
        <v>49</v>
      </c>
      <c r="AV837" s="32" t="s">
        <v>49</v>
      </c>
    </row>
    <row r="838" spans="1:48" ht="14.4" customHeight="1">
      <c r="A838" s="6">
        <v>3</v>
      </c>
      <c r="B838" s="6" t="s">
        <v>38</v>
      </c>
      <c r="C838" s="1" t="s">
        <v>38</v>
      </c>
      <c r="D838" s="3" t="s">
        <v>303</v>
      </c>
      <c r="E838" s="3" t="s">
        <v>304</v>
      </c>
      <c r="F838" s="3">
        <v>2003</v>
      </c>
      <c r="G838" s="3" t="s">
        <v>305</v>
      </c>
      <c r="H838" s="3" t="s">
        <v>306</v>
      </c>
      <c r="I838" s="3" t="s">
        <v>307</v>
      </c>
      <c r="J838" s="3" t="s">
        <v>308</v>
      </c>
      <c r="K838" s="3" t="s">
        <v>309</v>
      </c>
      <c r="L838" s="3" t="s">
        <v>46</v>
      </c>
      <c r="M838" s="1" t="s">
        <v>12</v>
      </c>
      <c r="N838" s="1" t="s">
        <v>77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78</v>
      </c>
      <c r="T838" s="1" t="s">
        <v>310</v>
      </c>
      <c r="U838" s="1" t="s">
        <v>311</v>
      </c>
      <c r="V838" s="3" t="s">
        <v>312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319</v>
      </c>
      <c r="AE838" s="6" t="s">
        <v>94</v>
      </c>
      <c r="AF838" s="6" t="s">
        <v>49</v>
      </c>
      <c r="AG838" s="6" t="s">
        <v>49</v>
      </c>
      <c r="AH838" s="1" t="s">
        <v>153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>
        <v>0.39</v>
      </c>
      <c r="AS838" s="6" t="s">
        <v>49</v>
      </c>
      <c r="AT838" s="6" t="s">
        <v>49</v>
      </c>
      <c r="AU838" s="6" t="s">
        <v>49</v>
      </c>
      <c r="AV838" s="32" t="s">
        <v>49</v>
      </c>
    </row>
    <row r="839" spans="1:48" ht="14.4" customHeight="1">
      <c r="A839" s="6">
        <v>3</v>
      </c>
      <c r="B839" s="6" t="s">
        <v>38</v>
      </c>
      <c r="C839" s="1" t="s">
        <v>38</v>
      </c>
      <c r="D839" s="3" t="s">
        <v>303</v>
      </c>
      <c r="E839" s="3" t="s">
        <v>304</v>
      </c>
      <c r="F839" s="3">
        <v>2003</v>
      </c>
      <c r="G839" s="3" t="s">
        <v>305</v>
      </c>
      <c r="H839" s="3" t="s">
        <v>306</v>
      </c>
      <c r="I839" s="3" t="s">
        <v>307</v>
      </c>
      <c r="J839" s="3" t="s">
        <v>308</v>
      </c>
      <c r="K839" s="3" t="s">
        <v>309</v>
      </c>
      <c r="L839" s="3" t="s">
        <v>46</v>
      </c>
      <c r="M839" s="1" t="s">
        <v>12</v>
      </c>
      <c r="N839" s="1" t="s">
        <v>77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78</v>
      </c>
      <c r="T839" s="1" t="s">
        <v>310</v>
      </c>
      <c r="U839" s="1" t="s">
        <v>311</v>
      </c>
      <c r="V839" s="3" t="s">
        <v>312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319</v>
      </c>
      <c r="AE839" s="6" t="s">
        <v>324</v>
      </c>
      <c r="AF839" s="6" t="s">
        <v>49</v>
      </c>
      <c r="AG839" s="6" t="s">
        <v>49</v>
      </c>
      <c r="AH839" s="1" t="s">
        <v>153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>
        <v>6.8000000000000005E-2</v>
      </c>
      <c r="AS839" s="6" t="s">
        <v>49</v>
      </c>
      <c r="AT839" s="6" t="s">
        <v>49</v>
      </c>
      <c r="AU839" s="6" t="s">
        <v>49</v>
      </c>
      <c r="AV839" s="32" t="s">
        <v>49</v>
      </c>
    </row>
    <row r="840" spans="1:48" ht="14.4" customHeight="1">
      <c r="A840" s="6">
        <v>3</v>
      </c>
      <c r="B840" s="6" t="s">
        <v>38</v>
      </c>
      <c r="C840" s="1" t="s">
        <v>38</v>
      </c>
      <c r="D840" s="3" t="s">
        <v>303</v>
      </c>
      <c r="E840" s="3" t="s">
        <v>304</v>
      </c>
      <c r="F840" s="3">
        <v>2003</v>
      </c>
      <c r="G840" s="3" t="s">
        <v>305</v>
      </c>
      <c r="H840" s="3" t="s">
        <v>306</v>
      </c>
      <c r="I840" s="3" t="s">
        <v>307</v>
      </c>
      <c r="J840" s="3" t="s">
        <v>308</v>
      </c>
      <c r="K840" s="3" t="s">
        <v>309</v>
      </c>
      <c r="L840" s="3" t="s">
        <v>46</v>
      </c>
      <c r="M840" s="1" t="s">
        <v>12</v>
      </c>
      <c r="N840" s="1" t="s">
        <v>77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78</v>
      </c>
      <c r="T840" s="1" t="s">
        <v>310</v>
      </c>
      <c r="U840" s="1" t="s">
        <v>311</v>
      </c>
      <c r="V840" s="3" t="s">
        <v>312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319</v>
      </c>
      <c r="AE840" s="6" t="s">
        <v>327</v>
      </c>
      <c r="AF840" s="6" t="s">
        <v>49</v>
      </c>
      <c r="AG840" s="6" t="s">
        <v>49</v>
      </c>
      <c r="AH840" s="1" t="s">
        <v>153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>
        <v>0.21</v>
      </c>
      <c r="AS840" s="6" t="s">
        <v>49</v>
      </c>
      <c r="AT840" s="6" t="s">
        <v>49</v>
      </c>
      <c r="AU840" s="6" t="s">
        <v>49</v>
      </c>
      <c r="AV840" s="32" t="s">
        <v>49</v>
      </c>
    </row>
    <row r="841" spans="1:48" ht="14.4" customHeight="1">
      <c r="A841" s="6">
        <v>3</v>
      </c>
      <c r="B841" s="6" t="s">
        <v>38</v>
      </c>
      <c r="C841" s="1" t="s">
        <v>38</v>
      </c>
      <c r="D841" s="3" t="s">
        <v>303</v>
      </c>
      <c r="E841" s="3" t="s">
        <v>304</v>
      </c>
      <c r="F841" s="3">
        <v>2003</v>
      </c>
      <c r="G841" s="3" t="s">
        <v>305</v>
      </c>
      <c r="H841" s="3" t="s">
        <v>306</v>
      </c>
      <c r="I841" s="3" t="s">
        <v>307</v>
      </c>
      <c r="J841" s="3" t="s">
        <v>308</v>
      </c>
      <c r="K841" s="3" t="s">
        <v>309</v>
      </c>
      <c r="L841" s="3" t="s">
        <v>46</v>
      </c>
      <c r="M841" s="1" t="s">
        <v>12</v>
      </c>
      <c r="N841" s="1" t="s">
        <v>77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78</v>
      </c>
      <c r="T841" s="1" t="s">
        <v>310</v>
      </c>
      <c r="U841" s="1" t="s">
        <v>311</v>
      </c>
      <c r="V841" s="3" t="s">
        <v>312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319</v>
      </c>
      <c r="AE841" s="6" t="s">
        <v>328</v>
      </c>
      <c r="AF841" s="6" t="s">
        <v>49</v>
      </c>
      <c r="AG841" s="6" t="s">
        <v>49</v>
      </c>
      <c r="AH841" s="1" t="s">
        <v>153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>
        <v>0.19</v>
      </c>
      <c r="AS841" s="6" t="s">
        <v>49</v>
      </c>
      <c r="AT841" s="6" t="s">
        <v>49</v>
      </c>
      <c r="AU841" s="6" t="s">
        <v>49</v>
      </c>
      <c r="AV841" s="32" t="s">
        <v>49</v>
      </c>
    </row>
    <row r="842" spans="1:48" ht="14.4" customHeight="1">
      <c r="A842" s="6">
        <v>3</v>
      </c>
      <c r="B842" s="6" t="s">
        <v>38</v>
      </c>
      <c r="C842" s="1" t="s">
        <v>38</v>
      </c>
      <c r="D842" s="3" t="s">
        <v>303</v>
      </c>
      <c r="E842" s="3" t="s">
        <v>304</v>
      </c>
      <c r="F842" s="3">
        <v>2003</v>
      </c>
      <c r="G842" s="3" t="s">
        <v>305</v>
      </c>
      <c r="H842" s="3" t="s">
        <v>306</v>
      </c>
      <c r="I842" s="3" t="s">
        <v>307</v>
      </c>
      <c r="J842" s="3" t="s">
        <v>308</v>
      </c>
      <c r="K842" s="3" t="s">
        <v>309</v>
      </c>
      <c r="L842" s="3" t="s">
        <v>46</v>
      </c>
      <c r="M842" s="1" t="s">
        <v>12</v>
      </c>
      <c r="N842" s="1" t="s">
        <v>77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78</v>
      </c>
      <c r="T842" s="1" t="s">
        <v>310</v>
      </c>
      <c r="U842" s="1" t="s">
        <v>311</v>
      </c>
      <c r="V842" s="3" t="s">
        <v>312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319</v>
      </c>
      <c r="AE842" s="6" t="s">
        <v>329</v>
      </c>
      <c r="AF842" s="6" t="s">
        <v>49</v>
      </c>
      <c r="AG842" s="6" t="s">
        <v>49</v>
      </c>
      <c r="AH842" s="1" t="s">
        <v>153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>
        <v>0.13</v>
      </c>
      <c r="AS842" s="6" t="s">
        <v>49</v>
      </c>
      <c r="AT842" s="6" t="s">
        <v>49</v>
      </c>
      <c r="AU842" s="6" t="s">
        <v>49</v>
      </c>
      <c r="AV842" s="32" t="s">
        <v>49</v>
      </c>
    </row>
    <row r="843" spans="1:48" ht="14.4" customHeight="1">
      <c r="A843" s="6">
        <v>3</v>
      </c>
      <c r="B843" s="6" t="s">
        <v>38</v>
      </c>
      <c r="C843" s="1" t="s">
        <v>38</v>
      </c>
      <c r="D843" s="3" t="s">
        <v>303</v>
      </c>
      <c r="E843" s="3" t="s">
        <v>304</v>
      </c>
      <c r="F843" s="3">
        <v>2003</v>
      </c>
      <c r="G843" s="3" t="s">
        <v>305</v>
      </c>
      <c r="H843" s="3" t="s">
        <v>306</v>
      </c>
      <c r="I843" s="3" t="s">
        <v>307</v>
      </c>
      <c r="J843" s="3" t="s">
        <v>308</v>
      </c>
      <c r="K843" s="3" t="s">
        <v>309</v>
      </c>
      <c r="L843" s="3" t="s">
        <v>46</v>
      </c>
      <c r="M843" s="1" t="s">
        <v>12</v>
      </c>
      <c r="N843" s="1" t="s">
        <v>77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78</v>
      </c>
      <c r="T843" s="1" t="s">
        <v>310</v>
      </c>
      <c r="U843" s="1" t="s">
        <v>311</v>
      </c>
      <c r="V843" s="3" t="s">
        <v>312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319</v>
      </c>
      <c r="AE843" s="1" t="s">
        <v>330</v>
      </c>
      <c r="AF843" s="6" t="s">
        <v>49</v>
      </c>
      <c r="AG843" s="6" t="s">
        <v>49</v>
      </c>
      <c r="AH843" s="1" t="s">
        <v>153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>
        <v>1.44</v>
      </c>
      <c r="AS843" s="6" t="s">
        <v>49</v>
      </c>
      <c r="AT843" s="6" t="s">
        <v>49</v>
      </c>
      <c r="AU843" s="6" t="s">
        <v>49</v>
      </c>
      <c r="AV843" s="32" t="s">
        <v>49</v>
      </c>
    </row>
    <row r="844" spans="1:48" ht="14.4" customHeight="1">
      <c r="A844" s="6">
        <v>3</v>
      </c>
      <c r="B844" s="6" t="s">
        <v>38</v>
      </c>
      <c r="C844" s="1" t="s">
        <v>38</v>
      </c>
      <c r="D844" s="3" t="s">
        <v>303</v>
      </c>
      <c r="E844" s="3" t="s">
        <v>304</v>
      </c>
      <c r="F844" s="3">
        <v>2003</v>
      </c>
      <c r="G844" s="3" t="s">
        <v>305</v>
      </c>
      <c r="H844" s="3" t="s">
        <v>306</v>
      </c>
      <c r="I844" s="3" t="s">
        <v>307</v>
      </c>
      <c r="J844" s="3" t="s">
        <v>308</v>
      </c>
      <c r="K844" s="3" t="s">
        <v>309</v>
      </c>
      <c r="L844" s="3" t="s">
        <v>46</v>
      </c>
      <c r="M844" s="1" t="s">
        <v>12</v>
      </c>
      <c r="N844" s="1" t="s">
        <v>77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78</v>
      </c>
      <c r="T844" s="1" t="s">
        <v>310</v>
      </c>
      <c r="U844" s="1" t="s">
        <v>311</v>
      </c>
      <c r="V844" s="3" t="s">
        <v>312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319</v>
      </c>
      <c r="AE844" s="6" t="s">
        <v>331</v>
      </c>
      <c r="AF844" s="6" t="s">
        <v>49</v>
      </c>
      <c r="AG844" s="6" t="s">
        <v>49</v>
      </c>
      <c r="AH844" s="1" t="s">
        <v>153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>
        <v>1.83</v>
      </c>
      <c r="AS844" s="6" t="s">
        <v>49</v>
      </c>
      <c r="AT844" s="6" t="s">
        <v>49</v>
      </c>
      <c r="AU844" s="6" t="s">
        <v>49</v>
      </c>
      <c r="AV844" s="32" t="s">
        <v>49</v>
      </c>
    </row>
    <row r="845" spans="1:48" ht="14.4" customHeight="1">
      <c r="A845" s="6">
        <v>3</v>
      </c>
      <c r="B845" s="6" t="s">
        <v>38</v>
      </c>
      <c r="C845" s="1" t="s">
        <v>38</v>
      </c>
      <c r="D845" s="3" t="s">
        <v>303</v>
      </c>
      <c r="E845" s="3" t="s">
        <v>304</v>
      </c>
      <c r="F845" s="3">
        <v>2003</v>
      </c>
      <c r="G845" s="3" t="s">
        <v>305</v>
      </c>
      <c r="H845" s="3" t="s">
        <v>306</v>
      </c>
      <c r="I845" s="3" t="s">
        <v>307</v>
      </c>
      <c r="J845" s="3" t="s">
        <v>308</v>
      </c>
      <c r="K845" s="3" t="s">
        <v>309</v>
      </c>
      <c r="L845" s="3" t="s">
        <v>46</v>
      </c>
      <c r="M845" s="1" t="s">
        <v>12</v>
      </c>
      <c r="N845" s="1" t="s">
        <v>77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78</v>
      </c>
      <c r="T845" s="1" t="s">
        <v>310</v>
      </c>
      <c r="U845" s="1" t="s">
        <v>311</v>
      </c>
      <c r="V845" s="3" t="s">
        <v>312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319</v>
      </c>
      <c r="AE845" s="6" t="s">
        <v>240</v>
      </c>
      <c r="AF845" s="6" t="s">
        <v>49</v>
      </c>
      <c r="AG845" s="6" t="s">
        <v>49</v>
      </c>
      <c r="AH845" s="1" t="s">
        <v>153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>
        <v>0.3</v>
      </c>
      <c r="AS845" s="6" t="s">
        <v>49</v>
      </c>
      <c r="AT845" s="6" t="s">
        <v>49</v>
      </c>
      <c r="AU845" s="6" t="s">
        <v>49</v>
      </c>
      <c r="AV845" s="32" t="s">
        <v>49</v>
      </c>
    </row>
    <row r="846" spans="1:48" ht="14.4" customHeight="1">
      <c r="A846" s="6">
        <v>3</v>
      </c>
      <c r="B846" s="6" t="s">
        <v>38</v>
      </c>
      <c r="C846" s="1" t="s">
        <v>38</v>
      </c>
      <c r="D846" s="3" t="s">
        <v>303</v>
      </c>
      <c r="E846" s="3" t="s">
        <v>304</v>
      </c>
      <c r="F846" s="3">
        <v>2003</v>
      </c>
      <c r="G846" s="3" t="s">
        <v>305</v>
      </c>
      <c r="H846" s="3" t="s">
        <v>306</v>
      </c>
      <c r="I846" s="3" t="s">
        <v>307</v>
      </c>
      <c r="J846" s="3" t="s">
        <v>308</v>
      </c>
      <c r="K846" s="3" t="s">
        <v>309</v>
      </c>
      <c r="L846" s="3" t="s">
        <v>46</v>
      </c>
      <c r="M846" s="1" t="s">
        <v>12</v>
      </c>
      <c r="N846" s="1" t="s">
        <v>77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78</v>
      </c>
      <c r="T846" s="1" t="s">
        <v>310</v>
      </c>
      <c r="U846" s="1" t="s">
        <v>311</v>
      </c>
      <c r="V846" s="3" t="s">
        <v>312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319</v>
      </c>
      <c r="AE846" s="6" t="s">
        <v>86</v>
      </c>
      <c r="AF846" s="6" t="s">
        <v>49</v>
      </c>
      <c r="AG846" s="6" t="s">
        <v>49</v>
      </c>
      <c r="AH846" s="1" t="s">
        <v>153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>
        <v>0.12</v>
      </c>
      <c r="AS846" s="6" t="s">
        <v>49</v>
      </c>
      <c r="AT846" s="6" t="s">
        <v>49</v>
      </c>
      <c r="AU846" s="6" t="s">
        <v>49</v>
      </c>
      <c r="AV846" s="32" t="s">
        <v>49</v>
      </c>
    </row>
    <row r="847" spans="1:48" ht="14.4" customHeight="1">
      <c r="A847" s="6">
        <v>3</v>
      </c>
      <c r="B847" s="6" t="s">
        <v>38</v>
      </c>
      <c r="C847" s="1" t="s">
        <v>38</v>
      </c>
      <c r="D847" s="3" t="s">
        <v>303</v>
      </c>
      <c r="E847" s="3" t="s">
        <v>304</v>
      </c>
      <c r="F847" s="3">
        <v>2003</v>
      </c>
      <c r="G847" s="3" t="s">
        <v>305</v>
      </c>
      <c r="H847" s="3" t="s">
        <v>306</v>
      </c>
      <c r="I847" s="3" t="s">
        <v>307</v>
      </c>
      <c r="J847" s="3" t="s">
        <v>308</v>
      </c>
      <c r="K847" s="3" t="s">
        <v>309</v>
      </c>
      <c r="L847" s="3" t="s">
        <v>46</v>
      </c>
      <c r="M847" s="1" t="s">
        <v>12</v>
      </c>
      <c r="N847" s="1" t="s">
        <v>77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78</v>
      </c>
      <c r="T847" s="1" t="s">
        <v>310</v>
      </c>
      <c r="U847" s="1" t="s">
        <v>311</v>
      </c>
      <c r="V847" s="3" t="s">
        <v>312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319</v>
      </c>
      <c r="AE847" s="6" t="s">
        <v>314</v>
      </c>
      <c r="AF847" s="6" t="s">
        <v>49</v>
      </c>
      <c r="AG847" s="6" t="s">
        <v>49</v>
      </c>
      <c r="AH847" s="1" t="s">
        <v>153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>
        <v>-0.06</v>
      </c>
      <c r="AS847" s="6" t="s">
        <v>49</v>
      </c>
      <c r="AT847" s="6" t="s">
        <v>49</v>
      </c>
      <c r="AU847" s="6" t="s">
        <v>49</v>
      </c>
      <c r="AV847" s="32" t="s">
        <v>49</v>
      </c>
    </row>
    <row r="848" spans="1:48" ht="14.4" customHeight="1">
      <c r="A848" s="6">
        <v>3</v>
      </c>
      <c r="B848" s="6" t="s">
        <v>38</v>
      </c>
      <c r="C848" s="1" t="s">
        <v>38</v>
      </c>
      <c r="D848" s="3" t="s">
        <v>303</v>
      </c>
      <c r="E848" s="3" t="s">
        <v>304</v>
      </c>
      <c r="F848" s="3">
        <v>2003</v>
      </c>
      <c r="G848" s="3" t="s">
        <v>305</v>
      </c>
      <c r="H848" s="3" t="s">
        <v>306</v>
      </c>
      <c r="I848" s="3" t="s">
        <v>307</v>
      </c>
      <c r="J848" s="3" t="s">
        <v>308</v>
      </c>
      <c r="K848" s="3" t="s">
        <v>309</v>
      </c>
      <c r="L848" s="3" t="s">
        <v>46</v>
      </c>
      <c r="M848" s="1" t="s">
        <v>12</v>
      </c>
      <c r="N848" s="1" t="s">
        <v>77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78</v>
      </c>
      <c r="T848" s="1" t="s">
        <v>310</v>
      </c>
      <c r="U848" s="1" t="s">
        <v>311</v>
      </c>
      <c r="V848" s="3" t="s">
        <v>312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320</v>
      </c>
      <c r="AE848" s="6" t="s">
        <v>325</v>
      </c>
      <c r="AF848" s="6" t="s">
        <v>49</v>
      </c>
      <c r="AG848" s="6" t="s">
        <v>49</v>
      </c>
      <c r="AH848" s="1" t="s">
        <v>153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>
        <v>1.37</v>
      </c>
      <c r="AS848" s="6" t="s">
        <v>49</v>
      </c>
      <c r="AT848" s="6" t="s">
        <v>49</v>
      </c>
      <c r="AU848" s="6" t="s">
        <v>49</v>
      </c>
      <c r="AV848" s="32" t="s">
        <v>49</v>
      </c>
    </row>
    <row r="849" spans="1:48" ht="14.4" customHeight="1">
      <c r="A849" s="6">
        <v>3</v>
      </c>
      <c r="B849" s="6" t="s">
        <v>38</v>
      </c>
      <c r="C849" s="1" t="s">
        <v>38</v>
      </c>
      <c r="D849" s="3" t="s">
        <v>303</v>
      </c>
      <c r="E849" s="3" t="s">
        <v>304</v>
      </c>
      <c r="F849" s="3">
        <v>2003</v>
      </c>
      <c r="G849" s="3" t="s">
        <v>305</v>
      </c>
      <c r="H849" s="3" t="s">
        <v>306</v>
      </c>
      <c r="I849" s="3" t="s">
        <v>307</v>
      </c>
      <c r="J849" s="3" t="s">
        <v>308</v>
      </c>
      <c r="K849" s="3" t="s">
        <v>309</v>
      </c>
      <c r="L849" s="3" t="s">
        <v>46</v>
      </c>
      <c r="M849" s="1" t="s">
        <v>12</v>
      </c>
      <c r="N849" s="1" t="s">
        <v>77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78</v>
      </c>
      <c r="T849" s="1" t="s">
        <v>310</v>
      </c>
      <c r="U849" s="1" t="s">
        <v>311</v>
      </c>
      <c r="V849" s="3" t="s">
        <v>312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320</v>
      </c>
      <c r="AE849" s="6" t="s">
        <v>316</v>
      </c>
      <c r="AF849" s="6" t="s">
        <v>49</v>
      </c>
      <c r="AG849" s="6" t="s">
        <v>49</v>
      </c>
      <c r="AH849" s="1" t="s">
        <v>153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>
        <v>0.1</v>
      </c>
      <c r="AS849" s="6" t="s">
        <v>49</v>
      </c>
      <c r="AT849" s="6" t="s">
        <v>49</v>
      </c>
      <c r="AU849" s="6" t="s">
        <v>49</v>
      </c>
      <c r="AV849" s="32" t="s">
        <v>49</v>
      </c>
    </row>
    <row r="850" spans="1:48" ht="14.4" customHeight="1">
      <c r="A850" s="6">
        <v>3</v>
      </c>
      <c r="B850" s="6" t="s">
        <v>38</v>
      </c>
      <c r="C850" s="1" t="s">
        <v>38</v>
      </c>
      <c r="D850" s="3" t="s">
        <v>303</v>
      </c>
      <c r="E850" s="3" t="s">
        <v>304</v>
      </c>
      <c r="F850" s="3">
        <v>2003</v>
      </c>
      <c r="G850" s="3" t="s">
        <v>305</v>
      </c>
      <c r="H850" s="3" t="s">
        <v>306</v>
      </c>
      <c r="I850" s="3" t="s">
        <v>307</v>
      </c>
      <c r="J850" s="3" t="s">
        <v>308</v>
      </c>
      <c r="K850" s="3" t="s">
        <v>309</v>
      </c>
      <c r="L850" s="3" t="s">
        <v>46</v>
      </c>
      <c r="M850" s="1" t="s">
        <v>12</v>
      </c>
      <c r="N850" s="1" t="s">
        <v>77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78</v>
      </c>
      <c r="T850" s="1" t="s">
        <v>310</v>
      </c>
      <c r="U850" s="1" t="s">
        <v>311</v>
      </c>
      <c r="V850" s="3" t="s">
        <v>312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320</v>
      </c>
      <c r="AE850" s="6" t="s">
        <v>315</v>
      </c>
      <c r="AF850" s="6" t="s">
        <v>49</v>
      </c>
      <c r="AG850" s="6" t="s">
        <v>49</v>
      </c>
      <c r="AH850" s="1" t="s">
        <v>153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>
        <v>0.15</v>
      </c>
      <c r="AS850" s="6" t="s">
        <v>49</v>
      </c>
      <c r="AT850" s="6" t="s">
        <v>49</v>
      </c>
      <c r="AU850" s="6" t="s">
        <v>49</v>
      </c>
      <c r="AV850" s="32" t="s">
        <v>49</v>
      </c>
    </row>
    <row r="851" spans="1:48" ht="14.4" customHeight="1">
      <c r="A851" s="6">
        <v>3</v>
      </c>
      <c r="B851" s="6" t="s">
        <v>38</v>
      </c>
      <c r="C851" s="1" t="s">
        <v>38</v>
      </c>
      <c r="D851" s="3" t="s">
        <v>303</v>
      </c>
      <c r="E851" s="3" t="s">
        <v>304</v>
      </c>
      <c r="F851" s="3">
        <v>2003</v>
      </c>
      <c r="G851" s="3" t="s">
        <v>305</v>
      </c>
      <c r="H851" s="3" t="s">
        <v>306</v>
      </c>
      <c r="I851" s="3" t="s">
        <v>307</v>
      </c>
      <c r="J851" s="3" t="s">
        <v>308</v>
      </c>
      <c r="K851" s="3" t="s">
        <v>309</v>
      </c>
      <c r="L851" s="3" t="s">
        <v>46</v>
      </c>
      <c r="M851" s="1" t="s">
        <v>12</v>
      </c>
      <c r="N851" s="1" t="s">
        <v>77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78</v>
      </c>
      <c r="T851" s="1" t="s">
        <v>310</v>
      </c>
      <c r="U851" s="1" t="s">
        <v>311</v>
      </c>
      <c r="V851" s="3" t="s">
        <v>312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320</v>
      </c>
      <c r="AE851" s="6" t="s">
        <v>94</v>
      </c>
      <c r="AF851" s="6" t="s">
        <v>49</v>
      </c>
      <c r="AG851" s="6" t="s">
        <v>49</v>
      </c>
      <c r="AH851" s="1" t="s">
        <v>153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>
        <v>0.49</v>
      </c>
      <c r="AS851" s="6" t="s">
        <v>49</v>
      </c>
      <c r="AT851" s="6" t="s">
        <v>49</v>
      </c>
      <c r="AU851" s="6" t="s">
        <v>49</v>
      </c>
      <c r="AV851" s="32" t="s">
        <v>49</v>
      </c>
    </row>
    <row r="852" spans="1:48" ht="14.4" customHeight="1">
      <c r="A852" s="6">
        <v>3</v>
      </c>
      <c r="B852" s="6" t="s">
        <v>38</v>
      </c>
      <c r="C852" s="1" t="s">
        <v>38</v>
      </c>
      <c r="D852" s="3" t="s">
        <v>303</v>
      </c>
      <c r="E852" s="3" t="s">
        <v>304</v>
      </c>
      <c r="F852" s="3">
        <v>2003</v>
      </c>
      <c r="G852" s="3" t="s">
        <v>305</v>
      </c>
      <c r="H852" s="3" t="s">
        <v>306</v>
      </c>
      <c r="I852" s="3" t="s">
        <v>307</v>
      </c>
      <c r="J852" s="3" t="s">
        <v>308</v>
      </c>
      <c r="K852" s="3" t="s">
        <v>309</v>
      </c>
      <c r="L852" s="3" t="s">
        <v>46</v>
      </c>
      <c r="M852" s="1" t="s">
        <v>12</v>
      </c>
      <c r="N852" s="1" t="s">
        <v>77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78</v>
      </c>
      <c r="T852" s="1" t="s">
        <v>310</v>
      </c>
      <c r="U852" s="1" t="s">
        <v>311</v>
      </c>
      <c r="V852" s="3" t="s">
        <v>312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320</v>
      </c>
      <c r="AE852" s="6" t="s">
        <v>324</v>
      </c>
      <c r="AF852" s="6" t="s">
        <v>49</v>
      </c>
      <c r="AG852" s="6" t="s">
        <v>49</v>
      </c>
      <c r="AH852" s="1" t="s">
        <v>153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>
        <v>0.11</v>
      </c>
      <c r="AS852" s="6" t="s">
        <v>49</v>
      </c>
      <c r="AT852" s="6" t="s">
        <v>49</v>
      </c>
      <c r="AU852" s="6" t="s">
        <v>49</v>
      </c>
      <c r="AV852" s="32" t="s">
        <v>49</v>
      </c>
    </row>
    <row r="853" spans="1:48" ht="14.4" customHeight="1">
      <c r="A853" s="6">
        <v>3</v>
      </c>
      <c r="B853" s="6" t="s">
        <v>38</v>
      </c>
      <c r="C853" s="1" t="s">
        <v>38</v>
      </c>
      <c r="D853" s="3" t="s">
        <v>303</v>
      </c>
      <c r="E853" s="3" t="s">
        <v>304</v>
      </c>
      <c r="F853" s="3">
        <v>2003</v>
      </c>
      <c r="G853" s="3" t="s">
        <v>305</v>
      </c>
      <c r="H853" s="3" t="s">
        <v>306</v>
      </c>
      <c r="I853" s="3" t="s">
        <v>307</v>
      </c>
      <c r="J853" s="3" t="s">
        <v>308</v>
      </c>
      <c r="K853" s="3" t="s">
        <v>309</v>
      </c>
      <c r="L853" s="3" t="s">
        <v>46</v>
      </c>
      <c r="M853" s="1" t="s">
        <v>12</v>
      </c>
      <c r="N853" s="1" t="s">
        <v>77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78</v>
      </c>
      <c r="T853" s="1" t="s">
        <v>310</v>
      </c>
      <c r="U853" s="1" t="s">
        <v>311</v>
      </c>
      <c r="V853" s="3" t="s">
        <v>312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320</v>
      </c>
      <c r="AE853" s="6" t="s">
        <v>327</v>
      </c>
      <c r="AF853" s="6" t="s">
        <v>49</v>
      </c>
      <c r="AG853" s="6" t="s">
        <v>49</v>
      </c>
      <c r="AH853" s="1" t="s">
        <v>153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>
        <v>0.36</v>
      </c>
      <c r="AS853" s="6" t="s">
        <v>49</v>
      </c>
      <c r="AT853" s="6" t="s">
        <v>49</v>
      </c>
      <c r="AU853" s="6" t="s">
        <v>49</v>
      </c>
      <c r="AV853" s="32" t="s">
        <v>49</v>
      </c>
    </row>
    <row r="854" spans="1:48" ht="14.4" customHeight="1">
      <c r="A854" s="6">
        <v>3</v>
      </c>
      <c r="B854" s="6" t="s">
        <v>38</v>
      </c>
      <c r="C854" s="1" t="s">
        <v>38</v>
      </c>
      <c r="D854" s="3" t="s">
        <v>303</v>
      </c>
      <c r="E854" s="3" t="s">
        <v>304</v>
      </c>
      <c r="F854" s="3">
        <v>2003</v>
      </c>
      <c r="G854" s="3" t="s">
        <v>305</v>
      </c>
      <c r="H854" s="3" t="s">
        <v>306</v>
      </c>
      <c r="I854" s="3" t="s">
        <v>307</v>
      </c>
      <c r="J854" s="3" t="s">
        <v>308</v>
      </c>
      <c r="K854" s="3" t="s">
        <v>309</v>
      </c>
      <c r="L854" s="3" t="s">
        <v>46</v>
      </c>
      <c r="M854" s="1" t="s">
        <v>12</v>
      </c>
      <c r="N854" s="1" t="s">
        <v>77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78</v>
      </c>
      <c r="T854" s="1" t="s">
        <v>310</v>
      </c>
      <c r="U854" s="1" t="s">
        <v>311</v>
      </c>
      <c r="V854" s="3" t="s">
        <v>312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320</v>
      </c>
      <c r="AE854" s="6" t="s">
        <v>328</v>
      </c>
      <c r="AF854" s="6" t="s">
        <v>49</v>
      </c>
      <c r="AG854" s="6" t="s">
        <v>49</v>
      </c>
      <c r="AH854" s="1" t="s">
        <v>153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>
        <v>0.34</v>
      </c>
      <c r="AS854" s="6" t="s">
        <v>49</v>
      </c>
      <c r="AT854" s="6" t="s">
        <v>49</v>
      </c>
      <c r="AU854" s="6" t="s">
        <v>49</v>
      </c>
      <c r="AV854" s="32" t="s">
        <v>49</v>
      </c>
    </row>
    <row r="855" spans="1:48" ht="14.4" customHeight="1">
      <c r="A855" s="6">
        <v>3</v>
      </c>
      <c r="B855" s="6" t="s">
        <v>38</v>
      </c>
      <c r="C855" s="1" t="s">
        <v>38</v>
      </c>
      <c r="D855" s="3" t="s">
        <v>303</v>
      </c>
      <c r="E855" s="3" t="s">
        <v>304</v>
      </c>
      <c r="F855" s="3">
        <v>2003</v>
      </c>
      <c r="G855" s="3" t="s">
        <v>305</v>
      </c>
      <c r="H855" s="3" t="s">
        <v>306</v>
      </c>
      <c r="I855" s="3" t="s">
        <v>307</v>
      </c>
      <c r="J855" s="3" t="s">
        <v>308</v>
      </c>
      <c r="K855" s="3" t="s">
        <v>309</v>
      </c>
      <c r="L855" s="3" t="s">
        <v>46</v>
      </c>
      <c r="M855" s="1" t="s">
        <v>12</v>
      </c>
      <c r="N855" s="1" t="s">
        <v>77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78</v>
      </c>
      <c r="T855" s="1" t="s">
        <v>310</v>
      </c>
      <c r="U855" s="1" t="s">
        <v>311</v>
      </c>
      <c r="V855" s="3" t="s">
        <v>312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320</v>
      </c>
      <c r="AE855" s="6" t="s">
        <v>329</v>
      </c>
      <c r="AF855" s="6" t="s">
        <v>49</v>
      </c>
      <c r="AG855" s="6" t="s">
        <v>49</v>
      </c>
      <c r="AH855" s="1" t="s">
        <v>153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>
        <v>0.21</v>
      </c>
      <c r="AS855" s="6" t="s">
        <v>49</v>
      </c>
      <c r="AT855" s="6" t="s">
        <v>49</v>
      </c>
      <c r="AU855" s="6" t="s">
        <v>49</v>
      </c>
      <c r="AV855" s="32" t="s">
        <v>49</v>
      </c>
    </row>
    <row r="856" spans="1:48" ht="14.4" customHeight="1">
      <c r="A856" s="6">
        <v>3</v>
      </c>
      <c r="B856" s="6" t="s">
        <v>38</v>
      </c>
      <c r="C856" s="1" t="s">
        <v>38</v>
      </c>
      <c r="D856" s="3" t="s">
        <v>303</v>
      </c>
      <c r="E856" s="3" t="s">
        <v>304</v>
      </c>
      <c r="F856" s="3">
        <v>2003</v>
      </c>
      <c r="G856" s="3" t="s">
        <v>305</v>
      </c>
      <c r="H856" s="3" t="s">
        <v>306</v>
      </c>
      <c r="I856" s="3" t="s">
        <v>307</v>
      </c>
      <c r="J856" s="3" t="s">
        <v>308</v>
      </c>
      <c r="K856" s="3" t="s">
        <v>309</v>
      </c>
      <c r="L856" s="3" t="s">
        <v>46</v>
      </c>
      <c r="M856" s="1" t="s">
        <v>12</v>
      </c>
      <c r="N856" s="1" t="s">
        <v>77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78</v>
      </c>
      <c r="T856" s="1" t="s">
        <v>310</v>
      </c>
      <c r="U856" s="1" t="s">
        <v>311</v>
      </c>
      <c r="V856" s="3" t="s">
        <v>312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320</v>
      </c>
      <c r="AE856" s="1" t="s">
        <v>330</v>
      </c>
      <c r="AF856" s="6" t="s">
        <v>49</v>
      </c>
      <c r="AG856" s="6" t="s">
        <v>49</v>
      </c>
      <c r="AH856" s="1" t="s">
        <v>153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>
        <v>2.09</v>
      </c>
      <c r="AS856" s="6" t="s">
        <v>49</v>
      </c>
      <c r="AT856" s="6" t="s">
        <v>49</v>
      </c>
      <c r="AU856" s="6" t="s">
        <v>49</v>
      </c>
      <c r="AV856" s="32" t="s">
        <v>49</v>
      </c>
    </row>
    <row r="857" spans="1:48" ht="14.4" customHeight="1">
      <c r="A857" s="6">
        <v>3</v>
      </c>
      <c r="B857" s="6" t="s">
        <v>38</v>
      </c>
      <c r="C857" s="1" t="s">
        <v>38</v>
      </c>
      <c r="D857" s="3" t="s">
        <v>303</v>
      </c>
      <c r="E857" s="3" t="s">
        <v>304</v>
      </c>
      <c r="F857" s="3">
        <v>2003</v>
      </c>
      <c r="G857" s="3" t="s">
        <v>305</v>
      </c>
      <c r="H857" s="3" t="s">
        <v>306</v>
      </c>
      <c r="I857" s="3" t="s">
        <v>307</v>
      </c>
      <c r="J857" s="3" t="s">
        <v>308</v>
      </c>
      <c r="K857" s="3" t="s">
        <v>309</v>
      </c>
      <c r="L857" s="3" t="s">
        <v>46</v>
      </c>
      <c r="M857" s="1" t="s">
        <v>12</v>
      </c>
      <c r="N857" s="1" t="s">
        <v>77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78</v>
      </c>
      <c r="T857" s="1" t="s">
        <v>310</v>
      </c>
      <c r="U857" s="1" t="s">
        <v>311</v>
      </c>
      <c r="V857" s="3" t="s">
        <v>312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320</v>
      </c>
      <c r="AE857" s="6" t="s">
        <v>331</v>
      </c>
      <c r="AF857" s="6" t="s">
        <v>49</v>
      </c>
      <c r="AG857" s="6" t="s">
        <v>49</v>
      </c>
      <c r="AH857" s="1" t="s">
        <v>153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>
        <v>3.21</v>
      </c>
      <c r="AS857" s="6" t="s">
        <v>49</v>
      </c>
      <c r="AT857" s="6" t="s">
        <v>49</v>
      </c>
      <c r="AU857" s="6" t="s">
        <v>49</v>
      </c>
      <c r="AV857" s="32" t="s">
        <v>49</v>
      </c>
    </row>
    <row r="858" spans="1:48" ht="14.4" customHeight="1">
      <c r="A858" s="6">
        <v>3</v>
      </c>
      <c r="B858" s="6" t="s">
        <v>38</v>
      </c>
      <c r="C858" s="1" t="s">
        <v>38</v>
      </c>
      <c r="D858" s="3" t="s">
        <v>303</v>
      </c>
      <c r="E858" s="3" t="s">
        <v>304</v>
      </c>
      <c r="F858" s="3">
        <v>2003</v>
      </c>
      <c r="G858" s="3" t="s">
        <v>305</v>
      </c>
      <c r="H858" s="3" t="s">
        <v>306</v>
      </c>
      <c r="I858" s="3" t="s">
        <v>307</v>
      </c>
      <c r="J858" s="3" t="s">
        <v>308</v>
      </c>
      <c r="K858" s="3" t="s">
        <v>309</v>
      </c>
      <c r="L858" s="3" t="s">
        <v>46</v>
      </c>
      <c r="M858" s="1" t="s">
        <v>12</v>
      </c>
      <c r="N858" s="1" t="s">
        <v>77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78</v>
      </c>
      <c r="T858" s="1" t="s">
        <v>310</v>
      </c>
      <c r="U858" s="1" t="s">
        <v>311</v>
      </c>
      <c r="V858" s="3" t="s">
        <v>312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320</v>
      </c>
      <c r="AE858" s="6" t="s">
        <v>240</v>
      </c>
      <c r="AF858" s="6" t="s">
        <v>49</v>
      </c>
      <c r="AG858" s="6" t="s">
        <v>49</v>
      </c>
      <c r="AH858" s="1" t="s">
        <v>153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>
        <v>0.3</v>
      </c>
      <c r="AS858" s="6" t="s">
        <v>49</v>
      </c>
      <c r="AT858" s="6" t="s">
        <v>49</v>
      </c>
      <c r="AU858" s="6" t="s">
        <v>49</v>
      </c>
      <c r="AV858" s="32" t="s">
        <v>49</v>
      </c>
    </row>
    <row r="859" spans="1:48" ht="14.4" customHeight="1">
      <c r="A859" s="6">
        <v>3</v>
      </c>
      <c r="B859" s="6" t="s">
        <v>38</v>
      </c>
      <c r="C859" s="1" t="s">
        <v>38</v>
      </c>
      <c r="D859" s="3" t="s">
        <v>303</v>
      </c>
      <c r="E859" s="3" t="s">
        <v>304</v>
      </c>
      <c r="F859" s="3">
        <v>2003</v>
      </c>
      <c r="G859" s="3" t="s">
        <v>305</v>
      </c>
      <c r="H859" s="3" t="s">
        <v>306</v>
      </c>
      <c r="I859" s="3" t="s">
        <v>307</v>
      </c>
      <c r="J859" s="3" t="s">
        <v>308</v>
      </c>
      <c r="K859" s="3" t="s">
        <v>309</v>
      </c>
      <c r="L859" s="3" t="s">
        <v>46</v>
      </c>
      <c r="M859" s="1" t="s">
        <v>12</v>
      </c>
      <c r="N859" s="1" t="s">
        <v>77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78</v>
      </c>
      <c r="T859" s="1" t="s">
        <v>310</v>
      </c>
      <c r="U859" s="1" t="s">
        <v>311</v>
      </c>
      <c r="V859" s="3" t="s">
        <v>312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320</v>
      </c>
      <c r="AE859" s="6" t="s">
        <v>86</v>
      </c>
      <c r="AF859" s="6" t="s">
        <v>49</v>
      </c>
      <c r="AG859" s="6" t="s">
        <v>49</v>
      </c>
      <c r="AH859" s="1" t="s">
        <v>153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>
        <v>0.17</v>
      </c>
      <c r="AS859" s="6" t="s">
        <v>49</v>
      </c>
      <c r="AT859" s="6" t="s">
        <v>49</v>
      </c>
      <c r="AU859" s="6" t="s">
        <v>49</v>
      </c>
      <c r="AV859" s="32" t="s">
        <v>49</v>
      </c>
    </row>
    <row r="860" spans="1:48" ht="14.4" customHeight="1">
      <c r="A860" s="6">
        <v>3</v>
      </c>
      <c r="B860" s="6" t="s">
        <v>38</v>
      </c>
      <c r="C860" s="1" t="s">
        <v>38</v>
      </c>
      <c r="D860" s="3" t="s">
        <v>303</v>
      </c>
      <c r="E860" s="3" t="s">
        <v>304</v>
      </c>
      <c r="F860" s="3">
        <v>2003</v>
      </c>
      <c r="G860" s="3" t="s">
        <v>305</v>
      </c>
      <c r="H860" s="3" t="s">
        <v>306</v>
      </c>
      <c r="I860" s="3" t="s">
        <v>307</v>
      </c>
      <c r="J860" s="3" t="s">
        <v>308</v>
      </c>
      <c r="K860" s="3" t="s">
        <v>309</v>
      </c>
      <c r="L860" s="3" t="s">
        <v>46</v>
      </c>
      <c r="M860" s="1" t="s">
        <v>12</v>
      </c>
      <c r="N860" s="1" t="s">
        <v>77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78</v>
      </c>
      <c r="T860" s="1" t="s">
        <v>310</v>
      </c>
      <c r="U860" s="1" t="s">
        <v>311</v>
      </c>
      <c r="V860" s="3" t="s">
        <v>312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320</v>
      </c>
      <c r="AE860" s="6" t="s">
        <v>314</v>
      </c>
      <c r="AF860" s="6" t="s">
        <v>49</v>
      </c>
      <c r="AG860" s="6" t="s">
        <v>49</v>
      </c>
      <c r="AH860" s="1" t="s">
        <v>153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>
        <v>3.1E-2</v>
      </c>
      <c r="AS860" s="6" t="s">
        <v>49</v>
      </c>
      <c r="AT860" s="6" t="s">
        <v>49</v>
      </c>
      <c r="AU860" s="6" t="s">
        <v>49</v>
      </c>
      <c r="AV860" s="32" t="s">
        <v>49</v>
      </c>
    </row>
    <row r="861" spans="1:48" ht="14.4" customHeight="1">
      <c r="A861" s="6">
        <v>3</v>
      </c>
      <c r="B861" s="6" t="s">
        <v>38</v>
      </c>
      <c r="C861" s="1" t="s">
        <v>38</v>
      </c>
      <c r="D861" s="3" t="s">
        <v>303</v>
      </c>
      <c r="E861" s="3" t="s">
        <v>304</v>
      </c>
      <c r="F861" s="3">
        <v>2003</v>
      </c>
      <c r="G861" s="3" t="s">
        <v>305</v>
      </c>
      <c r="H861" s="3" t="s">
        <v>306</v>
      </c>
      <c r="I861" s="3" t="s">
        <v>307</v>
      </c>
      <c r="J861" s="3" t="s">
        <v>308</v>
      </c>
      <c r="K861" s="3" t="s">
        <v>309</v>
      </c>
      <c r="L861" s="3" t="s">
        <v>46</v>
      </c>
      <c r="M861" s="1" t="s">
        <v>12</v>
      </c>
      <c r="N861" s="1" t="s">
        <v>77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78</v>
      </c>
      <c r="T861" s="1" t="s">
        <v>310</v>
      </c>
      <c r="U861" s="1" t="s">
        <v>311</v>
      </c>
      <c r="V861" s="3" t="s">
        <v>312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325</v>
      </c>
      <c r="AE861" s="6" t="s">
        <v>316</v>
      </c>
      <c r="AF861" s="6" t="s">
        <v>49</v>
      </c>
      <c r="AG861" s="6" t="s">
        <v>49</v>
      </c>
      <c r="AH861" s="1" t="s">
        <v>153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>
        <v>0.12</v>
      </c>
      <c r="AS861" s="6" t="s">
        <v>49</v>
      </c>
      <c r="AT861" s="6" t="s">
        <v>49</v>
      </c>
      <c r="AU861" s="6" t="s">
        <v>49</v>
      </c>
      <c r="AV861" s="32" t="s">
        <v>49</v>
      </c>
    </row>
    <row r="862" spans="1:48" ht="14.4" customHeight="1">
      <c r="A862" s="6">
        <v>3</v>
      </c>
      <c r="B862" s="6" t="s">
        <v>38</v>
      </c>
      <c r="C862" s="1" t="s">
        <v>38</v>
      </c>
      <c r="D862" s="3" t="s">
        <v>303</v>
      </c>
      <c r="E862" s="3" t="s">
        <v>304</v>
      </c>
      <c r="F862" s="3">
        <v>2003</v>
      </c>
      <c r="G862" s="3" t="s">
        <v>305</v>
      </c>
      <c r="H862" s="3" t="s">
        <v>306</v>
      </c>
      <c r="I862" s="3" t="s">
        <v>307</v>
      </c>
      <c r="J862" s="3" t="s">
        <v>308</v>
      </c>
      <c r="K862" s="3" t="s">
        <v>309</v>
      </c>
      <c r="L862" s="3" t="s">
        <v>46</v>
      </c>
      <c r="M862" s="1" t="s">
        <v>12</v>
      </c>
      <c r="N862" s="1" t="s">
        <v>77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78</v>
      </c>
      <c r="T862" s="1" t="s">
        <v>310</v>
      </c>
      <c r="U862" s="1" t="s">
        <v>311</v>
      </c>
      <c r="V862" s="3" t="s">
        <v>312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325</v>
      </c>
      <c r="AE862" s="6" t="s">
        <v>315</v>
      </c>
      <c r="AF862" s="6" t="s">
        <v>49</v>
      </c>
      <c r="AG862" s="6" t="s">
        <v>49</v>
      </c>
      <c r="AH862" s="1" t="s">
        <v>153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>
        <v>7.9000000000000001E-2</v>
      </c>
      <c r="AS862" s="6" t="s">
        <v>49</v>
      </c>
      <c r="AT862" s="6" t="s">
        <v>49</v>
      </c>
      <c r="AU862" s="6" t="s">
        <v>49</v>
      </c>
      <c r="AV862" s="32" t="s">
        <v>49</v>
      </c>
    </row>
    <row r="863" spans="1:48" ht="14.4" customHeight="1">
      <c r="A863" s="6">
        <v>3</v>
      </c>
      <c r="B863" s="6" t="s">
        <v>38</v>
      </c>
      <c r="C863" s="1" t="s">
        <v>38</v>
      </c>
      <c r="D863" s="3" t="s">
        <v>303</v>
      </c>
      <c r="E863" s="3" t="s">
        <v>304</v>
      </c>
      <c r="F863" s="3">
        <v>2003</v>
      </c>
      <c r="G863" s="3" t="s">
        <v>305</v>
      </c>
      <c r="H863" s="3" t="s">
        <v>306</v>
      </c>
      <c r="I863" s="3" t="s">
        <v>307</v>
      </c>
      <c r="J863" s="3" t="s">
        <v>308</v>
      </c>
      <c r="K863" s="3" t="s">
        <v>309</v>
      </c>
      <c r="L863" s="3" t="s">
        <v>46</v>
      </c>
      <c r="M863" s="1" t="s">
        <v>12</v>
      </c>
      <c r="N863" s="1" t="s">
        <v>77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78</v>
      </c>
      <c r="T863" s="1" t="s">
        <v>310</v>
      </c>
      <c r="U863" s="1" t="s">
        <v>311</v>
      </c>
      <c r="V863" s="3" t="s">
        <v>312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325</v>
      </c>
      <c r="AE863" s="6" t="s">
        <v>94</v>
      </c>
      <c r="AF863" s="6" t="s">
        <v>49</v>
      </c>
      <c r="AG863" s="6" t="s">
        <v>49</v>
      </c>
      <c r="AH863" s="1" t="s">
        <v>153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>
        <v>0.5</v>
      </c>
      <c r="AS863" s="6" t="s">
        <v>49</v>
      </c>
      <c r="AT863" s="6" t="s">
        <v>49</v>
      </c>
      <c r="AU863" s="6" t="s">
        <v>49</v>
      </c>
      <c r="AV863" s="32" t="s">
        <v>49</v>
      </c>
    </row>
    <row r="864" spans="1:48" ht="14.4" customHeight="1">
      <c r="A864" s="6">
        <v>3</v>
      </c>
      <c r="B864" s="6" t="s">
        <v>38</v>
      </c>
      <c r="C864" s="1" t="s">
        <v>38</v>
      </c>
      <c r="D864" s="3" t="s">
        <v>303</v>
      </c>
      <c r="E864" s="3" t="s">
        <v>304</v>
      </c>
      <c r="F864" s="3">
        <v>2003</v>
      </c>
      <c r="G864" s="3" t="s">
        <v>305</v>
      </c>
      <c r="H864" s="3" t="s">
        <v>306</v>
      </c>
      <c r="I864" s="3" t="s">
        <v>307</v>
      </c>
      <c r="J864" s="3" t="s">
        <v>308</v>
      </c>
      <c r="K864" s="3" t="s">
        <v>309</v>
      </c>
      <c r="L864" s="3" t="s">
        <v>46</v>
      </c>
      <c r="M864" s="1" t="s">
        <v>12</v>
      </c>
      <c r="N864" s="1" t="s">
        <v>77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78</v>
      </c>
      <c r="T864" s="1" t="s">
        <v>310</v>
      </c>
      <c r="U864" s="1" t="s">
        <v>311</v>
      </c>
      <c r="V864" s="3" t="s">
        <v>312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325</v>
      </c>
      <c r="AE864" s="6" t="s">
        <v>324</v>
      </c>
      <c r="AF864" s="6" t="s">
        <v>49</v>
      </c>
      <c r="AG864" s="6" t="s">
        <v>49</v>
      </c>
      <c r="AH864" s="1" t="s">
        <v>153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>
        <v>5.3999999999999999E-2</v>
      </c>
      <c r="AS864" s="6" t="s">
        <v>49</v>
      </c>
      <c r="AT864" s="6" t="s">
        <v>49</v>
      </c>
      <c r="AU864" s="6" t="s">
        <v>49</v>
      </c>
      <c r="AV864" s="32" t="s">
        <v>49</v>
      </c>
    </row>
    <row r="865" spans="1:48" ht="14.4" customHeight="1">
      <c r="A865" s="6">
        <v>3</v>
      </c>
      <c r="B865" s="6" t="s">
        <v>38</v>
      </c>
      <c r="C865" s="1" t="s">
        <v>38</v>
      </c>
      <c r="D865" s="3" t="s">
        <v>303</v>
      </c>
      <c r="E865" s="3" t="s">
        <v>304</v>
      </c>
      <c r="F865" s="3">
        <v>2003</v>
      </c>
      <c r="G865" s="3" t="s">
        <v>305</v>
      </c>
      <c r="H865" s="3" t="s">
        <v>306</v>
      </c>
      <c r="I865" s="3" t="s">
        <v>307</v>
      </c>
      <c r="J865" s="3" t="s">
        <v>308</v>
      </c>
      <c r="K865" s="3" t="s">
        <v>309</v>
      </c>
      <c r="L865" s="3" t="s">
        <v>46</v>
      </c>
      <c r="M865" s="1" t="s">
        <v>12</v>
      </c>
      <c r="N865" s="1" t="s">
        <v>77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78</v>
      </c>
      <c r="T865" s="1" t="s">
        <v>310</v>
      </c>
      <c r="U865" s="1" t="s">
        <v>311</v>
      </c>
      <c r="V865" s="3" t="s">
        <v>312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325</v>
      </c>
      <c r="AE865" s="6" t="s">
        <v>327</v>
      </c>
      <c r="AF865" s="6" t="s">
        <v>49</v>
      </c>
      <c r="AG865" s="6" t="s">
        <v>49</v>
      </c>
      <c r="AH865" s="1" t="s">
        <v>153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>
        <v>0.25</v>
      </c>
      <c r="AS865" s="6" t="s">
        <v>49</v>
      </c>
      <c r="AT865" s="6" t="s">
        <v>49</v>
      </c>
      <c r="AU865" s="6" t="s">
        <v>49</v>
      </c>
      <c r="AV865" s="32" t="s">
        <v>49</v>
      </c>
    </row>
    <row r="866" spans="1:48" ht="14.4" customHeight="1">
      <c r="A866" s="6">
        <v>3</v>
      </c>
      <c r="B866" s="6" t="s">
        <v>38</v>
      </c>
      <c r="C866" s="1" t="s">
        <v>38</v>
      </c>
      <c r="D866" s="3" t="s">
        <v>303</v>
      </c>
      <c r="E866" s="3" t="s">
        <v>304</v>
      </c>
      <c r="F866" s="3">
        <v>2003</v>
      </c>
      <c r="G866" s="3" t="s">
        <v>305</v>
      </c>
      <c r="H866" s="3" t="s">
        <v>306</v>
      </c>
      <c r="I866" s="3" t="s">
        <v>307</v>
      </c>
      <c r="J866" s="3" t="s">
        <v>308</v>
      </c>
      <c r="K866" s="3" t="s">
        <v>309</v>
      </c>
      <c r="L866" s="3" t="s">
        <v>46</v>
      </c>
      <c r="M866" s="1" t="s">
        <v>12</v>
      </c>
      <c r="N866" s="1" t="s">
        <v>77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78</v>
      </c>
      <c r="T866" s="1" t="s">
        <v>310</v>
      </c>
      <c r="U866" s="1" t="s">
        <v>311</v>
      </c>
      <c r="V866" s="3" t="s">
        <v>312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325</v>
      </c>
      <c r="AE866" s="6" t="s">
        <v>328</v>
      </c>
      <c r="AF866" s="6" t="s">
        <v>49</v>
      </c>
      <c r="AG866" s="6" t="s">
        <v>49</v>
      </c>
      <c r="AH866" s="1" t="s">
        <v>153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>
        <v>0.22</v>
      </c>
      <c r="AS866" s="6" t="s">
        <v>49</v>
      </c>
      <c r="AT866" s="6" t="s">
        <v>49</v>
      </c>
      <c r="AU866" s="6" t="s">
        <v>49</v>
      </c>
      <c r="AV866" s="32" t="s">
        <v>49</v>
      </c>
    </row>
    <row r="867" spans="1:48" ht="14.4" customHeight="1">
      <c r="A867" s="6">
        <v>3</v>
      </c>
      <c r="B867" s="6" t="s">
        <v>38</v>
      </c>
      <c r="C867" s="1" t="s">
        <v>38</v>
      </c>
      <c r="D867" s="3" t="s">
        <v>303</v>
      </c>
      <c r="E867" s="3" t="s">
        <v>304</v>
      </c>
      <c r="F867" s="3">
        <v>2003</v>
      </c>
      <c r="G867" s="3" t="s">
        <v>305</v>
      </c>
      <c r="H867" s="3" t="s">
        <v>306</v>
      </c>
      <c r="I867" s="3" t="s">
        <v>307</v>
      </c>
      <c r="J867" s="3" t="s">
        <v>308</v>
      </c>
      <c r="K867" s="3" t="s">
        <v>309</v>
      </c>
      <c r="L867" s="3" t="s">
        <v>46</v>
      </c>
      <c r="M867" s="1" t="s">
        <v>12</v>
      </c>
      <c r="N867" s="1" t="s">
        <v>77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78</v>
      </c>
      <c r="T867" s="1" t="s">
        <v>310</v>
      </c>
      <c r="U867" s="1" t="s">
        <v>311</v>
      </c>
      <c r="V867" s="3" t="s">
        <v>312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325</v>
      </c>
      <c r="AE867" s="6" t="s">
        <v>329</v>
      </c>
      <c r="AF867" s="6" t="s">
        <v>49</v>
      </c>
      <c r="AG867" s="6" t="s">
        <v>49</v>
      </c>
      <c r="AH867" s="1" t="s">
        <v>153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>
        <v>0.16</v>
      </c>
      <c r="AS867" s="6" t="s">
        <v>49</v>
      </c>
      <c r="AT867" s="6" t="s">
        <v>49</v>
      </c>
      <c r="AU867" s="6" t="s">
        <v>49</v>
      </c>
      <c r="AV867" s="32" t="s">
        <v>49</v>
      </c>
    </row>
    <row r="868" spans="1:48" ht="14.4" customHeight="1">
      <c r="A868" s="6">
        <v>3</v>
      </c>
      <c r="B868" s="6" t="s">
        <v>38</v>
      </c>
      <c r="C868" s="1" t="s">
        <v>38</v>
      </c>
      <c r="D868" s="3" t="s">
        <v>303</v>
      </c>
      <c r="E868" s="3" t="s">
        <v>304</v>
      </c>
      <c r="F868" s="3">
        <v>2003</v>
      </c>
      <c r="G868" s="3" t="s">
        <v>305</v>
      </c>
      <c r="H868" s="3" t="s">
        <v>306</v>
      </c>
      <c r="I868" s="3" t="s">
        <v>307</v>
      </c>
      <c r="J868" s="3" t="s">
        <v>308</v>
      </c>
      <c r="K868" s="3" t="s">
        <v>309</v>
      </c>
      <c r="L868" s="3" t="s">
        <v>46</v>
      </c>
      <c r="M868" s="1" t="s">
        <v>12</v>
      </c>
      <c r="N868" s="1" t="s">
        <v>77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78</v>
      </c>
      <c r="T868" s="1" t="s">
        <v>310</v>
      </c>
      <c r="U868" s="1" t="s">
        <v>311</v>
      </c>
      <c r="V868" s="3" t="s">
        <v>312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325</v>
      </c>
      <c r="AE868" s="1" t="s">
        <v>330</v>
      </c>
      <c r="AF868" s="6" t="s">
        <v>49</v>
      </c>
      <c r="AG868" s="6" t="s">
        <v>49</v>
      </c>
      <c r="AH868" s="1" t="s">
        <v>153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>
        <v>1.56</v>
      </c>
      <c r="AS868" s="6" t="s">
        <v>49</v>
      </c>
      <c r="AT868" s="6" t="s">
        <v>49</v>
      </c>
      <c r="AU868" s="6" t="s">
        <v>49</v>
      </c>
      <c r="AV868" s="32" t="s">
        <v>49</v>
      </c>
    </row>
    <row r="869" spans="1:48" ht="14.4" customHeight="1">
      <c r="A869" s="6">
        <v>3</v>
      </c>
      <c r="B869" s="6" t="s">
        <v>38</v>
      </c>
      <c r="C869" s="1" t="s">
        <v>38</v>
      </c>
      <c r="D869" s="3" t="s">
        <v>303</v>
      </c>
      <c r="E869" s="3" t="s">
        <v>304</v>
      </c>
      <c r="F869" s="3">
        <v>2003</v>
      </c>
      <c r="G869" s="3" t="s">
        <v>305</v>
      </c>
      <c r="H869" s="3" t="s">
        <v>306</v>
      </c>
      <c r="I869" s="3" t="s">
        <v>307</v>
      </c>
      <c r="J869" s="3" t="s">
        <v>308</v>
      </c>
      <c r="K869" s="3" t="s">
        <v>309</v>
      </c>
      <c r="L869" s="3" t="s">
        <v>46</v>
      </c>
      <c r="M869" s="1" t="s">
        <v>12</v>
      </c>
      <c r="N869" s="1" t="s">
        <v>77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78</v>
      </c>
      <c r="T869" s="1" t="s">
        <v>310</v>
      </c>
      <c r="U869" s="1" t="s">
        <v>311</v>
      </c>
      <c r="V869" s="3" t="s">
        <v>312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325</v>
      </c>
      <c r="AE869" s="6" t="s">
        <v>331</v>
      </c>
      <c r="AF869" s="6" t="s">
        <v>49</v>
      </c>
      <c r="AG869" s="6" t="s">
        <v>49</v>
      </c>
      <c r="AH869" s="1" t="s">
        <v>153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>
        <v>2.1800000000000002</v>
      </c>
      <c r="AS869" s="6" t="s">
        <v>49</v>
      </c>
      <c r="AT869" s="6" t="s">
        <v>49</v>
      </c>
      <c r="AU869" s="6" t="s">
        <v>49</v>
      </c>
      <c r="AV869" s="32" t="s">
        <v>49</v>
      </c>
    </row>
    <row r="870" spans="1:48" ht="14.4" customHeight="1">
      <c r="A870" s="6">
        <v>3</v>
      </c>
      <c r="B870" s="6" t="s">
        <v>38</v>
      </c>
      <c r="C870" s="1" t="s">
        <v>38</v>
      </c>
      <c r="D870" s="3" t="s">
        <v>303</v>
      </c>
      <c r="E870" s="3" t="s">
        <v>304</v>
      </c>
      <c r="F870" s="3">
        <v>2003</v>
      </c>
      <c r="G870" s="3" t="s">
        <v>305</v>
      </c>
      <c r="H870" s="3" t="s">
        <v>306</v>
      </c>
      <c r="I870" s="3" t="s">
        <v>307</v>
      </c>
      <c r="J870" s="3" t="s">
        <v>308</v>
      </c>
      <c r="K870" s="3" t="s">
        <v>309</v>
      </c>
      <c r="L870" s="3" t="s">
        <v>46</v>
      </c>
      <c r="M870" s="1" t="s">
        <v>12</v>
      </c>
      <c r="N870" s="1" t="s">
        <v>77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78</v>
      </c>
      <c r="T870" s="1" t="s">
        <v>310</v>
      </c>
      <c r="U870" s="1" t="s">
        <v>311</v>
      </c>
      <c r="V870" s="3" t="s">
        <v>312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325</v>
      </c>
      <c r="AE870" s="6" t="s">
        <v>240</v>
      </c>
      <c r="AF870" s="6" t="s">
        <v>49</v>
      </c>
      <c r="AG870" s="6" t="s">
        <v>49</v>
      </c>
      <c r="AH870" s="1" t="s">
        <v>153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>
        <v>0.31</v>
      </c>
      <c r="AS870" s="6" t="s">
        <v>49</v>
      </c>
      <c r="AT870" s="6" t="s">
        <v>49</v>
      </c>
      <c r="AU870" s="6" t="s">
        <v>49</v>
      </c>
      <c r="AV870" s="32" t="s">
        <v>49</v>
      </c>
    </row>
    <row r="871" spans="1:48" ht="14.4" customHeight="1">
      <c r="A871" s="6">
        <v>3</v>
      </c>
      <c r="B871" s="6" t="s">
        <v>38</v>
      </c>
      <c r="C871" s="1" t="s">
        <v>38</v>
      </c>
      <c r="D871" s="3" t="s">
        <v>303</v>
      </c>
      <c r="E871" s="3" t="s">
        <v>304</v>
      </c>
      <c r="F871" s="3">
        <v>2003</v>
      </c>
      <c r="G871" s="3" t="s">
        <v>305</v>
      </c>
      <c r="H871" s="3" t="s">
        <v>306</v>
      </c>
      <c r="I871" s="3" t="s">
        <v>307</v>
      </c>
      <c r="J871" s="3" t="s">
        <v>308</v>
      </c>
      <c r="K871" s="3" t="s">
        <v>309</v>
      </c>
      <c r="L871" s="3" t="s">
        <v>46</v>
      </c>
      <c r="M871" s="1" t="s">
        <v>12</v>
      </c>
      <c r="N871" s="1" t="s">
        <v>77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78</v>
      </c>
      <c r="T871" s="1" t="s">
        <v>310</v>
      </c>
      <c r="U871" s="1" t="s">
        <v>311</v>
      </c>
      <c r="V871" s="3" t="s">
        <v>312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325</v>
      </c>
      <c r="AE871" s="6" t="s">
        <v>86</v>
      </c>
      <c r="AF871" s="6" t="s">
        <v>49</v>
      </c>
      <c r="AG871" s="6" t="s">
        <v>49</v>
      </c>
      <c r="AH871" s="1" t="s">
        <v>153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>
        <v>0.12</v>
      </c>
      <c r="AS871" s="6" t="s">
        <v>49</v>
      </c>
      <c r="AT871" s="6" t="s">
        <v>49</v>
      </c>
      <c r="AU871" s="6" t="s">
        <v>49</v>
      </c>
      <c r="AV871" s="32" t="s">
        <v>49</v>
      </c>
    </row>
    <row r="872" spans="1:48" ht="14.4" customHeight="1">
      <c r="A872" s="6">
        <v>3</v>
      </c>
      <c r="B872" s="6" t="s">
        <v>38</v>
      </c>
      <c r="C872" s="1" t="s">
        <v>38</v>
      </c>
      <c r="D872" s="3" t="s">
        <v>303</v>
      </c>
      <c r="E872" s="3" t="s">
        <v>304</v>
      </c>
      <c r="F872" s="3">
        <v>2003</v>
      </c>
      <c r="G872" s="3" t="s">
        <v>305</v>
      </c>
      <c r="H872" s="3" t="s">
        <v>306</v>
      </c>
      <c r="I872" s="3" t="s">
        <v>307</v>
      </c>
      <c r="J872" s="3" t="s">
        <v>308</v>
      </c>
      <c r="K872" s="3" t="s">
        <v>309</v>
      </c>
      <c r="L872" s="3" t="s">
        <v>46</v>
      </c>
      <c r="M872" s="1" t="s">
        <v>12</v>
      </c>
      <c r="N872" s="1" t="s">
        <v>77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78</v>
      </c>
      <c r="T872" s="1" t="s">
        <v>310</v>
      </c>
      <c r="U872" s="1" t="s">
        <v>311</v>
      </c>
      <c r="V872" s="3" t="s">
        <v>312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325</v>
      </c>
      <c r="AE872" s="6" t="s">
        <v>314</v>
      </c>
      <c r="AF872" s="6" t="s">
        <v>49</v>
      </c>
      <c r="AG872" s="6" t="s">
        <v>49</v>
      </c>
      <c r="AH872" s="1" t="s">
        <v>153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>
        <v>8.0000000000000002E-3</v>
      </c>
      <c r="AS872" s="6" t="s">
        <v>49</v>
      </c>
      <c r="AT872" s="6" t="s">
        <v>49</v>
      </c>
      <c r="AU872" s="6" t="s">
        <v>49</v>
      </c>
      <c r="AV872" s="32" t="s">
        <v>49</v>
      </c>
    </row>
    <row r="873" spans="1:48" ht="14.4" customHeight="1">
      <c r="A873" s="6">
        <v>3</v>
      </c>
      <c r="B873" s="6" t="s">
        <v>38</v>
      </c>
      <c r="C873" s="1" t="s">
        <v>38</v>
      </c>
      <c r="D873" s="3" t="s">
        <v>303</v>
      </c>
      <c r="E873" s="3" t="s">
        <v>304</v>
      </c>
      <c r="F873" s="3">
        <v>2003</v>
      </c>
      <c r="G873" s="3" t="s">
        <v>305</v>
      </c>
      <c r="H873" s="3" t="s">
        <v>306</v>
      </c>
      <c r="I873" s="3" t="s">
        <v>307</v>
      </c>
      <c r="J873" s="3" t="s">
        <v>308</v>
      </c>
      <c r="K873" s="3" t="s">
        <v>309</v>
      </c>
      <c r="L873" s="3" t="s">
        <v>46</v>
      </c>
      <c r="M873" s="1" t="s">
        <v>12</v>
      </c>
      <c r="N873" s="1" t="s">
        <v>77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78</v>
      </c>
      <c r="T873" s="1" t="s">
        <v>310</v>
      </c>
      <c r="U873" s="1" t="s">
        <v>311</v>
      </c>
      <c r="V873" s="3" t="s">
        <v>312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316</v>
      </c>
      <c r="AE873" s="6" t="s">
        <v>315</v>
      </c>
      <c r="AF873" s="6" t="s">
        <v>49</v>
      </c>
      <c r="AG873" s="6" t="s">
        <v>49</v>
      </c>
      <c r="AH873" s="1" t="s">
        <v>153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>
        <v>5.1999999999999998E-2</v>
      </c>
      <c r="AS873" s="6" t="s">
        <v>49</v>
      </c>
      <c r="AT873" s="6" t="s">
        <v>49</v>
      </c>
      <c r="AU873" s="6" t="s">
        <v>49</v>
      </c>
      <c r="AV873" s="32" t="s">
        <v>49</v>
      </c>
    </row>
    <row r="874" spans="1:48" ht="14.4" customHeight="1">
      <c r="A874" s="6">
        <v>3</v>
      </c>
      <c r="B874" s="6" t="s">
        <v>38</v>
      </c>
      <c r="C874" s="1" t="s">
        <v>38</v>
      </c>
      <c r="D874" s="3" t="s">
        <v>303</v>
      </c>
      <c r="E874" s="3" t="s">
        <v>304</v>
      </c>
      <c r="F874" s="3">
        <v>2003</v>
      </c>
      <c r="G874" s="3" t="s">
        <v>305</v>
      </c>
      <c r="H874" s="3" t="s">
        <v>306</v>
      </c>
      <c r="I874" s="3" t="s">
        <v>307</v>
      </c>
      <c r="J874" s="3" t="s">
        <v>308</v>
      </c>
      <c r="K874" s="3" t="s">
        <v>309</v>
      </c>
      <c r="L874" s="3" t="s">
        <v>46</v>
      </c>
      <c r="M874" s="1" t="s">
        <v>12</v>
      </c>
      <c r="N874" s="1" t="s">
        <v>77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78</v>
      </c>
      <c r="T874" s="1" t="s">
        <v>310</v>
      </c>
      <c r="U874" s="1" t="s">
        <v>311</v>
      </c>
      <c r="V874" s="3" t="s">
        <v>312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316</v>
      </c>
      <c r="AE874" s="6" t="s">
        <v>94</v>
      </c>
      <c r="AF874" s="6" t="s">
        <v>49</v>
      </c>
      <c r="AG874" s="6" t="s">
        <v>49</v>
      </c>
      <c r="AH874" s="1" t="s">
        <v>153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>
        <v>7.4999999999999997E-2</v>
      </c>
      <c r="AS874" s="6" t="s">
        <v>49</v>
      </c>
      <c r="AT874" s="6" t="s">
        <v>49</v>
      </c>
      <c r="AU874" s="6" t="s">
        <v>49</v>
      </c>
      <c r="AV874" s="32" t="s">
        <v>49</v>
      </c>
    </row>
    <row r="875" spans="1:48" ht="14.4" customHeight="1">
      <c r="A875" s="6">
        <v>3</v>
      </c>
      <c r="B875" s="6" t="s">
        <v>38</v>
      </c>
      <c r="C875" s="1" t="s">
        <v>38</v>
      </c>
      <c r="D875" s="3" t="s">
        <v>303</v>
      </c>
      <c r="E875" s="3" t="s">
        <v>304</v>
      </c>
      <c r="F875" s="3">
        <v>2003</v>
      </c>
      <c r="G875" s="3" t="s">
        <v>305</v>
      </c>
      <c r="H875" s="3" t="s">
        <v>306</v>
      </c>
      <c r="I875" s="3" t="s">
        <v>307</v>
      </c>
      <c r="J875" s="3" t="s">
        <v>308</v>
      </c>
      <c r="K875" s="3" t="s">
        <v>309</v>
      </c>
      <c r="L875" s="3" t="s">
        <v>46</v>
      </c>
      <c r="M875" s="1" t="s">
        <v>12</v>
      </c>
      <c r="N875" s="1" t="s">
        <v>77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78</v>
      </c>
      <c r="T875" s="1" t="s">
        <v>310</v>
      </c>
      <c r="U875" s="1" t="s">
        <v>311</v>
      </c>
      <c r="V875" s="3" t="s">
        <v>312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316</v>
      </c>
      <c r="AE875" s="6" t="s">
        <v>324</v>
      </c>
      <c r="AF875" s="6" t="s">
        <v>49</v>
      </c>
      <c r="AG875" s="6" t="s">
        <v>49</v>
      </c>
      <c r="AH875" s="1" t="s">
        <v>153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>
        <v>2.9000000000000001E-2</v>
      </c>
      <c r="AS875" s="6" t="s">
        <v>49</v>
      </c>
      <c r="AT875" s="6" t="s">
        <v>49</v>
      </c>
      <c r="AU875" s="6" t="s">
        <v>49</v>
      </c>
      <c r="AV875" s="32" t="s">
        <v>49</v>
      </c>
    </row>
    <row r="876" spans="1:48" ht="14.4" customHeight="1">
      <c r="A876" s="6">
        <v>3</v>
      </c>
      <c r="B876" s="6" t="s">
        <v>38</v>
      </c>
      <c r="C876" s="1" t="s">
        <v>38</v>
      </c>
      <c r="D876" s="3" t="s">
        <v>303</v>
      </c>
      <c r="E876" s="3" t="s">
        <v>304</v>
      </c>
      <c r="F876" s="3">
        <v>2003</v>
      </c>
      <c r="G876" s="3" t="s">
        <v>305</v>
      </c>
      <c r="H876" s="3" t="s">
        <v>306</v>
      </c>
      <c r="I876" s="3" t="s">
        <v>307</v>
      </c>
      <c r="J876" s="3" t="s">
        <v>308</v>
      </c>
      <c r="K876" s="3" t="s">
        <v>309</v>
      </c>
      <c r="L876" s="3" t="s">
        <v>46</v>
      </c>
      <c r="M876" s="1" t="s">
        <v>12</v>
      </c>
      <c r="N876" s="1" t="s">
        <v>77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78</v>
      </c>
      <c r="T876" s="1" t="s">
        <v>310</v>
      </c>
      <c r="U876" s="1" t="s">
        <v>311</v>
      </c>
      <c r="V876" s="3" t="s">
        <v>312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316</v>
      </c>
      <c r="AE876" s="6" t="s">
        <v>327</v>
      </c>
      <c r="AF876" s="6" t="s">
        <v>49</v>
      </c>
      <c r="AG876" s="6" t="s">
        <v>49</v>
      </c>
      <c r="AH876" s="1" t="s">
        <v>153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>
        <v>0.1</v>
      </c>
      <c r="AS876" s="6" t="s">
        <v>49</v>
      </c>
      <c r="AT876" s="6" t="s">
        <v>49</v>
      </c>
      <c r="AU876" s="6" t="s">
        <v>49</v>
      </c>
      <c r="AV876" s="32" t="s">
        <v>49</v>
      </c>
    </row>
    <row r="877" spans="1:48" ht="14.4" customHeight="1">
      <c r="A877" s="6">
        <v>3</v>
      </c>
      <c r="B877" s="6" t="s">
        <v>38</v>
      </c>
      <c r="C877" s="1" t="s">
        <v>38</v>
      </c>
      <c r="D877" s="3" t="s">
        <v>303</v>
      </c>
      <c r="E877" s="3" t="s">
        <v>304</v>
      </c>
      <c r="F877" s="3">
        <v>2003</v>
      </c>
      <c r="G877" s="3" t="s">
        <v>305</v>
      </c>
      <c r="H877" s="3" t="s">
        <v>306</v>
      </c>
      <c r="I877" s="3" t="s">
        <v>307</v>
      </c>
      <c r="J877" s="3" t="s">
        <v>308</v>
      </c>
      <c r="K877" s="3" t="s">
        <v>309</v>
      </c>
      <c r="L877" s="3" t="s">
        <v>46</v>
      </c>
      <c r="M877" s="1" t="s">
        <v>12</v>
      </c>
      <c r="N877" s="1" t="s">
        <v>77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78</v>
      </c>
      <c r="T877" s="1" t="s">
        <v>310</v>
      </c>
      <c r="U877" s="1" t="s">
        <v>311</v>
      </c>
      <c r="V877" s="3" t="s">
        <v>312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316</v>
      </c>
      <c r="AE877" s="6" t="s">
        <v>328</v>
      </c>
      <c r="AF877" s="6" t="s">
        <v>49</v>
      </c>
      <c r="AG877" s="6" t="s">
        <v>49</v>
      </c>
      <c r="AH877" s="1" t="s">
        <v>153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>
        <v>5.8000000000000003E-2</v>
      </c>
      <c r="AS877" s="6" t="s">
        <v>49</v>
      </c>
      <c r="AT877" s="6" t="s">
        <v>49</v>
      </c>
      <c r="AU877" s="6" t="s">
        <v>49</v>
      </c>
      <c r="AV877" s="32" t="s">
        <v>49</v>
      </c>
    </row>
    <row r="878" spans="1:48" ht="14.4" customHeight="1">
      <c r="A878" s="6">
        <v>3</v>
      </c>
      <c r="B878" s="6" t="s">
        <v>38</v>
      </c>
      <c r="C878" s="1" t="s">
        <v>38</v>
      </c>
      <c r="D878" s="3" t="s">
        <v>303</v>
      </c>
      <c r="E878" s="3" t="s">
        <v>304</v>
      </c>
      <c r="F878" s="3">
        <v>2003</v>
      </c>
      <c r="G878" s="3" t="s">
        <v>305</v>
      </c>
      <c r="H878" s="3" t="s">
        <v>306</v>
      </c>
      <c r="I878" s="3" t="s">
        <v>307</v>
      </c>
      <c r="J878" s="3" t="s">
        <v>308</v>
      </c>
      <c r="K878" s="3" t="s">
        <v>309</v>
      </c>
      <c r="L878" s="3" t="s">
        <v>46</v>
      </c>
      <c r="M878" s="1" t="s">
        <v>12</v>
      </c>
      <c r="N878" s="1" t="s">
        <v>77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78</v>
      </c>
      <c r="T878" s="1" t="s">
        <v>310</v>
      </c>
      <c r="U878" s="1" t="s">
        <v>311</v>
      </c>
      <c r="V878" s="3" t="s">
        <v>312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316</v>
      </c>
      <c r="AE878" s="6" t="s">
        <v>329</v>
      </c>
      <c r="AF878" s="6" t="s">
        <v>49</v>
      </c>
      <c r="AG878" s="6" t="s">
        <v>49</v>
      </c>
      <c r="AH878" s="1" t="s">
        <v>153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>
        <v>3.5999999999999997E-2</v>
      </c>
      <c r="AS878" s="6" t="s">
        <v>49</v>
      </c>
      <c r="AT878" s="6" t="s">
        <v>49</v>
      </c>
      <c r="AU878" s="6" t="s">
        <v>49</v>
      </c>
      <c r="AV878" s="32" t="s">
        <v>49</v>
      </c>
    </row>
    <row r="879" spans="1:48" ht="14.4" customHeight="1">
      <c r="A879" s="6">
        <v>3</v>
      </c>
      <c r="B879" s="6" t="s">
        <v>38</v>
      </c>
      <c r="C879" s="1" t="s">
        <v>38</v>
      </c>
      <c r="D879" s="3" t="s">
        <v>303</v>
      </c>
      <c r="E879" s="3" t="s">
        <v>304</v>
      </c>
      <c r="F879" s="3">
        <v>2003</v>
      </c>
      <c r="G879" s="3" t="s">
        <v>305</v>
      </c>
      <c r="H879" s="3" t="s">
        <v>306</v>
      </c>
      <c r="I879" s="3" t="s">
        <v>307</v>
      </c>
      <c r="J879" s="3" t="s">
        <v>308</v>
      </c>
      <c r="K879" s="3" t="s">
        <v>309</v>
      </c>
      <c r="L879" s="3" t="s">
        <v>46</v>
      </c>
      <c r="M879" s="1" t="s">
        <v>12</v>
      </c>
      <c r="N879" s="1" t="s">
        <v>77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78</v>
      </c>
      <c r="T879" s="1" t="s">
        <v>310</v>
      </c>
      <c r="U879" s="1" t="s">
        <v>311</v>
      </c>
      <c r="V879" s="3" t="s">
        <v>312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316</v>
      </c>
      <c r="AE879" s="1" t="s">
        <v>330</v>
      </c>
      <c r="AF879" s="6" t="s">
        <v>49</v>
      </c>
      <c r="AG879" s="6" t="s">
        <v>49</v>
      </c>
      <c r="AH879" s="1" t="s">
        <v>153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>
        <v>0.51</v>
      </c>
      <c r="AS879" s="6" t="s">
        <v>49</v>
      </c>
      <c r="AT879" s="6" t="s">
        <v>49</v>
      </c>
      <c r="AU879" s="6" t="s">
        <v>49</v>
      </c>
      <c r="AV879" s="32" t="s">
        <v>49</v>
      </c>
    </row>
    <row r="880" spans="1:48" ht="14.4" customHeight="1">
      <c r="A880" s="6">
        <v>3</v>
      </c>
      <c r="B880" s="6" t="s">
        <v>38</v>
      </c>
      <c r="C880" s="1" t="s">
        <v>38</v>
      </c>
      <c r="D880" s="3" t="s">
        <v>303</v>
      </c>
      <c r="E880" s="3" t="s">
        <v>304</v>
      </c>
      <c r="F880" s="3">
        <v>2003</v>
      </c>
      <c r="G880" s="3" t="s">
        <v>305</v>
      </c>
      <c r="H880" s="3" t="s">
        <v>306</v>
      </c>
      <c r="I880" s="3" t="s">
        <v>307</v>
      </c>
      <c r="J880" s="3" t="s">
        <v>308</v>
      </c>
      <c r="K880" s="3" t="s">
        <v>309</v>
      </c>
      <c r="L880" s="3" t="s">
        <v>46</v>
      </c>
      <c r="M880" s="1" t="s">
        <v>12</v>
      </c>
      <c r="N880" s="1" t="s">
        <v>77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78</v>
      </c>
      <c r="T880" s="1" t="s">
        <v>310</v>
      </c>
      <c r="U880" s="1" t="s">
        <v>311</v>
      </c>
      <c r="V880" s="3" t="s">
        <v>312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316</v>
      </c>
      <c r="AE880" s="6" t="s">
        <v>331</v>
      </c>
      <c r="AF880" s="6" t="s">
        <v>49</v>
      </c>
      <c r="AG880" s="6" t="s">
        <v>49</v>
      </c>
      <c r="AH880" s="1" t="s">
        <v>153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>
        <v>0.68</v>
      </c>
      <c r="AS880" s="6" t="s">
        <v>49</v>
      </c>
      <c r="AT880" s="6" t="s">
        <v>49</v>
      </c>
      <c r="AU880" s="6" t="s">
        <v>49</v>
      </c>
      <c r="AV880" s="32" t="s">
        <v>49</v>
      </c>
    </row>
    <row r="881" spans="1:48" ht="14.4" customHeight="1">
      <c r="A881" s="6">
        <v>3</v>
      </c>
      <c r="B881" s="6" t="s">
        <v>38</v>
      </c>
      <c r="C881" s="1" t="s">
        <v>38</v>
      </c>
      <c r="D881" s="3" t="s">
        <v>303</v>
      </c>
      <c r="E881" s="3" t="s">
        <v>304</v>
      </c>
      <c r="F881" s="3">
        <v>2003</v>
      </c>
      <c r="G881" s="3" t="s">
        <v>305</v>
      </c>
      <c r="H881" s="3" t="s">
        <v>306</v>
      </c>
      <c r="I881" s="3" t="s">
        <v>307</v>
      </c>
      <c r="J881" s="3" t="s">
        <v>308</v>
      </c>
      <c r="K881" s="3" t="s">
        <v>309</v>
      </c>
      <c r="L881" s="3" t="s">
        <v>46</v>
      </c>
      <c r="M881" s="1" t="s">
        <v>12</v>
      </c>
      <c r="N881" s="1" t="s">
        <v>77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78</v>
      </c>
      <c r="T881" s="1" t="s">
        <v>310</v>
      </c>
      <c r="U881" s="1" t="s">
        <v>311</v>
      </c>
      <c r="V881" s="3" t="s">
        <v>312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316</v>
      </c>
      <c r="AE881" s="6" t="s">
        <v>240</v>
      </c>
      <c r="AF881" s="6" t="s">
        <v>49</v>
      </c>
      <c r="AG881" s="6" t="s">
        <v>49</v>
      </c>
      <c r="AH881" s="1" t="s">
        <v>153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>
        <v>5.1999999999999998E-2</v>
      </c>
      <c r="AS881" s="6" t="s">
        <v>49</v>
      </c>
      <c r="AT881" s="6" t="s">
        <v>49</v>
      </c>
      <c r="AU881" s="6" t="s">
        <v>49</v>
      </c>
      <c r="AV881" s="32" t="s">
        <v>49</v>
      </c>
    </row>
    <row r="882" spans="1:48" ht="14.4" customHeight="1">
      <c r="A882" s="6">
        <v>3</v>
      </c>
      <c r="B882" s="6" t="s">
        <v>38</v>
      </c>
      <c r="C882" s="1" t="s">
        <v>38</v>
      </c>
      <c r="D882" s="3" t="s">
        <v>303</v>
      </c>
      <c r="E882" s="3" t="s">
        <v>304</v>
      </c>
      <c r="F882" s="3">
        <v>2003</v>
      </c>
      <c r="G882" s="3" t="s">
        <v>305</v>
      </c>
      <c r="H882" s="3" t="s">
        <v>306</v>
      </c>
      <c r="I882" s="3" t="s">
        <v>307</v>
      </c>
      <c r="J882" s="3" t="s">
        <v>308</v>
      </c>
      <c r="K882" s="3" t="s">
        <v>309</v>
      </c>
      <c r="L882" s="3" t="s">
        <v>46</v>
      </c>
      <c r="M882" s="1" t="s">
        <v>12</v>
      </c>
      <c r="N882" s="1" t="s">
        <v>77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78</v>
      </c>
      <c r="T882" s="1" t="s">
        <v>310</v>
      </c>
      <c r="U882" s="1" t="s">
        <v>311</v>
      </c>
      <c r="V882" s="3" t="s">
        <v>312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316</v>
      </c>
      <c r="AE882" s="6" t="s">
        <v>86</v>
      </c>
      <c r="AF882" s="6" t="s">
        <v>49</v>
      </c>
      <c r="AG882" s="6" t="s">
        <v>49</v>
      </c>
      <c r="AH882" s="1" t="s">
        <v>153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>
        <v>7.3999999999999996E-2</v>
      </c>
      <c r="AS882" s="6" t="s">
        <v>49</v>
      </c>
      <c r="AT882" s="6" t="s">
        <v>49</v>
      </c>
      <c r="AU882" s="6" t="s">
        <v>49</v>
      </c>
      <c r="AV882" s="32" t="s">
        <v>49</v>
      </c>
    </row>
    <row r="883" spans="1:48" ht="14.4" customHeight="1">
      <c r="A883" s="6">
        <v>3</v>
      </c>
      <c r="B883" s="6" t="s">
        <v>38</v>
      </c>
      <c r="C883" s="1" t="s">
        <v>38</v>
      </c>
      <c r="D883" s="3" t="s">
        <v>303</v>
      </c>
      <c r="E883" s="3" t="s">
        <v>304</v>
      </c>
      <c r="F883" s="3">
        <v>2003</v>
      </c>
      <c r="G883" s="3" t="s">
        <v>305</v>
      </c>
      <c r="H883" s="3" t="s">
        <v>306</v>
      </c>
      <c r="I883" s="3" t="s">
        <v>307</v>
      </c>
      <c r="J883" s="3" t="s">
        <v>308</v>
      </c>
      <c r="K883" s="3" t="s">
        <v>309</v>
      </c>
      <c r="L883" s="3" t="s">
        <v>46</v>
      </c>
      <c r="M883" s="1" t="s">
        <v>12</v>
      </c>
      <c r="N883" s="1" t="s">
        <v>77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78</v>
      </c>
      <c r="T883" s="1" t="s">
        <v>310</v>
      </c>
      <c r="U883" s="1" t="s">
        <v>311</v>
      </c>
      <c r="V883" s="3" t="s">
        <v>312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316</v>
      </c>
      <c r="AE883" s="6" t="s">
        <v>314</v>
      </c>
      <c r="AF883" s="6" t="s">
        <v>49</v>
      </c>
      <c r="AG883" s="6" t="s">
        <v>49</v>
      </c>
      <c r="AH883" s="1" t="s">
        <v>153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>
        <v>3.0000000000000001E-3</v>
      </c>
      <c r="AS883" s="6" t="s">
        <v>49</v>
      </c>
      <c r="AT883" s="6" t="s">
        <v>49</v>
      </c>
      <c r="AU883" s="6" t="s">
        <v>49</v>
      </c>
      <c r="AV883" s="32" t="s">
        <v>49</v>
      </c>
    </row>
    <row r="884" spans="1:48" ht="14.4" customHeight="1">
      <c r="A884" s="6">
        <v>3</v>
      </c>
      <c r="B884" s="6" t="s">
        <v>38</v>
      </c>
      <c r="C884" s="1" t="s">
        <v>38</v>
      </c>
      <c r="D884" s="3" t="s">
        <v>303</v>
      </c>
      <c r="E884" s="3" t="s">
        <v>304</v>
      </c>
      <c r="F884" s="3">
        <v>2003</v>
      </c>
      <c r="G884" s="3" t="s">
        <v>305</v>
      </c>
      <c r="H884" s="3" t="s">
        <v>306</v>
      </c>
      <c r="I884" s="3" t="s">
        <v>307</v>
      </c>
      <c r="J884" s="3" t="s">
        <v>308</v>
      </c>
      <c r="K884" s="3" t="s">
        <v>309</v>
      </c>
      <c r="L884" s="3" t="s">
        <v>46</v>
      </c>
      <c r="M884" s="1" t="s">
        <v>12</v>
      </c>
      <c r="N884" s="1" t="s">
        <v>77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78</v>
      </c>
      <c r="T884" s="1" t="s">
        <v>310</v>
      </c>
      <c r="U884" s="1" t="s">
        <v>311</v>
      </c>
      <c r="V884" s="3" t="s">
        <v>312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315</v>
      </c>
      <c r="AE884" s="6" t="s">
        <v>94</v>
      </c>
      <c r="AF884" s="6" t="s">
        <v>49</v>
      </c>
      <c r="AG884" s="6" t="s">
        <v>49</v>
      </c>
      <c r="AH884" s="1" t="s">
        <v>153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>
        <v>-2.8000000000000001E-2</v>
      </c>
      <c r="AS884" s="6" t="s">
        <v>49</v>
      </c>
      <c r="AT884" s="6" t="s">
        <v>49</v>
      </c>
      <c r="AU884" s="6" t="s">
        <v>49</v>
      </c>
      <c r="AV884" s="32" t="s">
        <v>49</v>
      </c>
    </row>
    <row r="885" spans="1:48" ht="14.4" customHeight="1">
      <c r="A885" s="6">
        <v>3</v>
      </c>
      <c r="B885" s="6" t="s">
        <v>38</v>
      </c>
      <c r="C885" s="1" t="s">
        <v>38</v>
      </c>
      <c r="D885" s="3" t="s">
        <v>303</v>
      </c>
      <c r="E885" s="3" t="s">
        <v>304</v>
      </c>
      <c r="F885" s="3">
        <v>2003</v>
      </c>
      <c r="G885" s="3" t="s">
        <v>305</v>
      </c>
      <c r="H885" s="3" t="s">
        <v>306</v>
      </c>
      <c r="I885" s="3" t="s">
        <v>307</v>
      </c>
      <c r="J885" s="3" t="s">
        <v>308</v>
      </c>
      <c r="K885" s="3" t="s">
        <v>309</v>
      </c>
      <c r="L885" s="3" t="s">
        <v>46</v>
      </c>
      <c r="M885" s="1" t="s">
        <v>12</v>
      </c>
      <c r="N885" s="1" t="s">
        <v>77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78</v>
      </c>
      <c r="T885" s="1" t="s">
        <v>310</v>
      </c>
      <c r="U885" s="1" t="s">
        <v>311</v>
      </c>
      <c r="V885" s="3" t="s">
        <v>312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315</v>
      </c>
      <c r="AE885" s="6" t="s">
        <v>324</v>
      </c>
      <c r="AF885" s="6" t="s">
        <v>49</v>
      </c>
      <c r="AG885" s="6" t="s">
        <v>49</v>
      </c>
      <c r="AH885" s="1" t="s">
        <v>153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>
        <v>2.9000000000000001E-2</v>
      </c>
      <c r="AS885" s="6" t="s">
        <v>49</v>
      </c>
      <c r="AT885" s="6" t="s">
        <v>49</v>
      </c>
      <c r="AU885" s="6" t="s">
        <v>49</v>
      </c>
      <c r="AV885" s="32" t="s">
        <v>49</v>
      </c>
    </row>
    <row r="886" spans="1:48" ht="14.4" customHeight="1">
      <c r="A886" s="6">
        <v>3</v>
      </c>
      <c r="B886" s="6" t="s">
        <v>38</v>
      </c>
      <c r="C886" s="1" t="s">
        <v>38</v>
      </c>
      <c r="D886" s="3" t="s">
        <v>303</v>
      </c>
      <c r="E886" s="3" t="s">
        <v>304</v>
      </c>
      <c r="F886" s="3">
        <v>2003</v>
      </c>
      <c r="G886" s="3" t="s">
        <v>305</v>
      </c>
      <c r="H886" s="3" t="s">
        <v>306</v>
      </c>
      <c r="I886" s="3" t="s">
        <v>307</v>
      </c>
      <c r="J886" s="3" t="s">
        <v>308</v>
      </c>
      <c r="K886" s="3" t="s">
        <v>309</v>
      </c>
      <c r="L886" s="3" t="s">
        <v>46</v>
      </c>
      <c r="M886" s="1" t="s">
        <v>12</v>
      </c>
      <c r="N886" s="1" t="s">
        <v>77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78</v>
      </c>
      <c r="T886" s="1" t="s">
        <v>310</v>
      </c>
      <c r="U886" s="1" t="s">
        <v>311</v>
      </c>
      <c r="V886" s="3" t="s">
        <v>312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315</v>
      </c>
      <c r="AE886" s="6" t="s">
        <v>327</v>
      </c>
      <c r="AF886" s="6" t="s">
        <v>49</v>
      </c>
      <c r="AG886" s="6" t="s">
        <v>49</v>
      </c>
      <c r="AH886" s="1" t="s">
        <v>153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>
        <v>9.5000000000000001E-2</v>
      </c>
      <c r="AS886" s="6" t="s">
        <v>49</v>
      </c>
      <c r="AT886" s="6" t="s">
        <v>49</v>
      </c>
      <c r="AU886" s="6" t="s">
        <v>49</v>
      </c>
      <c r="AV886" s="32" t="s">
        <v>49</v>
      </c>
    </row>
    <row r="887" spans="1:48" ht="14.4" customHeight="1">
      <c r="A887" s="6">
        <v>3</v>
      </c>
      <c r="B887" s="6" t="s">
        <v>38</v>
      </c>
      <c r="C887" s="1" t="s">
        <v>38</v>
      </c>
      <c r="D887" s="3" t="s">
        <v>303</v>
      </c>
      <c r="E887" s="3" t="s">
        <v>304</v>
      </c>
      <c r="F887" s="3">
        <v>2003</v>
      </c>
      <c r="G887" s="3" t="s">
        <v>305</v>
      </c>
      <c r="H887" s="3" t="s">
        <v>306</v>
      </c>
      <c r="I887" s="3" t="s">
        <v>307</v>
      </c>
      <c r="J887" s="3" t="s">
        <v>308</v>
      </c>
      <c r="K887" s="3" t="s">
        <v>309</v>
      </c>
      <c r="L887" s="3" t="s">
        <v>46</v>
      </c>
      <c r="M887" s="1" t="s">
        <v>12</v>
      </c>
      <c r="N887" s="1" t="s">
        <v>77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78</v>
      </c>
      <c r="T887" s="1" t="s">
        <v>310</v>
      </c>
      <c r="U887" s="1" t="s">
        <v>311</v>
      </c>
      <c r="V887" s="3" t="s">
        <v>312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315</v>
      </c>
      <c r="AE887" s="6" t="s">
        <v>328</v>
      </c>
      <c r="AF887" s="6" t="s">
        <v>49</v>
      </c>
      <c r="AG887" s="6" t="s">
        <v>49</v>
      </c>
      <c r="AH887" s="1" t="s">
        <v>153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>
        <v>0.06</v>
      </c>
      <c r="AS887" s="6" t="s">
        <v>49</v>
      </c>
      <c r="AT887" s="6" t="s">
        <v>49</v>
      </c>
      <c r="AU887" s="6" t="s">
        <v>49</v>
      </c>
      <c r="AV887" s="32" t="s">
        <v>49</v>
      </c>
    </row>
    <row r="888" spans="1:48" ht="14.4" customHeight="1">
      <c r="A888" s="6">
        <v>3</v>
      </c>
      <c r="B888" s="6" t="s">
        <v>38</v>
      </c>
      <c r="C888" s="1" t="s">
        <v>38</v>
      </c>
      <c r="D888" s="3" t="s">
        <v>303</v>
      </c>
      <c r="E888" s="3" t="s">
        <v>304</v>
      </c>
      <c r="F888" s="3">
        <v>2003</v>
      </c>
      <c r="G888" s="3" t="s">
        <v>305</v>
      </c>
      <c r="H888" s="3" t="s">
        <v>306</v>
      </c>
      <c r="I888" s="3" t="s">
        <v>307</v>
      </c>
      <c r="J888" s="3" t="s">
        <v>308</v>
      </c>
      <c r="K888" s="3" t="s">
        <v>309</v>
      </c>
      <c r="L888" s="3" t="s">
        <v>46</v>
      </c>
      <c r="M888" s="1" t="s">
        <v>12</v>
      </c>
      <c r="N888" s="1" t="s">
        <v>77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78</v>
      </c>
      <c r="T888" s="1" t="s">
        <v>310</v>
      </c>
      <c r="U888" s="1" t="s">
        <v>311</v>
      </c>
      <c r="V888" s="3" t="s">
        <v>312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315</v>
      </c>
      <c r="AE888" s="6" t="s">
        <v>329</v>
      </c>
      <c r="AF888" s="6" t="s">
        <v>49</v>
      </c>
      <c r="AG888" s="6" t="s">
        <v>49</v>
      </c>
      <c r="AH888" s="1" t="s">
        <v>153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>
        <v>4.7E-2</v>
      </c>
      <c r="AS888" s="6" t="s">
        <v>49</v>
      </c>
      <c r="AT888" s="6" t="s">
        <v>49</v>
      </c>
      <c r="AU888" s="6" t="s">
        <v>49</v>
      </c>
      <c r="AV888" s="32" t="s">
        <v>49</v>
      </c>
    </row>
    <row r="889" spans="1:48" ht="14.4" customHeight="1">
      <c r="A889" s="6">
        <v>3</v>
      </c>
      <c r="B889" s="6" t="s">
        <v>38</v>
      </c>
      <c r="C889" s="1" t="s">
        <v>38</v>
      </c>
      <c r="D889" s="3" t="s">
        <v>303</v>
      </c>
      <c r="E889" s="3" t="s">
        <v>304</v>
      </c>
      <c r="F889" s="3">
        <v>2003</v>
      </c>
      <c r="G889" s="3" t="s">
        <v>305</v>
      </c>
      <c r="H889" s="3" t="s">
        <v>306</v>
      </c>
      <c r="I889" s="3" t="s">
        <v>307</v>
      </c>
      <c r="J889" s="3" t="s">
        <v>308</v>
      </c>
      <c r="K889" s="3" t="s">
        <v>309</v>
      </c>
      <c r="L889" s="3" t="s">
        <v>46</v>
      </c>
      <c r="M889" s="1" t="s">
        <v>12</v>
      </c>
      <c r="N889" s="1" t="s">
        <v>77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78</v>
      </c>
      <c r="T889" s="1" t="s">
        <v>310</v>
      </c>
      <c r="U889" s="1" t="s">
        <v>311</v>
      </c>
      <c r="V889" s="3" t="s">
        <v>312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315</v>
      </c>
      <c r="AE889" s="1" t="s">
        <v>330</v>
      </c>
      <c r="AF889" s="6" t="s">
        <v>49</v>
      </c>
      <c r="AG889" s="6" t="s">
        <v>49</v>
      </c>
      <c r="AH889" s="1" t="s">
        <v>153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>
        <v>0.2</v>
      </c>
      <c r="AS889" s="6" t="s">
        <v>49</v>
      </c>
      <c r="AT889" s="6" t="s">
        <v>49</v>
      </c>
      <c r="AU889" s="6" t="s">
        <v>49</v>
      </c>
      <c r="AV889" s="32" t="s">
        <v>49</v>
      </c>
    </row>
    <row r="890" spans="1:48" ht="14.4" customHeight="1">
      <c r="A890" s="6">
        <v>3</v>
      </c>
      <c r="B890" s="6" t="s">
        <v>38</v>
      </c>
      <c r="C890" s="1" t="s">
        <v>38</v>
      </c>
      <c r="D890" s="3" t="s">
        <v>303</v>
      </c>
      <c r="E890" s="3" t="s">
        <v>304</v>
      </c>
      <c r="F890" s="3">
        <v>2003</v>
      </c>
      <c r="G890" s="3" t="s">
        <v>305</v>
      </c>
      <c r="H890" s="3" t="s">
        <v>306</v>
      </c>
      <c r="I890" s="3" t="s">
        <v>307</v>
      </c>
      <c r="J890" s="3" t="s">
        <v>308</v>
      </c>
      <c r="K890" s="3" t="s">
        <v>309</v>
      </c>
      <c r="L890" s="3" t="s">
        <v>46</v>
      </c>
      <c r="M890" s="1" t="s">
        <v>12</v>
      </c>
      <c r="N890" s="1" t="s">
        <v>77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78</v>
      </c>
      <c r="T890" s="1" t="s">
        <v>310</v>
      </c>
      <c r="U890" s="1" t="s">
        <v>311</v>
      </c>
      <c r="V890" s="3" t="s">
        <v>312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315</v>
      </c>
      <c r="AE890" s="6" t="s">
        <v>331</v>
      </c>
      <c r="AF890" s="6" t="s">
        <v>49</v>
      </c>
      <c r="AG890" s="6" t="s">
        <v>49</v>
      </c>
      <c r="AH890" s="1" t="s">
        <v>153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>
        <v>0.63</v>
      </c>
      <c r="AS890" s="6" t="s">
        <v>49</v>
      </c>
      <c r="AT890" s="6" t="s">
        <v>49</v>
      </c>
      <c r="AU890" s="6" t="s">
        <v>49</v>
      </c>
      <c r="AV890" s="32" t="s">
        <v>49</v>
      </c>
    </row>
    <row r="891" spans="1:48" ht="14.4" customHeight="1">
      <c r="A891" s="6">
        <v>3</v>
      </c>
      <c r="B891" s="6" t="s">
        <v>38</v>
      </c>
      <c r="C891" s="1" t="s">
        <v>38</v>
      </c>
      <c r="D891" s="3" t="s">
        <v>303</v>
      </c>
      <c r="E891" s="3" t="s">
        <v>304</v>
      </c>
      <c r="F891" s="3">
        <v>2003</v>
      </c>
      <c r="G891" s="3" t="s">
        <v>305</v>
      </c>
      <c r="H891" s="3" t="s">
        <v>306</v>
      </c>
      <c r="I891" s="3" t="s">
        <v>307</v>
      </c>
      <c r="J891" s="3" t="s">
        <v>308</v>
      </c>
      <c r="K891" s="3" t="s">
        <v>309</v>
      </c>
      <c r="L891" s="3" t="s">
        <v>46</v>
      </c>
      <c r="M891" s="1" t="s">
        <v>12</v>
      </c>
      <c r="N891" s="1" t="s">
        <v>77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78</v>
      </c>
      <c r="T891" s="1" t="s">
        <v>310</v>
      </c>
      <c r="U891" s="1" t="s">
        <v>311</v>
      </c>
      <c r="V891" s="3" t="s">
        <v>312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315</v>
      </c>
      <c r="AE891" s="6" t="s">
        <v>240</v>
      </c>
      <c r="AF891" s="6" t="s">
        <v>49</v>
      </c>
      <c r="AG891" s="6" t="s">
        <v>49</v>
      </c>
      <c r="AH891" s="1" t="s">
        <v>153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>
        <v>2.9000000000000001E-2</v>
      </c>
      <c r="AS891" s="6" t="s">
        <v>49</v>
      </c>
      <c r="AT891" s="6" t="s">
        <v>49</v>
      </c>
      <c r="AU891" s="6" t="s">
        <v>49</v>
      </c>
      <c r="AV891" s="32" t="s">
        <v>49</v>
      </c>
    </row>
    <row r="892" spans="1:48" ht="14.4" customHeight="1">
      <c r="A892" s="6">
        <v>3</v>
      </c>
      <c r="B892" s="6" t="s">
        <v>38</v>
      </c>
      <c r="C892" s="1" t="s">
        <v>38</v>
      </c>
      <c r="D892" s="3" t="s">
        <v>303</v>
      </c>
      <c r="E892" s="3" t="s">
        <v>304</v>
      </c>
      <c r="F892" s="3">
        <v>2003</v>
      </c>
      <c r="G892" s="3" t="s">
        <v>305</v>
      </c>
      <c r="H892" s="3" t="s">
        <v>306</v>
      </c>
      <c r="I892" s="3" t="s">
        <v>307</v>
      </c>
      <c r="J892" s="3" t="s">
        <v>308</v>
      </c>
      <c r="K892" s="3" t="s">
        <v>309</v>
      </c>
      <c r="L892" s="3" t="s">
        <v>46</v>
      </c>
      <c r="M892" s="1" t="s">
        <v>12</v>
      </c>
      <c r="N892" s="1" t="s">
        <v>77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78</v>
      </c>
      <c r="T892" s="1" t="s">
        <v>310</v>
      </c>
      <c r="U892" s="1" t="s">
        <v>311</v>
      </c>
      <c r="V892" s="3" t="s">
        <v>312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315</v>
      </c>
      <c r="AE892" s="6" t="s">
        <v>86</v>
      </c>
      <c r="AF892" s="6" t="s">
        <v>49</v>
      </c>
      <c r="AG892" s="6" t="s">
        <v>49</v>
      </c>
      <c r="AH892" s="1" t="s">
        <v>153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>
        <v>6.6000000000000003E-2</v>
      </c>
      <c r="AS892" s="6" t="s">
        <v>49</v>
      </c>
      <c r="AT892" s="6" t="s">
        <v>49</v>
      </c>
      <c r="AU892" s="6" t="s">
        <v>49</v>
      </c>
      <c r="AV892" s="32" t="s">
        <v>49</v>
      </c>
    </row>
    <row r="893" spans="1:48" ht="14.4" customHeight="1">
      <c r="A893" s="6">
        <v>3</v>
      </c>
      <c r="B893" s="6" t="s">
        <v>38</v>
      </c>
      <c r="C893" s="1" t="s">
        <v>38</v>
      </c>
      <c r="D893" s="3" t="s">
        <v>303</v>
      </c>
      <c r="E893" s="3" t="s">
        <v>304</v>
      </c>
      <c r="F893" s="3">
        <v>2003</v>
      </c>
      <c r="G893" s="3" t="s">
        <v>305</v>
      </c>
      <c r="H893" s="3" t="s">
        <v>306</v>
      </c>
      <c r="I893" s="3" t="s">
        <v>307</v>
      </c>
      <c r="J893" s="3" t="s">
        <v>308</v>
      </c>
      <c r="K893" s="3" t="s">
        <v>309</v>
      </c>
      <c r="L893" s="3" t="s">
        <v>46</v>
      </c>
      <c r="M893" s="1" t="s">
        <v>12</v>
      </c>
      <c r="N893" s="1" t="s">
        <v>77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78</v>
      </c>
      <c r="T893" s="1" t="s">
        <v>310</v>
      </c>
      <c r="U893" s="1" t="s">
        <v>311</v>
      </c>
      <c r="V893" s="3" t="s">
        <v>312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315</v>
      </c>
      <c r="AE893" s="6" t="s">
        <v>314</v>
      </c>
      <c r="AF893" s="6" t="s">
        <v>49</v>
      </c>
      <c r="AG893" s="6" t="s">
        <v>49</v>
      </c>
      <c r="AH893" s="1" t="s">
        <v>153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>
        <v>1.2E-2</v>
      </c>
      <c r="AS893" s="6" t="s">
        <v>49</v>
      </c>
      <c r="AT893" s="6" t="s">
        <v>49</v>
      </c>
      <c r="AU893" s="6" t="s">
        <v>49</v>
      </c>
      <c r="AV893" s="32" t="s">
        <v>49</v>
      </c>
    </row>
    <row r="894" spans="1:48" ht="14.4" customHeight="1">
      <c r="A894" s="6">
        <v>3</v>
      </c>
      <c r="B894" s="6" t="s">
        <v>38</v>
      </c>
      <c r="C894" s="1" t="s">
        <v>38</v>
      </c>
      <c r="D894" s="3" t="s">
        <v>303</v>
      </c>
      <c r="E894" s="3" t="s">
        <v>304</v>
      </c>
      <c r="F894" s="3">
        <v>2003</v>
      </c>
      <c r="G894" s="3" t="s">
        <v>305</v>
      </c>
      <c r="H894" s="3" t="s">
        <v>306</v>
      </c>
      <c r="I894" s="3" t="s">
        <v>307</v>
      </c>
      <c r="J894" s="3" t="s">
        <v>308</v>
      </c>
      <c r="K894" s="3" t="s">
        <v>309</v>
      </c>
      <c r="L894" s="3" t="s">
        <v>46</v>
      </c>
      <c r="M894" s="1" t="s">
        <v>12</v>
      </c>
      <c r="N894" s="1" t="s">
        <v>77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78</v>
      </c>
      <c r="T894" s="1" t="s">
        <v>310</v>
      </c>
      <c r="U894" s="1" t="s">
        <v>311</v>
      </c>
      <c r="V894" s="3" t="s">
        <v>312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94</v>
      </c>
      <c r="AE894" s="6" t="s">
        <v>324</v>
      </c>
      <c r="AF894" s="6" t="s">
        <v>49</v>
      </c>
      <c r="AG894" s="6" t="s">
        <v>49</v>
      </c>
      <c r="AH894" s="1" t="s">
        <v>153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>
        <v>1.2E-2</v>
      </c>
      <c r="AS894" s="6" t="s">
        <v>49</v>
      </c>
      <c r="AT894" s="6" t="s">
        <v>49</v>
      </c>
      <c r="AU894" s="6" t="s">
        <v>49</v>
      </c>
      <c r="AV894" s="32" t="s">
        <v>49</v>
      </c>
    </row>
    <row r="895" spans="1:48" ht="14.4" customHeight="1">
      <c r="A895" s="6">
        <v>3</v>
      </c>
      <c r="B895" s="6" t="s">
        <v>38</v>
      </c>
      <c r="C895" s="1" t="s">
        <v>38</v>
      </c>
      <c r="D895" s="3" t="s">
        <v>303</v>
      </c>
      <c r="E895" s="3" t="s">
        <v>304</v>
      </c>
      <c r="F895" s="3">
        <v>2003</v>
      </c>
      <c r="G895" s="3" t="s">
        <v>305</v>
      </c>
      <c r="H895" s="3" t="s">
        <v>306</v>
      </c>
      <c r="I895" s="3" t="s">
        <v>307</v>
      </c>
      <c r="J895" s="3" t="s">
        <v>308</v>
      </c>
      <c r="K895" s="3" t="s">
        <v>309</v>
      </c>
      <c r="L895" s="3" t="s">
        <v>46</v>
      </c>
      <c r="M895" s="1" t="s">
        <v>12</v>
      </c>
      <c r="N895" s="1" t="s">
        <v>77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78</v>
      </c>
      <c r="T895" s="1" t="s">
        <v>310</v>
      </c>
      <c r="U895" s="1" t="s">
        <v>311</v>
      </c>
      <c r="V895" s="3" t="s">
        <v>312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94</v>
      </c>
      <c r="AE895" s="6" t="s">
        <v>327</v>
      </c>
      <c r="AF895" s="6" t="s">
        <v>49</v>
      </c>
      <c r="AG895" s="6" t="s">
        <v>49</v>
      </c>
      <c r="AH895" s="1" t="s">
        <v>153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>
        <v>6.9000000000000006E-2</v>
      </c>
      <c r="AS895" s="6" t="s">
        <v>49</v>
      </c>
      <c r="AT895" s="6" t="s">
        <v>49</v>
      </c>
      <c r="AU895" s="6" t="s">
        <v>49</v>
      </c>
      <c r="AV895" s="32" t="s">
        <v>49</v>
      </c>
    </row>
    <row r="896" spans="1:48" ht="14.4" customHeight="1">
      <c r="A896" s="6">
        <v>3</v>
      </c>
      <c r="B896" s="6" t="s">
        <v>38</v>
      </c>
      <c r="C896" s="1" t="s">
        <v>38</v>
      </c>
      <c r="D896" s="3" t="s">
        <v>303</v>
      </c>
      <c r="E896" s="3" t="s">
        <v>304</v>
      </c>
      <c r="F896" s="3">
        <v>2003</v>
      </c>
      <c r="G896" s="3" t="s">
        <v>305</v>
      </c>
      <c r="H896" s="3" t="s">
        <v>306</v>
      </c>
      <c r="I896" s="3" t="s">
        <v>307</v>
      </c>
      <c r="J896" s="3" t="s">
        <v>308</v>
      </c>
      <c r="K896" s="3" t="s">
        <v>309</v>
      </c>
      <c r="L896" s="3" t="s">
        <v>46</v>
      </c>
      <c r="M896" s="1" t="s">
        <v>12</v>
      </c>
      <c r="N896" s="1" t="s">
        <v>77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78</v>
      </c>
      <c r="T896" s="1" t="s">
        <v>310</v>
      </c>
      <c r="U896" s="1" t="s">
        <v>311</v>
      </c>
      <c r="V896" s="3" t="s">
        <v>312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94</v>
      </c>
      <c r="AE896" s="6" t="s">
        <v>328</v>
      </c>
      <c r="AF896" s="6" t="s">
        <v>49</v>
      </c>
      <c r="AG896" s="6" t="s">
        <v>49</v>
      </c>
      <c r="AH896" s="1" t="s">
        <v>153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>
        <v>5.3999999999999999E-2</v>
      </c>
      <c r="AS896" s="6" t="s">
        <v>49</v>
      </c>
      <c r="AT896" s="6" t="s">
        <v>49</v>
      </c>
      <c r="AU896" s="6" t="s">
        <v>49</v>
      </c>
      <c r="AV896" s="32" t="s">
        <v>49</v>
      </c>
    </row>
    <row r="897" spans="1:48" ht="14.4" customHeight="1">
      <c r="A897" s="6">
        <v>3</v>
      </c>
      <c r="B897" s="6" t="s">
        <v>38</v>
      </c>
      <c r="C897" s="1" t="s">
        <v>38</v>
      </c>
      <c r="D897" s="3" t="s">
        <v>303</v>
      </c>
      <c r="E897" s="3" t="s">
        <v>304</v>
      </c>
      <c r="F897" s="3">
        <v>2003</v>
      </c>
      <c r="G897" s="3" t="s">
        <v>305</v>
      </c>
      <c r="H897" s="3" t="s">
        <v>306</v>
      </c>
      <c r="I897" s="3" t="s">
        <v>307</v>
      </c>
      <c r="J897" s="3" t="s">
        <v>308</v>
      </c>
      <c r="K897" s="3" t="s">
        <v>309</v>
      </c>
      <c r="L897" s="3" t="s">
        <v>46</v>
      </c>
      <c r="M897" s="1" t="s">
        <v>12</v>
      </c>
      <c r="N897" s="1" t="s">
        <v>77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78</v>
      </c>
      <c r="T897" s="1" t="s">
        <v>310</v>
      </c>
      <c r="U897" s="1" t="s">
        <v>311</v>
      </c>
      <c r="V897" s="3" t="s">
        <v>312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94</v>
      </c>
      <c r="AE897" s="6" t="s">
        <v>329</v>
      </c>
      <c r="AF897" s="6" t="s">
        <v>49</v>
      </c>
      <c r="AG897" s="6" t="s">
        <v>49</v>
      </c>
      <c r="AH897" s="1" t="s">
        <v>153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>
        <v>1.2999999999999999E-2</v>
      </c>
      <c r="AS897" s="6" t="s">
        <v>49</v>
      </c>
      <c r="AT897" s="6" t="s">
        <v>49</v>
      </c>
      <c r="AU897" s="6" t="s">
        <v>49</v>
      </c>
      <c r="AV897" s="32" t="s">
        <v>49</v>
      </c>
    </row>
    <row r="898" spans="1:48" ht="14.4" customHeight="1">
      <c r="A898" s="6">
        <v>3</v>
      </c>
      <c r="B898" s="6" t="s">
        <v>38</v>
      </c>
      <c r="C898" s="1" t="s">
        <v>38</v>
      </c>
      <c r="D898" s="3" t="s">
        <v>303</v>
      </c>
      <c r="E898" s="3" t="s">
        <v>304</v>
      </c>
      <c r="F898" s="3">
        <v>2003</v>
      </c>
      <c r="G898" s="3" t="s">
        <v>305</v>
      </c>
      <c r="H898" s="3" t="s">
        <v>306</v>
      </c>
      <c r="I898" s="3" t="s">
        <v>307</v>
      </c>
      <c r="J898" s="3" t="s">
        <v>308</v>
      </c>
      <c r="K898" s="3" t="s">
        <v>309</v>
      </c>
      <c r="L898" s="3" t="s">
        <v>46</v>
      </c>
      <c r="M898" s="1" t="s">
        <v>12</v>
      </c>
      <c r="N898" s="1" t="s">
        <v>77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78</v>
      </c>
      <c r="T898" s="1" t="s">
        <v>310</v>
      </c>
      <c r="U898" s="1" t="s">
        <v>311</v>
      </c>
      <c r="V898" s="3" t="s">
        <v>312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94</v>
      </c>
      <c r="AE898" s="1" t="s">
        <v>330</v>
      </c>
      <c r="AF898" s="6" t="s">
        <v>49</v>
      </c>
      <c r="AG898" s="6" t="s">
        <v>49</v>
      </c>
      <c r="AH898" s="1" t="s">
        <v>153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>
        <v>0.74</v>
      </c>
      <c r="AS898" s="6" t="s">
        <v>49</v>
      </c>
      <c r="AT898" s="6" t="s">
        <v>49</v>
      </c>
      <c r="AU898" s="6" t="s">
        <v>49</v>
      </c>
      <c r="AV898" s="32" t="s">
        <v>49</v>
      </c>
    </row>
    <row r="899" spans="1:48" ht="14.4" customHeight="1">
      <c r="A899" s="6">
        <v>3</v>
      </c>
      <c r="B899" s="6" t="s">
        <v>38</v>
      </c>
      <c r="C899" s="1" t="s">
        <v>38</v>
      </c>
      <c r="D899" s="3" t="s">
        <v>303</v>
      </c>
      <c r="E899" s="3" t="s">
        <v>304</v>
      </c>
      <c r="F899" s="3">
        <v>2003</v>
      </c>
      <c r="G899" s="3" t="s">
        <v>305</v>
      </c>
      <c r="H899" s="3" t="s">
        <v>306</v>
      </c>
      <c r="I899" s="3" t="s">
        <v>307</v>
      </c>
      <c r="J899" s="3" t="s">
        <v>308</v>
      </c>
      <c r="K899" s="3" t="s">
        <v>309</v>
      </c>
      <c r="L899" s="3" t="s">
        <v>46</v>
      </c>
      <c r="M899" s="1" t="s">
        <v>12</v>
      </c>
      <c r="N899" s="1" t="s">
        <v>77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78</v>
      </c>
      <c r="T899" s="1" t="s">
        <v>310</v>
      </c>
      <c r="U899" s="1" t="s">
        <v>311</v>
      </c>
      <c r="V899" s="3" t="s">
        <v>312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94</v>
      </c>
      <c r="AE899" s="6" t="s">
        <v>331</v>
      </c>
      <c r="AF899" s="6" t="s">
        <v>49</v>
      </c>
      <c r="AG899" s="6" t="s">
        <v>49</v>
      </c>
      <c r="AH899" s="1" t="s">
        <v>153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>
        <v>0.61</v>
      </c>
      <c r="AS899" s="6" t="s">
        <v>49</v>
      </c>
      <c r="AT899" s="6" t="s">
        <v>49</v>
      </c>
      <c r="AU899" s="6" t="s">
        <v>49</v>
      </c>
      <c r="AV899" s="32" t="s">
        <v>49</v>
      </c>
    </row>
    <row r="900" spans="1:48" ht="14.4" customHeight="1">
      <c r="A900" s="6">
        <v>3</v>
      </c>
      <c r="B900" s="6" t="s">
        <v>38</v>
      </c>
      <c r="C900" s="1" t="s">
        <v>38</v>
      </c>
      <c r="D900" s="3" t="s">
        <v>303</v>
      </c>
      <c r="E900" s="3" t="s">
        <v>304</v>
      </c>
      <c r="F900" s="3">
        <v>2003</v>
      </c>
      <c r="G900" s="3" t="s">
        <v>305</v>
      </c>
      <c r="H900" s="3" t="s">
        <v>306</v>
      </c>
      <c r="I900" s="3" t="s">
        <v>307</v>
      </c>
      <c r="J900" s="3" t="s">
        <v>308</v>
      </c>
      <c r="K900" s="3" t="s">
        <v>309</v>
      </c>
      <c r="L900" s="3" t="s">
        <v>46</v>
      </c>
      <c r="M900" s="1" t="s">
        <v>12</v>
      </c>
      <c r="N900" s="1" t="s">
        <v>77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78</v>
      </c>
      <c r="T900" s="1" t="s">
        <v>310</v>
      </c>
      <c r="U900" s="1" t="s">
        <v>311</v>
      </c>
      <c r="V900" s="3" t="s">
        <v>312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94</v>
      </c>
      <c r="AE900" s="6" t="s">
        <v>240</v>
      </c>
      <c r="AF900" s="6" t="s">
        <v>49</v>
      </c>
      <c r="AG900" s="6" t="s">
        <v>49</v>
      </c>
      <c r="AH900" s="1" t="s">
        <v>153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>
        <v>0.14000000000000001</v>
      </c>
      <c r="AS900" s="6" t="s">
        <v>49</v>
      </c>
      <c r="AT900" s="6" t="s">
        <v>49</v>
      </c>
      <c r="AU900" s="6" t="s">
        <v>49</v>
      </c>
      <c r="AV900" s="32" t="s">
        <v>49</v>
      </c>
    </row>
    <row r="901" spans="1:48" ht="14.4" customHeight="1">
      <c r="A901" s="6">
        <v>3</v>
      </c>
      <c r="B901" s="6" t="s">
        <v>38</v>
      </c>
      <c r="C901" s="1" t="s">
        <v>38</v>
      </c>
      <c r="D901" s="3" t="s">
        <v>303</v>
      </c>
      <c r="E901" s="3" t="s">
        <v>304</v>
      </c>
      <c r="F901" s="3">
        <v>2003</v>
      </c>
      <c r="G901" s="3" t="s">
        <v>305</v>
      </c>
      <c r="H901" s="3" t="s">
        <v>306</v>
      </c>
      <c r="I901" s="3" t="s">
        <v>307</v>
      </c>
      <c r="J901" s="3" t="s">
        <v>308</v>
      </c>
      <c r="K901" s="3" t="s">
        <v>309</v>
      </c>
      <c r="L901" s="3" t="s">
        <v>46</v>
      </c>
      <c r="M901" s="1" t="s">
        <v>12</v>
      </c>
      <c r="N901" s="1" t="s">
        <v>77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78</v>
      </c>
      <c r="T901" s="1" t="s">
        <v>310</v>
      </c>
      <c r="U901" s="1" t="s">
        <v>311</v>
      </c>
      <c r="V901" s="3" t="s">
        <v>312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94</v>
      </c>
      <c r="AE901" s="6" t="s">
        <v>86</v>
      </c>
      <c r="AF901" s="6" t="s">
        <v>49</v>
      </c>
      <c r="AG901" s="6" t="s">
        <v>49</v>
      </c>
      <c r="AH901" s="1" t="s">
        <v>153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>
        <v>-1.2E-2</v>
      </c>
      <c r="AS901" s="6" t="s">
        <v>49</v>
      </c>
      <c r="AT901" s="6" t="s">
        <v>49</v>
      </c>
      <c r="AU901" s="6" t="s">
        <v>49</v>
      </c>
      <c r="AV901" s="32" t="s">
        <v>49</v>
      </c>
    </row>
    <row r="902" spans="1:48" ht="14.4" customHeight="1">
      <c r="A902" s="6">
        <v>3</v>
      </c>
      <c r="B902" s="6" t="s">
        <v>38</v>
      </c>
      <c r="C902" s="1" t="s">
        <v>38</v>
      </c>
      <c r="D902" s="3" t="s">
        <v>303</v>
      </c>
      <c r="E902" s="3" t="s">
        <v>304</v>
      </c>
      <c r="F902" s="3">
        <v>2003</v>
      </c>
      <c r="G902" s="3" t="s">
        <v>305</v>
      </c>
      <c r="H902" s="3" t="s">
        <v>306</v>
      </c>
      <c r="I902" s="3" t="s">
        <v>307</v>
      </c>
      <c r="J902" s="3" t="s">
        <v>308</v>
      </c>
      <c r="K902" s="3" t="s">
        <v>309</v>
      </c>
      <c r="L902" s="3" t="s">
        <v>46</v>
      </c>
      <c r="M902" s="1" t="s">
        <v>12</v>
      </c>
      <c r="N902" s="1" t="s">
        <v>77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78</v>
      </c>
      <c r="T902" s="1" t="s">
        <v>310</v>
      </c>
      <c r="U902" s="1" t="s">
        <v>311</v>
      </c>
      <c r="V902" s="3" t="s">
        <v>312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94</v>
      </c>
      <c r="AE902" s="6" t="s">
        <v>314</v>
      </c>
      <c r="AF902" s="6" t="s">
        <v>49</v>
      </c>
      <c r="AG902" s="6" t="s">
        <v>49</v>
      </c>
      <c r="AH902" s="1" t="s">
        <v>153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>
        <v>-7.0000000000000001E-3</v>
      </c>
      <c r="AS902" s="6" t="s">
        <v>49</v>
      </c>
      <c r="AT902" s="6" t="s">
        <v>49</v>
      </c>
      <c r="AU902" s="6" t="s">
        <v>49</v>
      </c>
      <c r="AV902" s="32" t="s">
        <v>49</v>
      </c>
    </row>
    <row r="903" spans="1:48" ht="14.4" customHeight="1">
      <c r="A903" s="6">
        <v>3</v>
      </c>
      <c r="B903" s="6" t="s">
        <v>38</v>
      </c>
      <c r="C903" s="1" t="s">
        <v>38</v>
      </c>
      <c r="D903" s="3" t="s">
        <v>303</v>
      </c>
      <c r="E903" s="3" t="s">
        <v>304</v>
      </c>
      <c r="F903" s="3">
        <v>2003</v>
      </c>
      <c r="G903" s="3" t="s">
        <v>305</v>
      </c>
      <c r="H903" s="3" t="s">
        <v>306</v>
      </c>
      <c r="I903" s="3" t="s">
        <v>307</v>
      </c>
      <c r="J903" s="3" t="s">
        <v>308</v>
      </c>
      <c r="K903" s="3" t="s">
        <v>309</v>
      </c>
      <c r="L903" s="3" t="s">
        <v>46</v>
      </c>
      <c r="M903" s="1" t="s">
        <v>12</v>
      </c>
      <c r="N903" s="1" t="s">
        <v>77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78</v>
      </c>
      <c r="T903" s="1" t="s">
        <v>310</v>
      </c>
      <c r="U903" s="1" t="s">
        <v>311</v>
      </c>
      <c r="V903" s="3" t="s">
        <v>312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324</v>
      </c>
      <c r="AE903" s="6" t="s">
        <v>327</v>
      </c>
      <c r="AF903" s="6" t="s">
        <v>49</v>
      </c>
      <c r="AG903" s="6" t="s">
        <v>49</v>
      </c>
      <c r="AH903" s="1" t="s">
        <v>153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>
        <v>2.7E-2</v>
      </c>
      <c r="AS903" s="6" t="s">
        <v>49</v>
      </c>
      <c r="AT903" s="6" t="s">
        <v>49</v>
      </c>
      <c r="AU903" s="6" t="s">
        <v>49</v>
      </c>
      <c r="AV903" s="32" t="s">
        <v>49</v>
      </c>
    </row>
    <row r="904" spans="1:48" ht="14.4" customHeight="1">
      <c r="A904" s="6">
        <v>3</v>
      </c>
      <c r="B904" s="6" t="s">
        <v>38</v>
      </c>
      <c r="C904" s="1" t="s">
        <v>38</v>
      </c>
      <c r="D904" s="3" t="s">
        <v>303</v>
      </c>
      <c r="E904" s="3" t="s">
        <v>304</v>
      </c>
      <c r="F904" s="3">
        <v>2003</v>
      </c>
      <c r="G904" s="3" t="s">
        <v>305</v>
      </c>
      <c r="H904" s="3" t="s">
        <v>306</v>
      </c>
      <c r="I904" s="3" t="s">
        <v>307</v>
      </c>
      <c r="J904" s="3" t="s">
        <v>308</v>
      </c>
      <c r="K904" s="3" t="s">
        <v>309</v>
      </c>
      <c r="L904" s="3" t="s">
        <v>46</v>
      </c>
      <c r="M904" s="1" t="s">
        <v>12</v>
      </c>
      <c r="N904" s="1" t="s">
        <v>77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78</v>
      </c>
      <c r="T904" s="1" t="s">
        <v>310</v>
      </c>
      <c r="U904" s="1" t="s">
        <v>311</v>
      </c>
      <c r="V904" s="3" t="s">
        <v>312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324</v>
      </c>
      <c r="AE904" s="6" t="s">
        <v>328</v>
      </c>
      <c r="AF904" s="6" t="s">
        <v>49</v>
      </c>
      <c r="AG904" s="6" t="s">
        <v>49</v>
      </c>
      <c r="AH904" s="1" t="s">
        <v>153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>
        <v>2.7E-2</v>
      </c>
      <c r="AS904" s="6" t="s">
        <v>49</v>
      </c>
      <c r="AT904" s="6" t="s">
        <v>49</v>
      </c>
      <c r="AU904" s="6" t="s">
        <v>49</v>
      </c>
      <c r="AV904" s="32" t="s">
        <v>49</v>
      </c>
    </row>
    <row r="905" spans="1:48" ht="14.4" customHeight="1">
      <c r="A905" s="6">
        <v>3</v>
      </c>
      <c r="B905" s="6" t="s">
        <v>38</v>
      </c>
      <c r="C905" s="1" t="s">
        <v>38</v>
      </c>
      <c r="D905" s="3" t="s">
        <v>303</v>
      </c>
      <c r="E905" s="3" t="s">
        <v>304</v>
      </c>
      <c r="F905" s="3">
        <v>2003</v>
      </c>
      <c r="G905" s="3" t="s">
        <v>305</v>
      </c>
      <c r="H905" s="3" t="s">
        <v>306</v>
      </c>
      <c r="I905" s="3" t="s">
        <v>307</v>
      </c>
      <c r="J905" s="3" t="s">
        <v>308</v>
      </c>
      <c r="K905" s="3" t="s">
        <v>309</v>
      </c>
      <c r="L905" s="3" t="s">
        <v>46</v>
      </c>
      <c r="M905" s="1" t="s">
        <v>12</v>
      </c>
      <c r="N905" s="1" t="s">
        <v>77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78</v>
      </c>
      <c r="T905" s="1" t="s">
        <v>310</v>
      </c>
      <c r="U905" s="1" t="s">
        <v>311</v>
      </c>
      <c r="V905" s="3" t="s">
        <v>312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324</v>
      </c>
      <c r="AE905" s="6" t="s">
        <v>329</v>
      </c>
      <c r="AF905" s="6" t="s">
        <v>49</v>
      </c>
      <c r="AG905" s="6" t="s">
        <v>49</v>
      </c>
      <c r="AH905" s="1" t="s">
        <v>153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>
        <v>1.7999999999999999E-2</v>
      </c>
      <c r="AS905" s="6" t="s">
        <v>49</v>
      </c>
      <c r="AT905" s="6" t="s">
        <v>49</v>
      </c>
      <c r="AU905" s="6" t="s">
        <v>49</v>
      </c>
      <c r="AV905" s="32" t="s">
        <v>49</v>
      </c>
    </row>
    <row r="906" spans="1:48" ht="14.4" customHeight="1">
      <c r="A906" s="6">
        <v>3</v>
      </c>
      <c r="B906" s="6" t="s">
        <v>38</v>
      </c>
      <c r="C906" s="1" t="s">
        <v>38</v>
      </c>
      <c r="D906" s="3" t="s">
        <v>303</v>
      </c>
      <c r="E906" s="3" t="s">
        <v>304</v>
      </c>
      <c r="F906" s="3">
        <v>2003</v>
      </c>
      <c r="G906" s="3" t="s">
        <v>305</v>
      </c>
      <c r="H906" s="3" t="s">
        <v>306</v>
      </c>
      <c r="I906" s="3" t="s">
        <v>307</v>
      </c>
      <c r="J906" s="3" t="s">
        <v>308</v>
      </c>
      <c r="K906" s="3" t="s">
        <v>309</v>
      </c>
      <c r="L906" s="3" t="s">
        <v>46</v>
      </c>
      <c r="M906" s="1" t="s">
        <v>12</v>
      </c>
      <c r="N906" s="1" t="s">
        <v>77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78</v>
      </c>
      <c r="T906" s="1" t="s">
        <v>310</v>
      </c>
      <c r="U906" s="1" t="s">
        <v>311</v>
      </c>
      <c r="V906" s="3" t="s">
        <v>312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324</v>
      </c>
      <c r="AE906" s="1" t="s">
        <v>330</v>
      </c>
      <c r="AF906" s="6" t="s">
        <v>49</v>
      </c>
      <c r="AG906" s="6" t="s">
        <v>49</v>
      </c>
      <c r="AH906" s="1" t="s">
        <v>153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>
        <v>0.25</v>
      </c>
      <c r="AS906" s="6" t="s">
        <v>49</v>
      </c>
      <c r="AT906" s="6" t="s">
        <v>49</v>
      </c>
      <c r="AU906" s="6" t="s">
        <v>49</v>
      </c>
      <c r="AV906" s="32" t="s">
        <v>49</v>
      </c>
    </row>
    <row r="907" spans="1:48" ht="14.4" customHeight="1">
      <c r="A907" s="6">
        <v>3</v>
      </c>
      <c r="B907" s="6" t="s">
        <v>38</v>
      </c>
      <c r="C907" s="1" t="s">
        <v>38</v>
      </c>
      <c r="D907" s="3" t="s">
        <v>303</v>
      </c>
      <c r="E907" s="3" t="s">
        <v>304</v>
      </c>
      <c r="F907" s="3">
        <v>2003</v>
      </c>
      <c r="G907" s="3" t="s">
        <v>305</v>
      </c>
      <c r="H907" s="3" t="s">
        <v>306</v>
      </c>
      <c r="I907" s="3" t="s">
        <v>307</v>
      </c>
      <c r="J907" s="3" t="s">
        <v>308</v>
      </c>
      <c r="K907" s="3" t="s">
        <v>309</v>
      </c>
      <c r="L907" s="3" t="s">
        <v>46</v>
      </c>
      <c r="M907" s="1" t="s">
        <v>12</v>
      </c>
      <c r="N907" s="1" t="s">
        <v>77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78</v>
      </c>
      <c r="T907" s="1" t="s">
        <v>310</v>
      </c>
      <c r="U907" s="1" t="s">
        <v>311</v>
      </c>
      <c r="V907" s="3" t="s">
        <v>312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324</v>
      </c>
      <c r="AE907" s="6" t="s">
        <v>331</v>
      </c>
      <c r="AF907" s="6" t="s">
        <v>49</v>
      </c>
      <c r="AG907" s="6" t="s">
        <v>49</v>
      </c>
      <c r="AH907" s="1" t="s">
        <v>153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>
        <v>0.25</v>
      </c>
      <c r="AS907" s="6" t="s">
        <v>49</v>
      </c>
      <c r="AT907" s="6" t="s">
        <v>49</v>
      </c>
      <c r="AU907" s="6" t="s">
        <v>49</v>
      </c>
      <c r="AV907" s="32" t="s">
        <v>49</v>
      </c>
    </row>
    <row r="908" spans="1:48" ht="14.4" customHeight="1">
      <c r="A908" s="6">
        <v>3</v>
      </c>
      <c r="B908" s="6" t="s">
        <v>38</v>
      </c>
      <c r="C908" s="1" t="s">
        <v>38</v>
      </c>
      <c r="D908" s="3" t="s">
        <v>303</v>
      </c>
      <c r="E908" s="3" t="s">
        <v>304</v>
      </c>
      <c r="F908" s="3">
        <v>2003</v>
      </c>
      <c r="G908" s="3" t="s">
        <v>305</v>
      </c>
      <c r="H908" s="3" t="s">
        <v>306</v>
      </c>
      <c r="I908" s="3" t="s">
        <v>307</v>
      </c>
      <c r="J908" s="3" t="s">
        <v>308</v>
      </c>
      <c r="K908" s="3" t="s">
        <v>309</v>
      </c>
      <c r="L908" s="3" t="s">
        <v>46</v>
      </c>
      <c r="M908" s="1" t="s">
        <v>12</v>
      </c>
      <c r="N908" s="1" t="s">
        <v>77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78</v>
      </c>
      <c r="T908" s="1" t="s">
        <v>310</v>
      </c>
      <c r="U908" s="1" t="s">
        <v>311</v>
      </c>
      <c r="V908" s="3" t="s">
        <v>312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324</v>
      </c>
      <c r="AE908" s="6" t="s">
        <v>240</v>
      </c>
      <c r="AF908" s="6" t="s">
        <v>49</v>
      </c>
      <c r="AG908" s="6" t="s">
        <v>49</v>
      </c>
      <c r="AH908" s="1" t="s">
        <v>153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>
        <v>1.2999999999999999E-2</v>
      </c>
      <c r="AS908" s="6" t="s">
        <v>49</v>
      </c>
      <c r="AT908" s="6" t="s">
        <v>49</v>
      </c>
      <c r="AU908" s="6" t="s">
        <v>49</v>
      </c>
      <c r="AV908" s="32" t="s">
        <v>49</v>
      </c>
    </row>
    <row r="909" spans="1:48" ht="14.4" customHeight="1">
      <c r="A909" s="6">
        <v>3</v>
      </c>
      <c r="B909" s="6" t="s">
        <v>38</v>
      </c>
      <c r="C909" s="1" t="s">
        <v>38</v>
      </c>
      <c r="D909" s="3" t="s">
        <v>303</v>
      </c>
      <c r="E909" s="3" t="s">
        <v>304</v>
      </c>
      <c r="F909" s="3">
        <v>2003</v>
      </c>
      <c r="G909" s="3" t="s">
        <v>305</v>
      </c>
      <c r="H909" s="3" t="s">
        <v>306</v>
      </c>
      <c r="I909" s="3" t="s">
        <v>307</v>
      </c>
      <c r="J909" s="3" t="s">
        <v>308</v>
      </c>
      <c r="K909" s="3" t="s">
        <v>309</v>
      </c>
      <c r="L909" s="3" t="s">
        <v>46</v>
      </c>
      <c r="M909" s="1" t="s">
        <v>12</v>
      </c>
      <c r="N909" s="1" t="s">
        <v>77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78</v>
      </c>
      <c r="T909" s="1" t="s">
        <v>310</v>
      </c>
      <c r="U909" s="1" t="s">
        <v>311</v>
      </c>
      <c r="V909" s="3" t="s">
        <v>312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324</v>
      </c>
      <c r="AE909" s="6" t="s">
        <v>86</v>
      </c>
      <c r="AF909" s="6" t="s">
        <v>49</v>
      </c>
      <c r="AG909" s="6" t="s">
        <v>49</v>
      </c>
      <c r="AH909" s="1" t="s">
        <v>153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>
        <v>2.1999999999999999E-2</v>
      </c>
      <c r="AS909" s="6" t="s">
        <v>49</v>
      </c>
      <c r="AT909" s="6" t="s">
        <v>49</v>
      </c>
      <c r="AU909" s="6" t="s">
        <v>49</v>
      </c>
      <c r="AV909" s="32" t="s">
        <v>49</v>
      </c>
    </row>
    <row r="910" spans="1:48" ht="14.4" customHeight="1">
      <c r="A910" s="6">
        <v>3</v>
      </c>
      <c r="B910" s="6" t="s">
        <v>38</v>
      </c>
      <c r="C910" s="1" t="s">
        <v>38</v>
      </c>
      <c r="D910" s="3" t="s">
        <v>303</v>
      </c>
      <c r="E910" s="3" t="s">
        <v>304</v>
      </c>
      <c r="F910" s="3">
        <v>2003</v>
      </c>
      <c r="G910" s="3" t="s">
        <v>305</v>
      </c>
      <c r="H910" s="3" t="s">
        <v>306</v>
      </c>
      <c r="I910" s="3" t="s">
        <v>307</v>
      </c>
      <c r="J910" s="3" t="s">
        <v>308</v>
      </c>
      <c r="K910" s="3" t="s">
        <v>309</v>
      </c>
      <c r="L910" s="3" t="s">
        <v>46</v>
      </c>
      <c r="M910" s="1" t="s">
        <v>12</v>
      </c>
      <c r="N910" s="1" t="s">
        <v>77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78</v>
      </c>
      <c r="T910" s="1" t="s">
        <v>310</v>
      </c>
      <c r="U910" s="1" t="s">
        <v>311</v>
      </c>
      <c r="V910" s="3" t="s">
        <v>312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324</v>
      </c>
      <c r="AE910" s="6" t="s">
        <v>314</v>
      </c>
      <c r="AF910" s="6" t="s">
        <v>49</v>
      </c>
      <c r="AG910" s="6" t="s">
        <v>49</v>
      </c>
      <c r="AH910" s="1" t="s">
        <v>153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>
        <v>5.0000000000000001E-3</v>
      </c>
      <c r="AS910" s="6" t="s">
        <v>49</v>
      </c>
      <c r="AT910" s="6" t="s">
        <v>49</v>
      </c>
      <c r="AU910" s="6" t="s">
        <v>49</v>
      </c>
      <c r="AV910" s="32" t="s">
        <v>49</v>
      </c>
    </row>
    <row r="911" spans="1:48" ht="14.4" customHeight="1">
      <c r="A911" s="6">
        <v>3</v>
      </c>
      <c r="B911" s="6" t="s">
        <v>38</v>
      </c>
      <c r="C911" s="1" t="s">
        <v>38</v>
      </c>
      <c r="D911" s="3" t="s">
        <v>303</v>
      </c>
      <c r="E911" s="3" t="s">
        <v>304</v>
      </c>
      <c r="F911" s="3">
        <v>2003</v>
      </c>
      <c r="G911" s="3" t="s">
        <v>305</v>
      </c>
      <c r="H911" s="3" t="s">
        <v>306</v>
      </c>
      <c r="I911" s="3" t="s">
        <v>307</v>
      </c>
      <c r="J911" s="3" t="s">
        <v>308</v>
      </c>
      <c r="K911" s="3" t="s">
        <v>309</v>
      </c>
      <c r="L911" s="3" t="s">
        <v>46</v>
      </c>
      <c r="M911" s="1" t="s">
        <v>12</v>
      </c>
      <c r="N911" s="1" t="s">
        <v>77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78</v>
      </c>
      <c r="T911" s="1" t="s">
        <v>310</v>
      </c>
      <c r="U911" s="1" t="s">
        <v>311</v>
      </c>
      <c r="V911" s="3" t="s">
        <v>312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327</v>
      </c>
      <c r="AE911" s="6" t="s">
        <v>328</v>
      </c>
      <c r="AF911" s="6" t="s">
        <v>49</v>
      </c>
      <c r="AG911" s="6" t="s">
        <v>49</v>
      </c>
      <c r="AH911" s="1" t="s">
        <v>153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>
        <v>0.11</v>
      </c>
      <c r="AS911" s="6" t="s">
        <v>49</v>
      </c>
      <c r="AT911" s="6" t="s">
        <v>49</v>
      </c>
      <c r="AU911" s="6" t="s">
        <v>49</v>
      </c>
      <c r="AV911" s="32" t="s">
        <v>49</v>
      </c>
    </row>
    <row r="912" spans="1:48" ht="14.4" customHeight="1">
      <c r="A912" s="6">
        <v>3</v>
      </c>
      <c r="B912" s="6" t="s">
        <v>38</v>
      </c>
      <c r="C912" s="1" t="s">
        <v>38</v>
      </c>
      <c r="D912" s="3" t="s">
        <v>303</v>
      </c>
      <c r="E912" s="3" t="s">
        <v>304</v>
      </c>
      <c r="F912" s="3">
        <v>2003</v>
      </c>
      <c r="G912" s="3" t="s">
        <v>305</v>
      </c>
      <c r="H912" s="3" t="s">
        <v>306</v>
      </c>
      <c r="I912" s="3" t="s">
        <v>307</v>
      </c>
      <c r="J912" s="3" t="s">
        <v>308</v>
      </c>
      <c r="K912" s="3" t="s">
        <v>309</v>
      </c>
      <c r="L912" s="3" t="s">
        <v>46</v>
      </c>
      <c r="M912" s="1" t="s">
        <v>12</v>
      </c>
      <c r="N912" s="1" t="s">
        <v>77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78</v>
      </c>
      <c r="T912" s="1" t="s">
        <v>310</v>
      </c>
      <c r="U912" s="1" t="s">
        <v>311</v>
      </c>
      <c r="V912" s="3" t="s">
        <v>312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327</v>
      </c>
      <c r="AE912" s="6" t="s">
        <v>329</v>
      </c>
      <c r="AF912" s="6" t="s">
        <v>49</v>
      </c>
      <c r="AG912" s="6" t="s">
        <v>49</v>
      </c>
      <c r="AH912" s="1" t="s">
        <v>153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>
        <v>6.6000000000000003E-2</v>
      </c>
      <c r="AS912" s="6" t="s">
        <v>49</v>
      </c>
      <c r="AT912" s="6" t="s">
        <v>49</v>
      </c>
      <c r="AU912" s="6" t="s">
        <v>49</v>
      </c>
      <c r="AV912" s="32" t="s">
        <v>49</v>
      </c>
    </row>
    <row r="913" spans="1:48" ht="14.4" customHeight="1">
      <c r="A913" s="6">
        <v>3</v>
      </c>
      <c r="B913" s="6" t="s">
        <v>38</v>
      </c>
      <c r="C913" s="1" t="s">
        <v>38</v>
      </c>
      <c r="D913" s="3" t="s">
        <v>303</v>
      </c>
      <c r="E913" s="3" t="s">
        <v>304</v>
      </c>
      <c r="F913" s="3">
        <v>2003</v>
      </c>
      <c r="G913" s="3" t="s">
        <v>305</v>
      </c>
      <c r="H913" s="3" t="s">
        <v>306</v>
      </c>
      <c r="I913" s="3" t="s">
        <v>307</v>
      </c>
      <c r="J913" s="3" t="s">
        <v>308</v>
      </c>
      <c r="K913" s="3" t="s">
        <v>309</v>
      </c>
      <c r="L913" s="3" t="s">
        <v>46</v>
      </c>
      <c r="M913" s="1" t="s">
        <v>12</v>
      </c>
      <c r="N913" s="1" t="s">
        <v>77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78</v>
      </c>
      <c r="T913" s="1" t="s">
        <v>310</v>
      </c>
      <c r="U913" s="1" t="s">
        <v>311</v>
      </c>
      <c r="V913" s="3" t="s">
        <v>312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327</v>
      </c>
      <c r="AE913" s="1" t="s">
        <v>330</v>
      </c>
      <c r="AF913" s="6" t="s">
        <v>49</v>
      </c>
      <c r="AG913" s="6" t="s">
        <v>49</v>
      </c>
      <c r="AH913" s="1" t="s">
        <v>153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>
        <v>0.74</v>
      </c>
      <c r="AS913" s="6" t="s">
        <v>49</v>
      </c>
      <c r="AT913" s="6" t="s">
        <v>49</v>
      </c>
      <c r="AU913" s="6" t="s">
        <v>49</v>
      </c>
      <c r="AV913" s="32" t="s">
        <v>49</v>
      </c>
    </row>
    <row r="914" spans="1:48" ht="14.4" customHeight="1">
      <c r="A914" s="6">
        <v>3</v>
      </c>
      <c r="B914" s="6" t="s">
        <v>38</v>
      </c>
      <c r="C914" s="1" t="s">
        <v>38</v>
      </c>
      <c r="D914" s="3" t="s">
        <v>303</v>
      </c>
      <c r="E914" s="3" t="s">
        <v>304</v>
      </c>
      <c r="F914" s="3">
        <v>2003</v>
      </c>
      <c r="G914" s="3" t="s">
        <v>305</v>
      </c>
      <c r="H914" s="3" t="s">
        <v>306</v>
      </c>
      <c r="I914" s="3" t="s">
        <v>307</v>
      </c>
      <c r="J914" s="3" t="s">
        <v>308</v>
      </c>
      <c r="K914" s="3" t="s">
        <v>309</v>
      </c>
      <c r="L914" s="3" t="s">
        <v>46</v>
      </c>
      <c r="M914" s="1" t="s">
        <v>12</v>
      </c>
      <c r="N914" s="1" t="s">
        <v>77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78</v>
      </c>
      <c r="T914" s="1" t="s">
        <v>310</v>
      </c>
      <c r="U914" s="1" t="s">
        <v>311</v>
      </c>
      <c r="V914" s="3" t="s">
        <v>312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327</v>
      </c>
      <c r="AE914" s="6" t="s">
        <v>331</v>
      </c>
      <c r="AF914" s="6" t="s">
        <v>49</v>
      </c>
      <c r="AG914" s="6" t="s">
        <v>49</v>
      </c>
      <c r="AH914" s="1" t="s">
        <v>153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>
        <v>1.2</v>
      </c>
      <c r="AS914" s="6" t="s">
        <v>49</v>
      </c>
      <c r="AT914" s="6" t="s">
        <v>49</v>
      </c>
      <c r="AU914" s="6" t="s">
        <v>49</v>
      </c>
      <c r="AV914" s="32" t="s">
        <v>49</v>
      </c>
    </row>
    <row r="915" spans="1:48" ht="14.4" customHeight="1">
      <c r="A915" s="6">
        <v>3</v>
      </c>
      <c r="B915" s="6" t="s">
        <v>38</v>
      </c>
      <c r="C915" s="1" t="s">
        <v>38</v>
      </c>
      <c r="D915" s="3" t="s">
        <v>303</v>
      </c>
      <c r="E915" s="3" t="s">
        <v>304</v>
      </c>
      <c r="F915" s="3">
        <v>2003</v>
      </c>
      <c r="G915" s="3" t="s">
        <v>305</v>
      </c>
      <c r="H915" s="3" t="s">
        <v>306</v>
      </c>
      <c r="I915" s="3" t="s">
        <v>307</v>
      </c>
      <c r="J915" s="3" t="s">
        <v>308</v>
      </c>
      <c r="K915" s="3" t="s">
        <v>309</v>
      </c>
      <c r="L915" s="3" t="s">
        <v>46</v>
      </c>
      <c r="M915" s="1" t="s">
        <v>12</v>
      </c>
      <c r="N915" s="1" t="s">
        <v>77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78</v>
      </c>
      <c r="T915" s="1" t="s">
        <v>310</v>
      </c>
      <c r="U915" s="1" t="s">
        <v>311</v>
      </c>
      <c r="V915" s="3" t="s">
        <v>312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327</v>
      </c>
      <c r="AE915" s="6" t="s">
        <v>240</v>
      </c>
      <c r="AF915" s="6" t="s">
        <v>49</v>
      </c>
      <c r="AG915" s="6" t="s">
        <v>49</v>
      </c>
      <c r="AH915" s="1" t="s">
        <v>153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>
        <v>6.5000000000000002E-2</v>
      </c>
      <c r="AS915" s="6" t="s">
        <v>49</v>
      </c>
      <c r="AT915" s="6" t="s">
        <v>49</v>
      </c>
      <c r="AU915" s="6" t="s">
        <v>49</v>
      </c>
      <c r="AV915" s="32" t="s">
        <v>49</v>
      </c>
    </row>
    <row r="916" spans="1:48" ht="14.4" customHeight="1">
      <c r="A916" s="6">
        <v>3</v>
      </c>
      <c r="B916" s="6" t="s">
        <v>38</v>
      </c>
      <c r="C916" s="1" t="s">
        <v>38</v>
      </c>
      <c r="D916" s="3" t="s">
        <v>303</v>
      </c>
      <c r="E916" s="3" t="s">
        <v>304</v>
      </c>
      <c r="F916" s="3">
        <v>2003</v>
      </c>
      <c r="G916" s="3" t="s">
        <v>305</v>
      </c>
      <c r="H916" s="3" t="s">
        <v>306</v>
      </c>
      <c r="I916" s="3" t="s">
        <v>307</v>
      </c>
      <c r="J916" s="3" t="s">
        <v>308</v>
      </c>
      <c r="K916" s="3" t="s">
        <v>309</v>
      </c>
      <c r="L916" s="3" t="s">
        <v>46</v>
      </c>
      <c r="M916" s="1" t="s">
        <v>12</v>
      </c>
      <c r="N916" s="1" t="s">
        <v>77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78</v>
      </c>
      <c r="T916" s="1" t="s">
        <v>310</v>
      </c>
      <c r="U916" s="1" t="s">
        <v>311</v>
      </c>
      <c r="V916" s="3" t="s">
        <v>312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327</v>
      </c>
      <c r="AE916" s="6" t="s">
        <v>86</v>
      </c>
      <c r="AF916" s="6" t="s">
        <v>49</v>
      </c>
      <c r="AG916" s="6" t="s">
        <v>49</v>
      </c>
      <c r="AH916" s="1" t="s">
        <v>153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>
        <v>9.9000000000000005E-2</v>
      </c>
      <c r="AS916" s="6" t="s">
        <v>49</v>
      </c>
      <c r="AT916" s="6" t="s">
        <v>49</v>
      </c>
      <c r="AU916" s="6" t="s">
        <v>49</v>
      </c>
      <c r="AV916" s="32" t="s">
        <v>49</v>
      </c>
    </row>
    <row r="917" spans="1:48" ht="14.4" customHeight="1">
      <c r="A917" s="6">
        <v>3</v>
      </c>
      <c r="B917" s="6" t="s">
        <v>38</v>
      </c>
      <c r="C917" s="1" t="s">
        <v>38</v>
      </c>
      <c r="D917" s="3" t="s">
        <v>303</v>
      </c>
      <c r="E917" s="3" t="s">
        <v>304</v>
      </c>
      <c r="F917" s="3">
        <v>2003</v>
      </c>
      <c r="G917" s="3" t="s">
        <v>305</v>
      </c>
      <c r="H917" s="3" t="s">
        <v>306</v>
      </c>
      <c r="I917" s="3" t="s">
        <v>307</v>
      </c>
      <c r="J917" s="3" t="s">
        <v>308</v>
      </c>
      <c r="K917" s="3" t="s">
        <v>309</v>
      </c>
      <c r="L917" s="3" t="s">
        <v>46</v>
      </c>
      <c r="M917" s="1" t="s">
        <v>12</v>
      </c>
      <c r="N917" s="1" t="s">
        <v>77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78</v>
      </c>
      <c r="T917" s="1" t="s">
        <v>310</v>
      </c>
      <c r="U917" s="1" t="s">
        <v>311</v>
      </c>
      <c r="V917" s="3" t="s">
        <v>312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327</v>
      </c>
      <c r="AE917" s="6" t="s">
        <v>314</v>
      </c>
      <c r="AF917" s="6" t="s">
        <v>49</v>
      </c>
      <c r="AG917" s="6" t="s">
        <v>49</v>
      </c>
      <c r="AH917" s="1" t="s">
        <v>153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>
        <v>2.7E-2</v>
      </c>
      <c r="AS917" s="6" t="s">
        <v>49</v>
      </c>
      <c r="AT917" s="6" t="s">
        <v>49</v>
      </c>
      <c r="AU917" s="6" t="s">
        <v>49</v>
      </c>
      <c r="AV917" s="32" t="s">
        <v>49</v>
      </c>
    </row>
    <row r="918" spans="1:48" ht="14.4" customHeight="1">
      <c r="A918" s="6">
        <v>3</v>
      </c>
      <c r="B918" s="6" t="s">
        <v>38</v>
      </c>
      <c r="C918" s="1" t="s">
        <v>38</v>
      </c>
      <c r="D918" s="3" t="s">
        <v>303</v>
      </c>
      <c r="E918" s="3" t="s">
        <v>304</v>
      </c>
      <c r="F918" s="3">
        <v>2003</v>
      </c>
      <c r="G918" s="3" t="s">
        <v>305</v>
      </c>
      <c r="H918" s="3" t="s">
        <v>306</v>
      </c>
      <c r="I918" s="3" t="s">
        <v>307</v>
      </c>
      <c r="J918" s="3" t="s">
        <v>308</v>
      </c>
      <c r="K918" s="3" t="s">
        <v>309</v>
      </c>
      <c r="L918" s="3" t="s">
        <v>46</v>
      </c>
      <c r="M918" s="1" t="s">
        <v>12</v>
      </c>
      <c r="N918" s="1" t="s">
        <v>77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78</v>
      </c>
      <c r="T918" s="1" t="s">
        <v>310</v>
      </c>
      <c r="U918" s="1" t="s">
        <v>311</v>
      </c>
      <c r="V918" s="3" t="s">
        <v>312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328</v>
      </c>
      <c r="AE918" s="6" t="s">
        <v>329</v>
      </c>
      <c r="AF918" s="6" t="s">
        <v>49</v>
      </c>
      <c r="AG918" s="6" t="s">
        <v>49</v>
      </c>
      <c r="AH918" s="1" t="s">
        <v>153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>
        <v>4.9000000000000002E-2</v>
      </c>
      <c r="AS918" s="6" t="s">
        <v>49</v>
      </c>
      <c r="AT918" s="6" t="s">
        <v>49</v>
      </c>
      <c r="AU918" s="6" t="s">
        <v>49</v>
      </c>
      <c r="AV918" s="32" t="s">
        <v>49</v>
      </c>
    </row>
    <row r="919" spans="1:48" ht="14.4" customHeight="1">
      <c r="A919" s="6">
        <v>3</v>
      </c>
      <c r="B919" s="6" t="s">
        <v>38</v>
      </c>
      <c r="C919" s="1" t="s">
        <v>38</v>
      </c>
      <c r="D919" s="3" t="s">
        <v>303</v>
      </c>
      <c r="E919" s="3" t="s">
        <v>304</v>
      </c>
      <c r="F919" s="3">
        <v>2003</v>
      </c>
      <c r="G919" s="3" t="s">
        <v>305</v>
      </c>
      <c r="H919" s="3" t="s">
        <v>306</v>
      </c>
      <c r="I919" s="3" t="s">
        <v>307</v>
      </c>
      <c r="J919" s="3" t="s">
        <v>308</v>
      </c>
      <c r="K919" s="3" t="s">
        <v>309</v>
      </c>
      <c r="L919" s="3" t="s">
        <v>46</v>
      </c>
      <c r="M919" s="1" t="s">
        <v>12</v>
      </c>
      <c r="N919" s="1" t="s">
        <v>77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78</v>
      </c>
      <c r="T919" s="1" t="s">
        <v>310</v>
      </c>
      <c r="U919" s="1" t="s">
        <v>311</v>
      </c>
      <c r="V919" s="3" t="s">
        <v>312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328</v>
      </c>
      <c r="AE919" s="1" t="s">
        <v>330</v>
      </c>
      <c r="AF919" s="6" t="s">
        <v>49</v>
      </c>
      <c r="AG919" s="6" t="s">
        <v>49</v>
      </c>
      <c r="AH919" s="1" t="s">
        <v>153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>
        <v>0.65</v>
      </c>
      <c r="AS919" s="6" t="s">
        <v>49</v>
      </c>
      <c r="AT919" s="6" t="s">
        <v>49</v>
      </c>
      <c r="AU919" s="6" t="s">
        <v>49</v>
      </c>
      <c r="AV919" s="32" t="s">
        <v>49</v>
      </c>
    </row>
    <row r="920" spans="1:48" ht="14.4" customHeight="1">
      <c r="A920" s="6">
        <v>3</v>
      </c>
      <c r="B920" s="6" t="s">
        <v>38</v>
      </c>
      <c r="C920" s="1" t="s">
        <v>38</v>
      </c>
      <c r="D920" s="3" t="s">
        <v>303</v>
      </c>
      <c r="E920" s="3" t="s">
        <v>304</v>
      </c>
      <c r="F920" s="3">
        <v>2003</v>
      </c>
      <c r="G920" s="3" t="s">
        <v>305</v>
      </c>
      <c r="H920" s="3" t="s">
        <v>306</v>
      </c>
      <c r="I920" s="3" t="s">
        <v>307</v>
      </c>
      <c r="J920" s="3" t="s">
        <v>308</v>
      </c>
      <c r="K920" s="3" t="s">
        <v>309</v>
      </c>
      <c r="L920" s="3" t="s">
        <v>46</v>
      </c>
      <c r="M920" s="1" t="s">
        <v>12</v>
      </c>
      <c r="N920" s="1" t="s">
        <v>77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78</v>
      </c>
      <c r="T920" s="1" t="s">
        <v>310</v>
      </c>
      <c r="U920" s="1" t="s">
        <v>311</v>
      </c>
      <c r="V920" s="3" t="s">
        <v>312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328</v>
      </c>
      <c r="AE920" s="6" t="s">
        <v>331</v>
      </c>
      <c r="AF920" s="6" t="s">
        <v>49</v>
      </c>
      <c r="AG920" s="6" t="s">
        <v>49</v>
      </c>
      <c r="AH920" s="1" t="s">
        <v>153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>
        <v>0.92</v>
      </c>
      <c r="AS920" s="6" t="s">
        <v>49</v>
      </c>
      <c r="AT920" s="6" t="s">
        <v>49</v>
      </c>
      <c r="AU920" s="6" t="s">
        <v>49</v>
      </c>
      <c r="AV920" s="32" t="s">
        <v>49</v>
      </c>
    </row>
    <row r="921" spans="1:48" ht="14.4" customHeight="1">
      <c r="A921" s="6">
        <v>3</v>
      </c>
      <c r="B921" s="6" t="s">
        <v>38</v>
      </c>
      <c r="C921" s="1" t="s">
        <v>38</v>
      </c>
      <c r="D921" s="3" t="s">
        <v>303</v>
      </c>
      <c r="E921" s="3" t="s">
        <v>304</v>
      </c>
      <c r="F921" s="3">
        <v>2003</v>
      </c>
      <c r="G921" s="3" t="s">
        <v>305</v>
      </c>
      <c r="H921" s="3" t="s">
        <v>306</v>
      </c>
      <c r="I921" s="3" t="s">
        <v>307</v>
      </c>
      <c r="J921" s="3" t="s">
        <v>308</v>
      </c>
      <c r="K921" s="3" t="s">
        <v>309</v>
      </c>
      <c r="L921" s="3" t="s">
        <v>46</v>
      </c>
      <c r="M921" s="1" t="s">
        <v>12</v>
      </c>
      <c r="N921" s="1" t="s">
        <v>77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78</v>
      </c>
      <c r="T921" s="1" t="s">
        <v>310</v>
      </c>
      <c r="U921" s="1" t="s">
        <v>311</v>
      </c>
      <c r="V921" s="3" t="s">
        <v>312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328</v>
      </c>
      <c r="AE921" s="6" t="s">
        <v>240</v>
      </c>
      <c r="AF921" s="6" t="s">
        <v>49</v>
      </c>
      <c r="AG921" s="6" t="s">
        <v>49</v>
      </c>
      <c r="AH921" s="1" t="s">
        <v>153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>
        <v>6.9000000000000006E-2</v>
      </c>
      <c r="AS921" s="6" t="s">
        <v>49</v>
      </c>
      <c r="AT921" s="6" t="s">
        <v>49</v>
      </c>
      <c r="AU921" s="6" t="s">
        <v>49</v>
      </c>
      <c r="AV921" s="32" t="s">
        <v>49</v>
      </c>
    </row>
    <row r="922" spans="1:48" ht="14.4" customHeight="1">
      <c r="A922" s="6">
        <v>3</v>
      </c>
      <c r="B922" s="6" t="s">
        <v>38</v>
      </c>
      <c r="C922" s="1" t="s">
        <v>38</v>
      </c>
      <c r="D922" s="3" t="s">
        <v>303</v>
      </c>
      <c r="E922" s="3" t="s">
        <v>304</v>
      </c>
      <c r="F922" s="3">
        <v>2003</v>
      </c>
      <c r="G922" s="3" t="s">
        <v>305</v>
      </c>
      <c r="H922" s="3" t="s">
        <v>306</v>
      </c>
      <c r="I922" s="3" t="s">
        <v>307</v>
      </c>
      <c r="J922" s="3" t="s">
        <v>308</v>
      </c>
      <c r="K922" s="3" t="s">
        <v>309</v>
      </c>
      <c r="L922" s="3" t="s">
        <v>46</v>
      </c>
      <c r="M922" s="1" t="s">
        <v>12</v>
      </c>
      <c r="N922" s="1" t="s">
        <v>77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78</v>
      </c>
      <c r="T922" s="1" t="s">
        <v>310</v>
      </c>
      <c r="U922" s="1" t="s">
        <v>311</v>
      </c>
      <c r="V922" s="3" t="s">
        <v>312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328</v>
      </c>
      <c r="AE922" s="6" t="s">
        <v>86</v>
      </c>
      <c r="AF922" s="6" t="s">
        <v>49</v>
      </c>
      <c r="AG922" s="6" t="s">
        <v>49</v>
      </c>
      <c r="AH922" s="1" t="s">
        <v>153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>
        <v>6.3E-2</v>
      </c>
      <c r="AS922" s="6" t="s">
        <v>49</v>
      </c>
      <c r="AT922" s="6" t="s">
        <v>49</v>
      </c>
      <c r="AU922" s="6" t="s">
        <v>49</v>
      </c>
      <c r="AV922" s="32" t="s">
        <v>49</v>
      </c>
    </row>
    <row r="923" spans="1:48" ht="14.4" customHeight="1">
      <c r="A923" s="6">
        <v>3</v>
      </c>
      <c r="B923" s="6" t="s">
        <v>38</v>
      </c>
      <c r="C923" s="1" t="s">
        <v>38</v>
      </c>
      <c r="D923" s="3" t="s">
        <v>303</v>
      </c>
      <c r="E923" s="3" t="s">
        <v>304</v>
      </c>
      <c r="F923" s="3">
        <v>2003</v>
      </c>
      <c r="G923" s="3" t="s">
        <v>305</v>
      </c>
      <c r="H923" s="3" t="s">
        <v>306</v>
      </c>
      <c r="I923" s="3" t="s">
        <v>307</v>
      </c>
      <c r="J923" s="3" t="s">
        <v>308</v>
      </c>
      <c r="K923" s="3" t="s">
        <v>309</v>
      </c>
      <c r="L923" s="3" t="s">
        <v>46</v>
      </c>
      <c r="M923" s="1" t="s">
        <v>12</v>
      </c>
      <c r="N923" s="1" t="s">
        <v>77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78</v>
      </c>
      <c r="T923" s="1" t="s">
        <v>310</v>
      </c>
      <c r="U923" s="1" t="s">
        <v>311</v>
      </c>
      <c r="V923" s="3" t="s">
        <v>312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328</v>
      </c>
      <c r="AE923" s="6" t="s">
        <v>314</v>
      </c>
      <c r="AF923" s="6" t="s">
        <v>49</v>
      </c>
      <c r="AG923" s="6" t="s">
        <v>49</v>
      </c>
      <c r="AH923" s="1" t="s">
        <v>153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>
        <v>1.4E-2</v>
      </c>
      <c r="AS923" s="6" t="s">
        <v>49</v>
      </c>
      <c r="AT923" s="6" t="s">
        <v>49</v>
      </c>
      <c r="AU923" s="6" t="s">
        <v>49</v>
      </c>
      <c r="AV923" s="32" t="s">
        <v>49</v>
      </c>
    </row>
    <row r="924" spans="1:48" ht="14.4" customHeight="1">
      <c r="A924" s="6">
        <v>3</v>
      </c>
      <c r="B924" s="6" t="s">
        <v>38</v>
      </c>
      <c r="C924" s="1" t="s">
        <v>38</v>
      </c>
      <c r="D924" s="3" t="s">
        <v>303</v>
      </c>
      <c r="E924" s="3" t="s">
        <v>304</v>
      </c>
      <c r="F924" s="3">
        <v>2003</v>
      </c>
      <c r="G924" s="3" t="s">
        <v>305</v>
      </c>
      <c r="H924" s="3" t="s">
        <v>306</v>
      </c>
      <c r="I924" s="3" t="s">
        <v>307</v>
      </c>
      <c r="J924" s="3" t="s">
        <v>308</v>
      </c>
      <c r="K924" s="3" t="s">
        <v>309</v>
      </c>
      <c r="L924" s="3" t="s">
        <v>46</v>
      </c>
      <c r="M924" s="1" t="s">
        <v>12</v>
      </c>
      <c r="N924" s="1" t="s">
        <v>77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78</v>
      </c>
      <c r="T924" s="1" t="s">
        <v>310</v>
      </c>
      <c r="U924" s="1" t="s">
        <v>311</v>
      </c>
      <c r="V924" s="3" t="s">
        <v>312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329</v>
      </c>
      <c r="AE924" s="1" t="s">
        <v>330</v>
      </c>
      <c r="AF924" s="6" t="s">
        <v>49</v>
      </c>
      <c r="AG924" s="6" t="s">
        <v>49</v>
      </c>
      <c r="AH924" s="1" t="s">
        <v>153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>
        <v>0.33</v>
      </c>
      <c r="AS924" s="6" t="s">
        <v>49</v>
      </c>
      <c r="AT924" s="6" t="s">
        <v>49</v>
      </c>
      <c r="AU924" s="6" t="s">
        <v>49</v>
      </c>
      <c r="AV924" s="32" t="s">
        <v>49</v>
      </c>
    </row>
    <row r="925" spans="1:48" ht="14.4" customHeight="1">
      <c r="A925" s="6">
        <v>3</v>
      </c>
      <c r="B925" s="6" t="s">
        <v>38</v>
      </c>
      <c r="C925" s="1" t="s">
        <v>38</v>
      </c>
      <c r="D925" s="3" t="s">
        <v>303</v>
      </c>
      <c r="E925" s="3" t="s">
        <v>304</v>
      </c>
      <c r="F925" s="3">
        <v>2003</v>
      </c>
      <c r="G925" s="3" t="s">
        <v>305</v>
      </c>
      <c r="H925" s="3" t="s">
        <v>306</v>
      </c>
      <c r="I925" s="3" t="s">
        <v>307</v>
      </c>
      <c r="J925" s="3" t="s">
        <v>308</v>
      </c>
      <c r="K925" s="3" t="s">
        <v>309</v>
      </c>
      <c r="L925" s="3" t="s">
        <v>46</v>
      </c>
      <c r="M925" s="1" t="s">
        <v>12</v>
      </c>
      <c r="N925" s="1" t="s">
        <v>77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78</v>
      </c>
      <c r="T925" s="1" t="s">
        <v>310</v>
      </c>
      <c r="U925" s="1" t="s">
        <v>311</v>
      </c>
      <c r="V925" s="3" t="s">
        <v>312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329</v>
      </c>
      <c r="AE925" s="6" t="s">
        <v>331</v>
      </c>
      <c r="AF925" s="6" t="s">
        <v>49</v>
      </c>
      <c r="AG925" s="6" t="s">
        <v>49</v>
      </c>
      <c r="AH925" s="1" t="s">
        <v>153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>
        <v>0.49</v>
      </c>
      <c r="AS925" s="6" t="s">
        <v>49</v>
      </c>
      <c r="AT925" s="6" t="s">
        <v>49</v>
      </c>
      <c r="AU925" s="6" t="s">
        <v>49</v>
      </c>
      <c r="AV925" s="32" t="s">
        <v>49</v>
      </c>
    </row>
    <row r="926" spans="1:48" ht="14.4" customHeight="1">
      <c r="A926" s="6">
        <v>3</v>
      </c>
      <c r="B926" s="6" t="s">
        <v>38</v>
      </c>
      <c r="C926" s="1" t="s">
        <v>38</v>
      </c>
      <c r="D926" s="3" t="s">
        <v>303</v>
      </c>
      <c r="E926" s="3" t="s">
        <v>304</v>
      </c>
      <c r="F926" s="3">
        <v>2003</v>
      </c>
      <c r="G926" s="3" t="s">
        <v>305</v>
      </c>
      <c r="H926" s="3" t="s">
        <v>306</v>
      </c>
      <c r="I926" s="3" t="s">
        <v>307</v>
      </c>
      <c r="J926" s="3" t="s">
        <v>308</v>
      </c>
      <c r="K926" s="3" t="s">
        <v>309</v>
      </c>
      <c r="L926" s="3" t="s">
        <v>46</v>
      </c>
      <c r="M926" s="1" t="s">
        <v>12</v>
      </c>
      <c r="N926" s="1" t="s">
        <v>77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78</v>
      </c>
      <c r="T926" s="1" t="s">
        <v>310</v>
      </c>
      <c r="U926" s="1" t="s">
        <v>311</v>
      </c>
      <c r="V926" s="3" t="s">
        <v>312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329</v>
      </c>
      <c r="AE926" s="6" t="s">
        <v>240</v>
      </c>
      <c r="AF926" s="6" t="s">
        <v>49</v>
      </c>
      <c r="AG926" s="6" t="s">
        <v>49</v>
      </c>
      <c r="AH926" s="1" t="s">
        <v>153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>
        <v>4.2000000000000003E-2</v>
      </c>
      <c r="AS926" s="6" t="s">
        <v>49</v>
      </c>
      <c r="AT926" s="6" t="s">
        <v>49</v>
      </c>
      <c r="AU926" s="6" t="s">
        <v>49</v>
      </c>
      <c r="AV926" s="32" t="s">
        <v>49</v>
      </c>
    </row>
    <row r="927" spans="1:48" ht="14.4" customHeight="1">
      <c r="A927" s="6">
        <v>3</v>
      </c>
      <c r="B927" s="6" t="s">
        <v>38</v>
      </c>
      <c r="C927" s="1" t="s">
        <v>38</v>
      </c>
      <c r="D927" s="3" t="s">
        <v>303</v>
      </c>
      <c r="E927" s="3" t="s">
        <v>304</v>
      </c>
      <c r="F927" s="3">
        <v>2003</v>
      </c>
      <c r="G927" s="3" t="s">
        <v>305</v>
      </c>
      <c r="H927" s="3" t="s">
        <v>306</v>
      </c>
      <c r="I927" s="3" t="s">
        <v>307</v>
      </c>
      <c r="J927" s="3" t="s">
        <v>308</v>
      </c>
      <c r="K927" s="3" t="s">
        <v>309</v>
      </c>
      <c r="L927" s="3" t="s">
        <v>46</v>
      </c>
      <c r="M927" s="1" t="s">
        <v>12</v>
      </c>
      <c r="N927" s="1" t="s">
        <v>77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78</v>
      </c>
      <c r="T927" s="1" t="s">
        <v>310</v>
      </c>
      <c r="U927" s="1" t="s">
        <v>311</v>
      </c>
      <c r="V927" s="3" t="s">
        <v>312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329</v>
      </c>
      <c r="AE927" s="6" t="s">
        <v>86</v>
      </c>
      <c r="AF927" s="6" t="s">
        <v>49</v>
      </c>
      <c r="AG927" s="6" t="s">
        <v>49</v>
      </c>
      <c r="AH927" s="1" t="s">
        <v>153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>
        <v>5.6000000000000001E-2</v>
      </c>
      <c r="AS927" s="6" t="s">
        <v>49</v>
      </c>
      <c r="AT927" s="6" t="s">
        <v>49</v>
      </c>
      <c r="AU927" s="6" t="s">
        <v>49</v>
      </c>
      <c r="AV927" s="32" t="s">
        <v>49</v>
      </c>
    </row>
    <row r="928" spans="1:48" ht="14.4" customHeight="1">
      <c r="A928" s="6">
        <v>3</v>
      </c>
      <c r="B928" s="6" t="s">
        <v>38</v>
      </c>
      <c r="C928" s="1" t="s">
        <v>38</v>
      </c>
      <c r="D928" s="3" t="s">
        <v>303</v>
      </c>
      <c r="E928" s="3" t="s">
        <v>304</v>
      </c>
      <c r="F928" s="3">
        <v>2003</v>
      </c>
      <c r="G928" s="3" t="s">
        <v>305</v>
      </c>
      <c r="H928" s="3" t="s">
        <v>306</v>
      </c>
      <c r="I928" s="3" t="s">
        <v>307</v>
      </c>
      <c r="J928" s="3" t="s">
        <v>308</v>
      </c>
      <c r="K928" s="3" t="s">
        <v>309</v>
      </c>
      <c r="L928" s="3" t="s">
        <v>46</v>
      </c>
      <c r="M928" s="1" t="s">
        <v>12</v>
      </c>
      <c r="N928" s="1" t="s">
        <v>77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78</v>
      </c>
      <c r="T928" s="1" t="s">
        <v>310</v>
      </c>
      <c r="U928" s="1" t="s">
        <v>311</v>
      </c>
      <c r="V928" s="3" t="s">
        <v>312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329</v>
      </c>
      <c r="AE928" s="6" t="s">
        <v>314</v>
      </c>
      <c r="AF928" s="6" t="s">
        <v>49</v>
      </c>
      <c r="AG928" s="6" t="s">
        <v>49</v>
      </c>
      <c r="AH928" s="1" t="s">
        <v>153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>
        <v>8.9999999999999993E-3</v>
      </c>
      <c r="AS928" s="6" t="s">
        <v>49</v>
      </c>
      <c r="AT928" s="6" t="s">
        <v>49</v>
      </c>
      <c r="AU928" s="6" t="s">
        <v>49</v>
      </c>
      <c r="AV928" s="32" t="s">
        <v>49</v>
      </c>
    </row>
    <row r="929" spans="1:48" ht="14.4" customHeight="1">
      <c r="A929" s="6">
        <v>3</v>
      </c>
      <c r="B929" s="6" t="s">
        <v>38</v>
      </c>
      <c r="C929" s="1" t="s">
        <v>38</v>
      </c>
      <c r="D929" s="3" t="s">
        <v>303</v>
      </c>
      <c r="E929" s="3" t="s">
        <v>304</v>
      </c>
      <c r="F929" s="3">
        <v>2003</v>
      </c>
      <c r="G929" s="3" t="s">
        <v>305</v>
      </c>
      <c r="H929" s="3" t="s">
        <v>306</v>
      </c>
      <c r="I929" s="3" t="s">
        <v>307</v>
      </c>
      <c r="J929" s="3" t="s">
        <v>308</v>
      </c>
      <c r="K929" s="3" t="s">
        <v>309</v>
      </c>
      <c r="L929" s="3" t="s">
        <v>46</v>
      </c>
      <c r="M929" s="1" t="s">
        <v>12</v>
      </c>
      <c r="N929" s="1" t="s">
        <v>77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78</v>
      </c>
      <c r="T929" s="1" t="s">
        <v>310</v>
      </c>
      <c r="U929" s="1" t="s">
        <v>311</v>
      </c>
      <c r="V929" s="3" t="s">
        <v>312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330</v>
      </c>
      <c r="AE929" s="6" t="s">
        <v>331</v>
      </c>
      <c r="AF929" s="6" t="s">
        <v>49</v>
      </c>
      <c r="AG929" s="6" t="s">
        <v>49</v>
      </c>
      <c r="AH929" s="1" t="s">
        <v>153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>
        <v>6.36</v>
      </c>
      <c r="AS929" s="6" t="s">
        <v>49</v>
      </c>
      <c r="AT929" s="6" t="s">
        <v>49</v>
      </c>
      <c r="AU929" s="6" t="s">
        <v>49</v>
      </c>
      <c r="AV929" s="32" t="s">
        <v>49</v>
      </c>
    </row>
    <row r="930" spans="1:48" ht="14.4" customHeight="1">
      <c r="A930" s="6">
        <v>3</v>
      </c>
      <c r="B930" s="6" t="s">
        <v>38</v>
      </c>
      <c r="C930" s="1" t="s">
        <v>38</v>
      </c>
      <c r="D930" s="3" t="s">
        <v>303</v>
      </c>
      <c r="E930" s="3" t="s">
        <v>304</v>
      </c>
      <c r="F930" s="3">
        <v>2003</v>
      </c>
      <c r="G930" s="3" t="s">
        <v>305</v>
      </c>
      <c r="H930" s="3" t="s">
        <v>306</v>
      </c>
      <c r="I930" s="3" t="s">
        <v>307</v>
      </c>
      <c r="J930" s="3" t="s">
        <v>308</v>
      </c>
      <c r="K930" s="3" t="s">
        <v>309</v>
      </c>
      <c r="L930" s="3" t="s">
        <v>46</v>
      </c>
      <c r="M930" s="1" t="s">
        <v>12</v>
      </c>
      <c r="N930" s="1" t="s">
        <v>77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78</v>
      </c>
      <c r="T930" s="1" t="s">
        <v>310</v>
      </c>
      <c r="U930" s="1" t="s">
        <v>311</v>
      </c>
      <c r="V930" s="3" t="s">
        <v>312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330</v>
      </c>
      <c r="AE930" s="6" t="s">
        <v>240</v>
      </c>
      <c r="AF930" s="6" t="s">
        <v>49</v>
      </c>
      <c r="AG930" s="6" t="s">
        <v>49</v>
      </c>
      <c r="AH930" s="1" t="s">
        <v>153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>
        <v>0.51</v>
      </c>
      <c r="AS930" s="6" t="s">
        <v>49</v>
      </c>
      <c r="AT930" s="6" t="s">
        <v>49</v>
      </c>
      <c r="AU930" s="6" t="s">
        <v>49</v>
      </c>
      <c r="AV930" s="32" t="s">
        <v>49</v>
      </c>
    </row>
    <row r="931" spans="1:48" ht="14.4" customHeight="1">
      <c r="A931" s="6">
        <v>3</v>
      </c>
      <c r="B931" s="6" t="s">
        <v>38</v>
      </c>
      <c r="C931" s="1" t="s">
        <v>38</v>
      </c>
      <c r="D931" s="3" t="s">
        <v>303</v>
      </c>
      <c r="E931" s="3" t="s">
        <v>304</v>
      </c>
      <c r="F931" s="3">
        <v>2003</v>
      </c>
      <c r="G931" s="3" t="s">
        <v>305</v>
      </c>
      <c r="H931" s="3" t="s">
        <v>306</v>
      </c>
      <c r="I931" s="3" t="s">
        <v>307</v>
      </c>
      <c r="J931" s="3" t="s">
        <v>308</v>
      </c>
      <c r="K931" s="3" t="s">
        <v>309</v>
      </c>
      <c r="L931" s="3" t="s">
        <v>46</v>
      </c>
      <c r="M931" s="1" t="s">
        <v>12</v>
      </c>
      <c r="N931" s="1" t="s">
        <v>77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78</v>
      </c>
      <c r="T931" s="1" t="s">
        <v>310</v>
      </c>
      <c r="U931" s="1" t="s">
        <v>311</v>
      </c>
      <c r="V931" s="3" t="s">
        <v>312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330</v>
      </c>
      <c r="AE931" s="6" t="s">
        <v>86</v>
      </c>
      <c r="AF931" s="6" t="s">
        <v>49</v>
      </c>
      <c r="AG931" s="6" t="s">
        <v>49</v>
      </c>
      <c r="AH931" s="1" t="s">
        <v>153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>
        <v>0.24</v>
      </c>
      <c r="AS931" s="6" t="s">
        <v>49</v>
      </c>
      <c r="AT931" s="6" t="s">
        <v>49</v>
      </c>
      <c r="AU931" s="6" t="s">
        <v>49</v>
      </c>
      <c r="AV931" s="32" t="s">
        <v>49</v>
      </c>
    </row>
    <row r="932" spans="1:48" ht="14.4" customHeight="1">
      <c r="A932" s="6">
        <v>3</v>
      </c>
      <c r="B932" s="6" t="s">
        <v>38</v>
      </c>
      <c r="C932" s="1" t="s">
        <v>38</v>
      </c>
      <c r="D932" s="3" t="s">
        <v>303</v>
      </c>
      <c r="E932" s="3" t="s">
        <v>304</v>
      </c>
      <c r="F932" s="3">
        <v>2003</v>
      </c>
      <c r="G932" s="3" t="s">
        <v>305</v>
      </c>
      <c r="H932" s="3" t="s">
        <v>306</v>
      </c>
      <c r="I932" s="3" t="s">
        <v>307</v>
      </c>
      <c r="J932" s="3" t="s">
        <v>308</v>
      </c>
      <c r="K932" s="3" t="s">
        <v>309</v>
      </c>
      <c r="L932" s="3" t="s">
        <v>46</v>
      </c>
      <c r="M932" s="1" t="s">
        <v>12</v>
      </c>
      <c r="N932" s="1" t="s">
        <v>77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78</v>
      </c>
      <c r="T932" s="1" t="s">
        <v>310</v>
      </c>
      <c r="U932" s="1" t="s">
        <v>311</v>
      </c>
      <c r="V932" s="3" t="s">
        <v>312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330</v>
      </c>
      <c r="AE932" s="6" t="s">
        <v>314</v>
      </c>
      <c r="AF932" s="6" t="s">
        <v>49</v>
      </c>
      <c r="AG932" s="6" t="s">
        <v>49</v>
      </c>
      <c r="AH932" s="1" t="s">
        <v>153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>
        <v>0.09</v>
      </c>
      <c r="AS932" s="6" t="s">
        <v>49</v>
      </c>
      <c r="AT932" s="6" t="s">
        <v>49</v>
      </c>
      <c r="AU932" s="6" t="s">
        <v>49</v>
      </c>
      <c r="AV932" s="32" t="s">
        <v>49</v>
      </c>
    </row>
    <row r="933" spans="1:48" ht="14.4" customHeight="1">
      <c r="A933" s="6">
        <v>3</v>
      </c>
      <c r="B933" s="6" t="s">
        <v>38</v>
      </c>
      <c r="C933" s="1" t="s">
        <v>38</v>
      </c>
      <c r="D933" s="3" t="s">
        <v>303</v>
      </c>
      <c r="E933" s="3" t="s">
        <v>304</v>
      </c>
      <c r="F933" s="3">
        <v>2003</v>
      </c>
      <c r="G933" s="3" t="s">
        <v>305</v>
      </c>
      <c r="H933" s="3" t="s">
        <v>306</v>
      </c>
      <c r="I933" s="3" t="s">
        <v>307</v>
      </c>
      <c r="J933" s="3" t="s">
        <v>308</v>
      </c>
      <c r="K933" s="3" t="s">
        <v>309</v>
      </c>
      <c r="L933" s="3" t="s">
        <v>46</v>
      </c>
      <c r="M933" s="1" t="s">
        <v>12</v>
      </c>
      <c r="N933" s="1" t="s">
        <v>77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78</v>
      </c>
      <c r="T933" s="1" t="s">
        <v>310</v>
      </c>
      <c r="U933" s="1" t="s">
        <v>311</v>
      </c>
      <c r="V933" s="3" t="s">
        <v>312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331</v>
      </c>
      <c r="AE933" s="6" t="s">
        <v>240</v>
      </c>
      <c r="AF933" s="6" t="s">
        <v>49</v>
      </c>
      <c r="AG933" s="6" t="s">
        <v>49</v>
      </c>
      <c r="AH933" s="1" t="s">
        <v>153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>
        <v>0.65</v>
      </c>
      <c r="AS933" s="6" t="s">
        <v>49</v>
      </c>
      <c r="AT933" s="6" t="s">
        <v>49</v>
      </c>
      <c r="AU933" s="6" t="s">
        <v>49</v>
      </c>
      <c r="AV933" s="32" t="s">
        <v>49</v>
      </c>
    </row>
    <row r="934" spans="1:48" ht="14.4" customHeight="1">
      <c r="A934" s="6">
        <v>3</v>
      </c>
      <c r="B934" s="6" t="s">
        <v>38</v>
      </c>
      <c r="C934" s="1" t="s">
        <v>38</v>
      </c>
      <c r="D934" s="3" t="s">
        <v>303</v>
      </c>
      <c r="E934" s="3" t="s">
        <v>304</v>
      </c>
      <c r="F934" s="3">
        <v>2003</v>
      </c>
      <c r="G934" s="3" t="s">
        <v>305</v>
      </c>
      <c r="H934" s="3" t="s">
        <v>306</v>
      </c>
      <c r="I934" s="3" t="s">
        <v>307</v>
      </c>
      <c r="J934" s="3" t="s">
        <v>308</v>
      </c>
      <c r="K934" s="3" t="s">
        <v>309</v>
      </c>
      <c r="L934" s="3" t="s">
        <v>46</v>
      </c>
      <c r="M934" s="1" t="s">
        <v>12</v>
      </c>
      <c r="N934" s="1" t="s">
        <v>77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78</v>
      </c>
      <c r="T934" s="1" t="s">
        <v>310</v>
      </c>
      <c r="U934" s="1" t="s">
        <v>311</v>
      </c>
      <c r="V934" s="3" t="s">
        <v>312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331</v>
      </c>
      <c r="AE934" s="6" t="s">
        <v>86</v>
      </c>
      <c r="AF934" s="6" t="s">
        <v>49</v>
      </c>
      <c r="AG934" s="6" t="s">
        <v>49</v>
      </c>
      <c r="AH934" s="1" t="s">
        <v>153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>
        <v>0.67</v>
      </c>
      <c r="AS934" s="6" t="s">
        <v>49</v>
      </c>
      <c r="AT934" s="6" t="s">
        <v>49</v>
      </c>
      <c r="AU934" s="6" t="s">
        <v>49</v>
      </c>
      <c r="AV934" s="32" t="s">
        <v>49</v>
      </c>
    </row>
    <row r="935" spans="1:48" ht="14.4" customHeight="1">
      <c r="A935" s="6">
        <v>3</v>
      </c>
      <c r="B935" s="6" t="s">
        <v>38</v>
      </c>
      <c r="C935" s="1" t="s">
        <v>38</v>
      </c>
      <c r="D935" s="3" t="s">
        <v>303</v>
      </c>
      <c r="E935" s="3" t="s">
        <v>304</v>
      </c>
      <c r="F935" s="3">
        <v>2003</v>
      </c>
      <c r="G935" s="3" t="s">
        <v>305</v>
      </c>
      <c r="H935" s="3" t="s">
        <v>306</v>
      </c>
      <c r="I935" s="3" t="s">
        <v>307</v>
      </c>
      <c r="J935" s="3" t="s">
        <v>308</v>
      </c>
      <c r="K935" s="3" t="s">
        <v>309</v>
      </c>
      <c r="L935" s="3" t="s">
        <v>46</v>
      </c>
      <c r="M935" s="1" t="s">
        <v>12</v>
      </c>
      <c r="N935" s="1" t="s">
        <v>77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78</v>
      </c>
      <c r="T935" s="1" t="s">
        <v>310</v>
      </c>
      <c r="U935" s="1" t="s">
        <v>311</v>
      </c>
      <c r="V935" s="3" t="s">
        <v>312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331</v>
      </c>
      <c r="AE935" s="6" t="s">
        <v>314</v>
      </c>
      <c r="AF935" s="6" t="s">
        <v>49</v>
      </c>
      <c r="AG935" s="6" t="s">
        <v>49</v>
      </c>
      <c r="AH935" s="1" t="s">
        <v>153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>
        <v>0.17</v>
      </c>
      <c r="AS935" s="6" t="s">
        <v>49</v>
      </c>
      <c r="AT935" s="6" t="s">
        <v>49</v>
      </c>
      <c r="AU935" s="6" t="s">
        <v>49</v>
      </c>
      <c r="AV935" s="32" t="s">
        <v>49</v>
      </c>
    </row>
    <row r="936" spans="1:48" ht="14.4" customHeight="1">
      <c r="A936" s="6">
        <v>3</v>
      </c>
      <c r="B936" s="6" t="s">
        <v>38</v>
      </c>
      <c r="C936" s="1" t="s">
        <v>38</v>
      </c>
      <c r="D936" s="3" t="s">
        <v>303</v>
      </c>
      <c r="E936" s="3" t="s">
        <v>304</v>
      </c>
      <c r="F936" s="3">
        <v>2003</v>
      </c>
      <c r="G936" s="3" t="s">
        <v>305</v>
      </c>
      <c r="H936" s="3" t="s">
        <v>306</v>
      </c>
      <c r="I936" s="3" t="s">
        <v>307</v>
      </c>
      <c r="J936" s="3" t="s">
        <v>308</v>
      </c>
      <c r="K936" s="3" t="s">
        <v>309</v>
      </c>
      <c r="L936" s="3" t="s">
        <v>46</v>
      </c>
      <c r="M936" s="1" t="s">
        <v>12</v>
      </c>
      <c r="N936" s="1" t="s">
        <v>77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78</v>
      </c>
      <c r="T936" s="1" t="s">
        <v>310</v>
      </c>
      <c r="U936" s="1" t="s">
        <v>311</v>
      </c>
      <c r="V936" s="3" t="s">
        <v>312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240</v>
      </c>
      <c r="AE936" s="6" t="s">
        <v>86</v>
      </c>
      <c r="AF936" s="6" t="s">
        <v>49</v>
      </c>
      <c r="AG936" s="6" t="s">
        <v>49</v>
      </c>
      <c r="AH936" s="1" t="s">
        <v>153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>
        <v>6.2E-2</v>
      </c>
      <c r="AS936" s="6" t="s">
        <v>49</v>
      </c>
      <c r="AT936" s="6" t="s">
        <v>49</v>
      </c>
      <c r="AU936" s="6" t="s">
        <v>49</v>
      </c>
      <c r="AV936" s="32" t="s">
        <v>49</v>
      </c>
    </row>
    <row r="937" spans="1:48" ht="14.4" customHeight="1">
      <c r="A937" s="6">
        <v>3</v>
      </c>
      <c r="B937" s="6" t="s">
        <v>38</v>
      </c>
      <c r="C937" s="1" t="s">
        <v>38</v>
      </c>
      <c r="D937" s="3" t="s">
        <v>303</v>
      </c>
      <c r="E937" s="3" t="s">
        <v>304</v>
      </c>
      <c r="F937" s="3">
        <v>2003</v>
      </c>
      <c r="G937" s="3" t="s">
        <v>305</v>
      </c>
      <c r="H937" s="3" t="s">
        <v>306</v>
      </c>
      <c r="I937" s="3" t="s">
        <v>307</v>
      </c>
      <c r="J937" s="3" t="s">
        <v>308</v>
      </c>
      <c r="K937" s="3" t="s">
        <v>309</v>
      </c>
      <c r="L937" s="3" t="s">
        <v>46</v>
      </c>
      <c r="M937" s="1" t="s">
        <v>12</v>
      </c>
      <c r="N937" s="1" t="s">
        <v>77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78</v>
      </c>
      <c r="T937" s="1" t="s">
        <v>310</v>
      </c>
      <c r="U937" s="1" t="s">
        <v>311</v>
      </c>
      <c r="V937" s="3" t="s">
        <v>312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240</v>
      </c>
      <c r="AE937" s="6" t="s">
        <v>314</v>
      </c>
      <c r="AF937" s="6" t="s">
        <v>49</v>
      </c>
      <c r="AG937" s="6" t="s">
        <v>49</v>
      </c>
      <c r="AH937" s="1" t="s">
        <v>153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>
        <v>-2E-3</v>
      </c>
      <c r="AS937" s="6" t="s">
        <v>49</v>
      </c>
      <c r="AT937" s="6" t="s">
        <v>49</v>
      </c>
      <c r="AU937" s="6" t="s">
        <v>49</v>
      </c>
      <c r="AV937" s="32" t="s">
        <v>49</v>
      </c>
    </row>
    <row r="938" spans="1:48" ht="14.4" customHeight="1">
      <c r="A938" s="6">
        <v>3</v>
      </c>
      <c r="B938" s="6" t="s">
        <v>38</v>
      </c>
      <c r="C938" s="1" t="s">
        <v>38</v>
      </c>
      <c r="D938" s="3" t="s">
        <v>303</v>
      </c>
      <c r="E938" s="3" t="s">
        <v>304</v>
      </c>
      <c r="F938" s="3">
        <v>2003</v>
      </c>
      <c r="G938" s="3" t="s">
        <v>305</v>
      </c>
      <c r="H938" s="3" t="s">
        <v>306</v>
      </c>
      <c r="I938" s="3" t="s">
        <v>307</v>
      </c>
      <c r="J938" s="3" t="s">
        <v>308</v>
      </c>
      <c r="K938" s="3" t="s">
        <v>309</v>
      </c>
      <c r="L938" s="3" t="s">
        <v>46</v>
      </c>
      <c r="M938" s="1" t="s">
        <v>12</v>
      </c>
      <c r="N938" s="1" t="s">
        <v>77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78</v>
      </c>
      <c r="T938" s="1" t="s">
        <v>310</v>
      </c>
      <c r="U938" s="1" t="s">
        <v>311</v>
      </c>
      <c r="V938" s="3" t="s">
        <v>312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86</v>
      </c>
      <c r="AE938" s="6" t="s">
        <v>314</v>
      </c>
      <c r="AF938" s="6" t="s">
        <v>49</v>
      </c>
      <c r="AG938" s="6" t="s">
        <v>49</v>
      </c>
      <c r="AH938" s="1" t="s">
        <v>153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>
        <v>1.2E-2</v>
      </c>
      <c r="AS938" s="6" t="s">
        <v>49</v>
      </c>
      <c r="AT938" s="6" t="s">
        <v>49</v>
      </c>
      <c r="AU938" s="6" t="s">
        <v>49</v>
      </c>
      <c r="AV938" s="32" t="s">
        <v>49</v>
      </c>
    </row>
    <row r="939" spans="1:48">
      <c r="A939" s="6" t="s">
        <v>348</v>
      </c>
      <c r="B939" s="6" t="s">
        <v>38</v>
      </c>
      <c r="C939" s="6" t="s">
        <v>38</v>
      </c>
      <c r="D939" s="6" t="s">
        <v>349</v>
      </c>
      <c r="E939" s="6" t="s">
        <v>40</v>
      </c>
      <c r="F939" s="6">
        <v>1988</v>
      </c>
      <c r="G939" s="6" t="s">
        <v>350</v>
      </c>
      <c r="H939" s="6" t="s">
        <v>351</v>
      </c>
      <c r="I939" s="6" t="s">
        <v>352</v>
      </c>
      <c r="J939" s="3" t="s">
        <v>353</v>
      </c>
      <c r="K939" s="6" t="s">
        <v>115</v>
      </c>
      <c r="L939" s="6" t="s">
        <v>354</v>
      </c>
      <c r="M939" s="6" t="s">
        <v>116</v>
      </c>
      <c r="N939" s="6" t="s">
        <v>117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355</v>
      </c>
      <c r="T939" s="6" t="s">
        <v>355</v>
      </c>
      <c r="U939" s="6" t="s">
        <v>253</v>
      </c>
      <c r="V939" s="6" t="s">
        <v>356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128</v>
      </c>
      <c r="AB939" s="6" t="s">
        <v>243</v>
      </c>
      <c r="AC939" s="6" t="s">
        <v>360</v>
      </c>
      <c r="AD939" s="6" t="s">
        <v>357</v>
      </c>
      <c r="AE939" s="6" t="s">
        <v>357</v>
      </c>
      <c r="AF939" s="6" t="s">
        <v>60</v>
      </c>
      <c r="AG939" s="6" t="s">
        <v>53</v>
      </c>
      <c r="AH939" s="6" t="s">
        <v>358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>
        <v>50.7</v>
      </c>
      <c r="AS939" s="6">
        <f>AR939/(AM939^2)*100</f>
        <v>0.45986394557823129</v>
      </c>
      <c r="AT939" s="6">
        <v>0</v>
      </c>
      <c r="AU939" s="4">
        <f t="shared" ref="AU939:AU945" si="57">AS939*(1-AL939)/AL939</f>
        <v>14.868934240362812</v>
      </c>
      <c r="AV939" s="32" t="s">
        <v>49</v>
      </c>
    </row>
    <row r="940" spans="1:48">
      <c r="A940" s="6" t="s">
        <v>348</v>
      </c>
      <c r="B940" s="6" t="s">
        <v>38</v>
      </c>
      <c r="C940" s="6" t="s">
        <v>38</v>
      </c>
      <c r="D940" s="6" t="s">
        <v>349</v>
      </c>
      <c r="E940" s="6" t="s">
        <v>40</v>
      </c>
      <c r="F940" s="6">
        <v>1988</v>
      </c>
      <c r="G940" s="6" t="s">
        <v>350</v>
      </c>
      <c r="H940" s="6" t="s">
        <v>351</v>
      </c>
      <c r="I940" s="6" t="s">
        <v>352</v>
      </c>
      <c r="J940" s="3" t="s">
        <v>353</v>
      </c>
      <c r="K940" s="6" t="s">
        <v>115</v>
      </c>
      <c r="L940" s="6" t="s">
        <v>354</v>
      </c>
      <c r="M940" s="6" t="s">
        <v>116</v>
      </c>
      <c r="N940" s="6" t="s">
        <v>117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355</v>
      </c>
      <c r="T940" s="6" t="s">
        <v>355</v>
      </c>
      <c r="U940" s="6" t="s">
        <v>253</v>
      </c>
      <c r="V940" s="6" t="s">
        <v>356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128</v>
      </c>
      <c r="AB940" s="6" t="s">
        <v>243</v>
      </c>
      <c r="AC940" s="6" t="s">
        <v>360</v>
      </c>
      <c r="AD940" s="6" t="s">
        <v>359</v>
      </c>
      <c r="AE940" s="6" t="s">
        <v>359</v>
      </c>
      <c r="AF940" s="6" t="s">
        <v>60</v>
      </c>
      <c r="AG940" s="6" t="s">
        <v>174</v>
      </c>
      <c r="AH940" s="6" t="s">
        <v>358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9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>
        <v>4.5999999999999999E-2</v>
      </c>
      <c r="AS940" s="6">
        <f t="shared" ref="AS940:AS945" si="58">AR940/(AM940^2)*100</f>
        <v>9.2288678987874073E-2</v>
      </c>
      <c r="AT940" s="6">
        <v>0</v>
      </c>
      <c r="AU940" s="4">
        <f t="shared" si="57"/>
        <v>9.1365792197995326</v>
      </c>
      <c r="AV940" s="32" t="s">
        <v>49</v>
      </c>
    </row>
    <row r="941" spans="1:48">
      <c r="A941" s="6" t="s">
        <v>348</v>
      </c>
      <c r="B941" s="6" t="s">
        <v>38</v>
      </c>
      <c r="C941" s="6" t="s">
        <v>38</v>
      </c>
      <c r="D941" s="6" t="s">
        <v>349</v>
      </c>
      <c r="E941" s="6" t="s">
        <v>40</v>
      </c>
      <c r="F941" s="6">
        <v>1988</v>
      </c>
      <c r="G941" s="6" t="s">
        <v>350</v>
      </c>
      <c r="H941" s="6" t="s">
        <v>351</v>
      </c>
      <c r="I941" s="6" t="s">
        <v>352</v>
      </c>
      <c r="J941" s="3" t="s">
        <v>353</v>
      </c>
      <c r="K941" s="6" t="s">
        <v>115</v>
      </c>
      <c r="L941" s="6" t="s">
        <v>354</v>
      </c>
      <c r="M941" s="6" t="s">
        <v>116</v>
      </c>
      <c r="N941" s="6" t="s">
        <v>117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355</v>
      </c>
      <c r="T941" s="6" t="s">
        <v>355</v>
      </c>
      <c r="U941" s="6" t="s">
        <v>253</v>
      </c>
      <c r="V941" s="6" t="s">
        <v>356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128</v>
      </c>
      <c r="AB941" s="6" t="s">
        <v>243</v>
      </c>
      <c r="AC941" s="6" t="s">
        <v>362</v>
      </c>
      <c r="AD941" s="6" t="s">
        <v>361</v>
      </c>
      <c r="AE941" s="6" t="s">
        <v>361</v>
      </c>
      <c r="AF941" s="6" t="s">
        <v>60</v>
      </c>
      <c r="AG941" s="6" t="s">
        <v>53</v>
      </c>
      <c r="AH941" s="6" t="s">
        <v>358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9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>
        <v>-40.6</v>
      </c>
      <c r="AS941" s="6">
        <f t="shared" si="58"/>
        <v>-6.7089695287196776</v>
      </c>
      <c r="AT941" s="6">
        <v>0</v>
      </c>
      <c r="AU941" s="4">
        <f t="shared" si="57"/>
        <v>73.798664815916453</v>
      </c>
      <c r="AV941" s="32" t="s">
        <v>49</v>
      </c>
    </row>
    <row r="942" spans="1:48">
      <c r="A942" s="6" t="s">
        <v>348</v>
      </c>
      <c r="B942" s="6" t="s">
        <v>38</v>
      </c>
      <c r="C942" s="6" t="s">
        <v>38</v>
      </c>
      <c r="D942" s="6" t="s">
        <v>349</v>
      </c>
      <c r="E942" s="6" t="s">
        <v>40</v>
      </c>
      <c r="F942" s="6">
        <v>1988</v>
      </c>
      <c r="G942" s="6" t="s">
        <v>350</v>
      </c>
      <c r="H942" s="6" t="s">
        <v>351</v>
      </c>
      <c r="I942" s="6" t="s">
        <v>352</v>
      </c>
      <c r="J942" s="3" t="s">
        <v>353</v>
      </c>
      <c r="K942" s="6" t="s">
        <v>115</v>
      </c>
      <c r="L942" s="6" t="s">
        <v>354</v>
      </c>
      <c r="M942" s="6" t="s">
        <v>116</v>
      </c>
      <c r="N942" s="6" t="s">
        <v>117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355</v>
      </c>
      <c r="T942" s="6" t="s">
        <v>355</v>
      </c>
      <c r="U942" s="6" t="s">
        <v>253</v>
      </c>
      <c r="V942" s="6" t="s">
        <v>356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128</v>
      </c>
      <c r="AB942" s="6" t="s">
        <v>243</v>
      </c>
      <c r="AC942" s="6" t="s">
        <v>362</v>
      </c>
      <c r="AD942" s="6" t="s">
        <v>363</v>
      </c>
      <c r="AE942" s="6" t="s">
        <v>363</v>
      </c>
      <c r="AF942" s="6" t="s">
        <v>60</v>
      </c>
      <c r="AG942" s="6" t="s">
        <v>174</v>
      </c>
      <c r="AH942" s="6" t="s">
        <v>358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9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>
        <v>-0.32800000000000001</v>
      </c>
      <c r="AS942" s="6">
        <f t="shared" si="58"/>
        <v>-97.502972651605248</v>
      </c>
      <c r="AT942" s="6">
        <v>0</v>
      </c>
      <c r="AU942" s="4">
        <f t="shared" si="57"/>
        <v>540.69830288617447</v>
      </c>
      <c r="AV942" s="32" t="s">
        <v>49</v>
      </c>
    </row>
    <row r="943" spans="1:48">
      <c r="A943" s="6" t="s">
        <v>348</v>
      </c>
      <c r="B943" s="6" t="s">
        <v>38</v>
      </c>
      <c r="C943" s="6" t="s">
        <v>38</v>
      </c>
      <c r="D943" s="6" t="s">
        <v>349</v>
      </c>
      <c r="E943" s="6" t="s">
        <v>40</v>
      </c>
      <c r="F943" s="6">
        <v>1988</v>
      </c>
      <c r="G943" s="6" t="s">
        <v>350</v>
      </c>
      <c r="H943" s="6" t="s">
        <v>351</v>
      </c>
      <c r="I943" s="6" t="s">
        <v>352</v>
      </c>
      <c r="J943" s="3" t="s">
        <v>353</v>
      </c>
      <c r="K943" s="6" t="s">
        <v>115</v>
      </c>
      <c r="L943" s="6" t="s">
        <v>354</v>
      </c>
      <c r="M943" s="6" t="s">
        <v>116</v>
      </c>
      <c r="N943" s="6" t="s">
        <v>117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355</v>
      </c>
      <c r="T943" s="6" t="s">
        <v>355</v>
      </c>
      <c r="U943" s="6" t="s">
        <v>253</v>
      </c>
      <c r="V943" s="6" t="s">
        <v>356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128</v>
      </c>
      <c r="AB943" s="6" t="s">
        <v>241</v>
      </c>
      <c r="AC943" s="6" t="s">
        <v>364</v>
      </c>
      <c r="AD943" s="6" t="s">
        <v>364</v>
      </c>
      <c r="AE943" s="6" t="s">
        <v>364</v>
      </c>
      <c r="AF943" s="6" t="s">
        <v>60</v>
      </c>
      <c r="AG943" s="6" t="s">
        <v>61</v>
      </c>
      <c r="AH943" s="6" t="s">
        <v>358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9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>
        <v>0.104</v>
      </c>
      <c r="AS943" s="6">
        <f t="shared" si="58"/>
        <v>0.17094017094017094</v>
      </c>
      <c r="AT943" s="6">
        <v>0</v>
      </c>
      <c r="AU943" s="4">
        <f t="shared" si="57"/>
        <v>1.5384615384615385</v>
      </c>
      <c r="AV943" s="32" t="s">
        <v>49</v>
      </c>
    </row>
    <row r="944" spans="1:48">
      <c r="A944" s="6" t="s">
        <v>348</v>
      </c>
      <c r="B944" s="6" t="s">
        <v>38</v>
      </c>
      <c r="C944" s="6" t="s">
        <v>38</v>
      </c>
      <c r="D944" s="6" t="s">
        <v>349</v>
      </c>
      <c r="E944" s="6" t="s">
        <v>40</v>
      </c>
      <c r="F944" s="6">
        <v>1988</v>
      </c>
      <c r="G944" s="6" t="s">
        <v>350</v>
      </c>
      <c r="H944" s="6" t="s">
        <v>351</v>
      </c>
      <c r="I944" s="6" t="s">
        <v>352</v>
      </c>
      <c r="J944" s="3" t="s">
        <v>353</v>
      </c>
      <c r="K944" s="6" t="s">
        <v>115</v>
      </c>
      <c r="L944" s="6" t="s">
        <v>354</v>
      </c>
      <c r="M944" s="6" t="s">
        <v>116</v>
      </c>
      <c r="N944" s="6" t="s">
        <v>117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355</v>
      </c>
      <c r="T944" s="6" t="s">
        <v>355</v>
      </c>
      <c r="U944" s="6" t="s">
        <v>253</v>
      </c>
      <c r="V944" s="6" t="s">
        <v>356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95</v>
      </c>
      <c r="AB944" s="1" t="s">
        <v>367</v>
      </c>
      <c r="AC944" s="1" t="s">
        <v>367</v>
      </c>
      <c r="AD944" s="6" t="s">
        <v>365</v>
      </c>
      <c r="AE944" s="6" t="s">
        <v>365</v>
      </c>
      <c r="AF944" s="6" t="s">
        <v>60</v>
      </c>
      <c r="AG944" s="6" t="s">
        <v>53</v>
      </c>
      <c r="AH944" s="6" t="s">
        <v>358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9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>
        <v>1.58</v>
      </c>
      <c r="AS944" s="6">
        <f t="shared" si="58"/>
        <v>0.14334446218609373</v>
      </c>
      <c r="AT944" s="6">
        <v>0</v>
      </c>
      <c r="AU944" s="4">
        <f t="shared" si="57"/>
        <v>0.47989232992735725</v>
      </c>
      <c r="AV944" s="32" t="s">
        <v>49</v>
      </c>
    </row>
    <row r="945" spans="1:48">
      <c r="A945" s="6" t="s">
        <v>348</v>
      </c>
      <c r="B945" s="6" t="s">
        <v>38</v>
      </c>
      <c r="C945" s="6" t="s">
        <v>38</v>
      </c>
      <c r="D945" s="6" t="s">
        <v>349</v>
      </c>
      <c r="E945" s="6" t="s">
        <v>40</v>
      </c>
      <c r="F945" s="6">
        <v>1988</v>
      </c>
      <c r="G945" s="6" t="s">
        <v>350</v>
      </c>
      <c r="H945" s="6" t="s">
        <v>351</v>
      </c>
      <c r="I945" s="6" t="s">
        <v>352</v>
      </c>
      <c r="J945" s="3" t="s">
        <v>353</v>
      </c>
      <c r="K945" s="6" t="s">
        <v>115</v>
      </c>
      <c r="L945" s="6" t="s">
        <v>354</v>
      </c>
      <c r="M945" s="6" t="s">
        <v>116</v>
      </c>
      <c r="N945" s="6" t="s">
        <v>117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355</v>
      </c>
      <c r="T945" s="6" t="s">
        <v>355</v>
      </c>
      <c r="U945" s="6" t="s">
        <v>253</v>
      </c>
      <c r="V945" s="6" t="s">
        <v>356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368</v>
      </c>
      <c r="AD945" s="6" t="s">
        <v>366</v>
      </c>
      <c r="AE945" s="6" t="s">
        <v>366</v>
      </c>
      <c r="AF945" s="6" t="s">
        <v>60</v>
      </c>
      <c r="AG945" s="6" t="s">
        <v>53</v>
      </c>
      <c r="AH945" s="6" t="s">
        <v>358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>
        <v>263</v>
      </c>
      <c r="AS945" s="6">
        <f t="shared" si="58"/>
        <v>10.478045904199584</v>
      </c>
      <c r="AT945" s="6">
        <v>0</v>
      </c>
      <c r="AU945" s="4">
        <f t="shared" si="57"/>
        <v>64.365139125797441</v>
      </c>
      <c r="AV945" s="32" t="s">
        <v>49</v>
      </c>
    </row>
    <row r="946" spans="1:48">
      <c r="A946" s="6" t="s">
        <v>348</v>
      </c>
      <c r="B946" s="6" t="s">
        <v>38</v>
      </c>
      <c r="C946" s="6" t="s">
        <v>38</v>
      </c>
      <c r="D946" s="6" t="s">
        <v>349</v>
      </c>
      <c r="E946" s="6" t="s">
        <v>40</v>
      </c>
      <c r="F946" s="6">
        <v>1988</v>
      </c>
      <c r="G946" s="6" t="s">
        <v>350</v>
      </c>
      <c r="H946" s="6" t="s">
        <v>351</v>
      </c>
      <c r="I946" s="6" t="s">
        <v>352</v>
      </c>
      <c r="J946" s="3" t="s">
        <v>353</v>
      </c>
      <c r="K946" s="6" t="s">
        <v>115</v>
      </c>
      <c r="L946" s="6" t="s">
        <v>354</v>
      </c>
      <c r="M946" s="6" t="s">
        <v>116</v>
      </c>
      <c r="N946" s="6" t="s">
        <v>117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355</v>
      </c>
      <c r="T946" s="6" t="s">
        <v>355</v>
      </c>
      <c r="U946" s="6" t="s">
        <v>253</v>
      </c>
      <c r="V946" s="6" t="s">
        <v>356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357</v>
      </c>
      <c r="AE946" s="6" t="s">
        <v>359</v>
      </c>
      <c r="AF946" s="6" t="s">
        <v>49</v>
      </c>
      <c r="AG946" s="6" t="s">
        <v>49</v>
      </c>
      <c r="AH946" s="6" t="s">
        <v>358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>
        <v>52.1</v>
      </c>
      <c r="AS946" s="6" t="s">
        <v>49</v>
      </c>
      <c r="AT946" s="6" t="s">
        <v>49</v>
      </c>
      <c r="AU946" s="6" t="s">
        <v>49</v>
      </c>
      <c r="AV946" s="32" t="s">
        <v>49</v>
      </c>
    </row>
    <row r="947" spans="1:48">
      <c r="A947" s="6" t="s">
        <v>348</v>
      </c>
      <c r="B947" s="6" t="s">
        <v>38</v>
      </c>
      <c r="C947" s="6" t="s">
        <v>38</v>
      </c>
      <c r="D947" s="6" t="s">
        <v>349</v>
      </c>
      <c r="E947" s="6" t="s">
        <v>40</v>
      </c>
      <c r="F947" s="6">
        <v>1988</v>
      </c>
      <c r="G947" s="6" t="s">
        <v>350</v>
      </c>
      <c r="H947" s="6" t="s">
        <v>351</v>
      </c>
      <c r="I947" s="6" t="s">
        <v>352</v>
      </c>
      <c r="J947" s="3" t="s">
        <v>353</v>
      </c>
      <c r="K947" s="6" t="s">
        <v>115</v>
      </c>
      <c r="L947" s="6" t="s">
        <v>354</v>
      </c>
      <c r="M947" s="6" t="s">
        <v>116</v>
      </c>
      <c r="N947" s="6" t="s">
        <v>117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355</v>
      </c>
      <c r="T947" s="6" t="s">
        <v>355</v>
      </c>
      <c r="U947" s="6" t="s">
        <v>253</v>
      </c>
      <c r="V947" s="6" t="s">
        <v>356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357</v>
      </c>
      <c r="AE947" s="6" t="s">
        <v>364</v>
      </c>
      <c r="AF947" s="6" t="s">
        <v>49</v>
      </c>
      <c r="AG947" s="6" t="s">
        <v>49</v>
      </c>
      <c r="AH947" s="6" t="s">
        <v>358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>
        <v>-16.7</v>
      </c>
      <c r="AS947" s="6" t="s">
        <v>49</v>
      </c>
      <c r="AT947" s="6" t="s">
        <v>49</v>
      </c>
      <c r="AU947" s="6" t="s">
        <v>49</v>
      </c>
      <c r="AV947" s="32" t="s">
        <v>49</v>
      </c>
    </row>
    <row r="948" spans="1:48">
      <c r="A948" s="6" t="s">
        <v>348</v>
      </c>
      <c r="B948" s="6" t="s">
        <v>38</v>
      </c>
      <c r="C948" s="6" t="s">
        <v>38</v>
      </c>
      <c r="D948" s="6" t="s">
        <v>349</v>
      </c>
      <c r="E948" s="6" t="s">
        <v>40</v>
      </c>
      <c r="F948" s="6">
        <v>1988</v>
      </c>
      <c r="G948" s="6" t="s">
        <v>350</v>
      </c>
      <c r="H948" s="6" t="s">
        <v>351</v>
      </c>
      <c r="I948" s="6" t="s">
        <v>352</v>
      </c>
      <c r="J948" s="3" t="s">
        <v>353</v>
      </c>
      <c r="K948" s="6" t="s">
        <v>115</v>
      </c>
      <c r="L948" s="6" t="s">
        <v>354</v>
      </c>
      <c r="M948" s="6" t="s">
        <v>116</v>
      </c>
      <c r="N948" s="6" t="s">
        <v>117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355</v>
      </c>
      <c r="T948" s="6" t="s">
        <v>355</v>
      </c>
      <c r="U948" s="6" t="s">
        <v>253</v>
      </c>
      <c r="V948" s="6" t="s">
        <v>356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357</v>
      </c>
      <c r="AE948" s="6" t="s">
        <v>365</v>
      </c>
      <c r="AF948" s="6" t="s">
        <v>49</v>
      </c>
      <c r="AG948" s="6" t="s">
        <v>49</v>
      </c>
      <c r="AH948" s="6" t="s">
        <v>358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>
        <v>-14.9</v>
      </c>
      <c r="AS948" s="6" t="s">
        <v>49</v>
      </c>
      <c r="AT948" s="6" t="s">
        <v>49</v>
      </c>
      <c r="AU948" s="6" t="s">
        <v>49</v>
      </c>
      <c r="AV948" s="32" t="s">
        <v>49</v>
      </c>
    </row>
    <row r="949" spans="1:48">
      <c r="A949" s="6" t="s">
        <v>348</v>
      </c>
      <c r="B949" s="6" t="s">
        <v>38</v>
      </c>
      <c r="C949" s="6" t="s">
        <v>38</v>
      </c>
      <c r="D949" s="6" t="s">
        <v>349</v>
      </c>
      <c r="E949" s="6" t="s">
        <v>40</v>
      </c>
      <c r="F949" s="6">
        <v>1988</v>
      </c>
      <c r="G949" s="6" t="s">
        <v>350</v>
      </c>
      <c r="H949" s="6" t="s">
        <v>351</v>
      </c>
      <c r="I949" s="6" t="s">
        <v>352</v>
      </c>
      <c r="J949" s="3" t="s">
        <v>353</v>
      </c>
      <c r="K949" s="6" t="s">
        <v>115</v>
      </c>
      <c r="L949" s="6" t="s">
        <v>354</v>
      </c>
      <c r="M949" s="6" t="s">
        <v>116</v>
      </c>
      <c r="N949" s="6" t="s">
        <v>117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355</v>
      </c>
      <c r="T949" s="6" t="s">
        <v>355</v>
      </c>
      <c r="U949" s="6" t="s">
        <v>253</v>
      </c>
      <c r="V949" s="6" t="s">
        <v>356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357</v>
      </c>
      <c r="AE949" s="6" t="s">
        <v>366</v>
      </c>
      <c r="AF949" s="6" t="s">
        <v>49</v>
      </c>
      <c r="AG949" s="6" t="s">
        <v>49</v>
      </c>
      <c r="AH949" s="6" t="s">
        <v>358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>
        <v>-22.4</v>
      </c>
      <c r="AS949" s="6" t="s">
        <v>49</v>
      </c>
      <c r="AT949" s="6" t="s">
        <v>49</v>
      </c>
      <c r="AU949" s="6" t="s">
        <v>49</v>
      </c>
      <c r="AV949" s="32" t="s">
        <v>49</v>
      </c>
    </row>
    <row r="950" spans="1:48">
      <c r="A950" s="6" t="s">
        <v>348</v>
      </c>
      <c r="B950" s="6" t="s">
        <v>38</v>
      </c>
      <c r="C950" s="6" t="s">
        <v>38</v>
      </c>
      <c r="D950" s="6" t="s">
        <v>349</v>
      </c>
      <c r="E950" s="6" t="s">
        <v>40</v>
      </c>
      <c r="F950" s="6">
        <v>1988</v>
      </c>
      <c r="G950" s="6" t="s">
        <v>350</v>
      </c>
      <c r="H950" s="6" t="s">
        <v>351</v>
      </c>
      <c r="I950" s="6" t="s">
        <v>352</v>
      </c>
      <c r="J950" s="3" t="s">
        <v>353</v>
      </c>
      <c r="K950" s="6" t="s">
        <v>115</v>
      </c>
      <c r="L950" s="6" t="s">
        <v>354</v>
      </c>
      <c r="M950" s="6" t="s">
        <v>116</v>
      </c>
      <c r="N950" s="6" t="s">
        <v>117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355</v>
      </c>
      <c r="T950" s="6" t="s">
        <v>355</v>
      </c>
      <c r="U950" s="6" t="s">
        <v>253</v>
      </c>
      <c r="V950" s="6" t="s">
        <v>356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359</v>
      </c>
      <c r="AE950" s="6" t="s">
        <v>361</v>
      </c>
      <c r="AF950" s="6" t="s">
        <v>49</v>
      </c>
      <c r="AG950" s="6" t="s">
        <v>49</v>
      </c>
      <c r="AH950" s="6" t="s">
        <v>358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>
        <v>9.34</v>
      </c>
      <c r="AS950" s="6" t="s">
        <v>49</v>
      </c>
      <c r="AT950" s="6" t="s">
        <v>49</v>
      </c>
      <c r="AU950" s="6" t="s">
        <v>49</v>
      </c>
      <c r="AV950" s="32" t="s">
        <v>49</v>
      </c>
    </row>
    <row r="951" spans="1:48">
      <c r="A951" s="6" t="s">
        <v>348</v>
      </c>
      <c r="B951" s="6" t="s">
        <v>38</v>
      </c>
      <c r="C951" s="6" t="s">
        <v>38</v>
      </c>
      <c r="D951" s="6" t="s">
        <v>349</v>
      </c>
      <c r="E951" s="6" t="s">
        <v>40</v>
      </c>
      <c r="F951" s="6">
        <v>1988</v>
      </c>
      <c r="G951" s="6" t="s">
        <v>350</v>
      </c>
      <c r="H951" s="6" t="s">
        <v>351</v>
      </c>
      <c r="I951" s="6" t="s">
        <v>352</v>
      </c>
      <c r="J951" s="3" t="s">
        <v>353</v>
      </c>
      <c r="K951" s="6" t="s">
        <v>115</v>
      </c>
      <c r="L951" s="6" t="s">
        <v>354</v>
      </c>
      <c r="M951" s="6" t="s">
        <v>116</v>
      </c>
      <c r="N951" s="6" t="s">
        <v>117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355</v>
      </c>
      <c r="T951" s="6" t="s">
        <v>355</v>
      </c>
      <c r="U951" s="6" t="s">
        <v>253</v>
      </c>
      <c r="V951" s="6" t="s">
        <v>356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359</v>
      </c>
      <c r="AE951" s="6" t="s">
        <v>364</v>
      </c>
      <c r="AF951" s="6" t="s">
        <v>49</v>
      </c>
      <c r="AG951" s="6" t="s">
        <v>49</v>
      </c>
      <c r="AH951" s="6" t="s">
        <v>358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>
        <v>-1.3</v>
      </c>
      <c r="AS951" s="6" t="s">
        <v>49</v>
      </c>
      <c r="AT951" s="6" t="s">
        <v>49</v>
      </c>
      <c r="AU951" s="6" t="s">
        <v>49</v>
      </c>
      <c r="AV951" s="32" t="s">
        <v>49</v>
      </c>
    </row>
    <row r="952" spans="1:48">
      <c r="A952" s="6" t="s">
        <v>348</v>
      </c>
      <c r="B952" s="6" t="s">
        <v>38</v>
      </c>
      <c r="C952" s="6" t="s">
        <v>38</v>
      </c>
      <c r="D952" s="6" t="s">
        <v>349</v>
      </c>
      <c r="E952" s="6" t="s">
        <v>40</v>
      </c>
      <c r="F952" s="6">
        <v>1988</v>
      </c>
      <c r="G952" s="6" t="s">
        <v>350</v>
      </c>
      <c r="H952" s="6" t="s">
        <v>351</v>
      </c>
      <c r="I952" s="6" t="s">
        <v>352</v>
      </c>
      <c r="J952" s="3" t="s">
        <v>353</v>
      </c>
      <c r="K952" s="6" t="s">
        <v>115</v>
      </c>
      <c r="L952" s="6" t="s">
        <v>354</v>
      </c>
      <c r="M952" s="6" t="s">
        <v>116</v>
      </c>
      <c r="N952" s="6" t="s">
        <v>117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355</v>
      </c>
      <c r="T952" s="6" t="s">
        <v>355</v>
      </c>
      <c r="U952" s="6" t="s">
        <v>253</v>
      </c>
      <c r="V952" s="6" t="s">
        <v>356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359</v>
      </c>
      <c r="AE952" s="6" t="s">
        <v>365</v>
      </c>
      <c r="AF952" s="6" t="s">
        <v>49</v>
      </c>
      <c r="AG952" s="6" t="s">
        <v>49</v>
      </c>
      <c r="AH952" s="6" t="s">
        <v>358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>
        <v>-5.69</v>
      </c>
      <c r="AS952" s="6" t="s">
        <v>49</v>
      </c>
      <c r="AT952" s="6" t="s">
        <v>49</v>
      </c>
      <c r="AU952" s="6" t="s">
        <v>49</v>
      </c>
      <c r="AV952" s="32" t="s">
        <v>49</v>
      </c>
    </row>
    <row r="953" spans="1:48">
      <c r="A953" s="6" t="s">
        <v>348</v>
      </c>
      <c r="B953" s="6" t="s">
        <v>38</v>
      </c>
      <c r="C953" s="6" t="s">
        <v>38</v>
      </c>
      <c r="D953" s="6" t="s">
        <v>349</v>
      </c>
      <c r="E953" s="6" t="s">
        <v>40</v>
      </c>
      <c r="F953" s="6">
        <v>1988</v>
      </c>
      <c r="G953" s="6" t="s">
        <v>350</v>
      </c>
      <c r="H953" s="6" t="s">
        <v>351</v>
      </c>
      <c r="I953" s="6" t="s">
        <v>352</v>
      </c>
      <c r="J953" s="3" t="s">
        <v>353</v>
      </c>
      <c r="K953" s="6" t="s">
        <v>115</v>
      </c>
      <c r="L953" s="6" t="s">
        <v>354</v>
      </c>
      <c r="M953" s="6" t="s">
        <v>116</v>
      </c>
      <c r="N953" s="6" t="s">
        <v>117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355</v>
      </c>
      <c r="T953" s="6" t="s">
        <v>355</v>
      </c>
      <c r="U953" s="6" t="s">
        <v>253</v>
      </c>
      <c r="V953" s="6" t="s">
        <v>356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359</v>
      </c>
      <c r="AE953" s="6" t="s">
        <v>366</v>
      </c>
      <c r="AF953" s="6" t="s">
        <v>49</v>
      </c>
      <c r="AG953" s="6" t="s">
        <v>49</v>
      </c>
      <c r="AH953" s="6" t="s">
        <v>358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>
        <v>-38.299999999999997</v>
      </c>
      <c r="AS953" s="6" t="s">
        <v>49</v>
      </c>
      <c r="AT953" s="6" t="s">
        <v>49</v>
      </c>
      <c r="AU953" s="6" t="s">
        <v>49</v>
      </c>
      <c r="AV953" s="32" t="s">
        <v>49</v>
      </c>
    </row>
    <row r="954" spans="1:48">
      <c r="A954" s="6" t="s">
        <v>348</v>
      </c>
      <c r="B954" s="6" t="s">
        <v>38</v>
      </c>
      <c r="C954" s="6" t="s">
        <v>38</v>
      </c>
      <c r="D954" s="6" t="s">
        <v>349</v>
      </c>
      <c r="E954" s="6" t="s">
        <v>40</v>
      </c>
      <c r="F954" s="6">
        <v>1988</v>
      </c>
      <c r="G954" s="6" t="s">
        <v>350</v>
      </c>
      <c r="H954" s="6" t="s">
        <v>351</v>
      </c>
      <c r="I954" s="6" t="s">
        <v>352</v>
      </c>
      <c r="J954" s="3" t="s">
        <v>353</v>
      </c>
      <c r="K954" s="6" t="s">
        <v>115</v>
      </c>
      <c r="L954" s="6" t="s">
        <v>354</v>
      </c>
      <c r="M954" s="6" t="s">
        <v>116</v>
      </c>
      <c r="N954" s="6" t="s">
        <v>117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355</v>
      </c>
      <c r="T954" s="6" t="s">
        <v>355</v>
      </c>
      <c r="U954" s="6" t="s">
        <v>253</v>
      </c>
      <c r="V954" s="6" t="s">
        <v>356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361</v>
      </c>
      <c r="AE954" s="6" t="s">
        <v>364</v>
      </c>
      <c r="AF954" s="6" t="s">
        <v>49</v>
      </c>
      <c r="AG954" s="6" t="s">
        <v>49</v>
      </c>
      <c r="AH954" s="6" t="s">
        <v>358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>
        <v>-9.73</v>
      </c>
      <c r="AS954" s="6" t="s">
        <v>49</v>
      </c>
      <c r="AT954" s="6" t="s">
        <v>49</v>
      </c>
      <c r="AU954" s="6" t="s">
        <v>49</v>
      </c>
      <c r="AV954" s="32" t="s">
        <v>49</v>
      </c>
    </row>
    <row r="955" spans="1:48">
      <c r="A955" s="6" t="s">
        <v>348</v>
      </c>
      <c r="B955" s="6" t="s">
        <v>38</v>
      </c>
      <c r="C955" s="6" t="s">
        <v>38</v>
      </c>
      <c r="D955" s="6" t="s">
        <v>349</v>
      </c>
      <c r="E955" s="6" t="s">
        <v>40</v>
      </c>
      <c r="F955" s="6">
        <v>1988</v>
      </c>
      <c r="G955" s="6" t="s">
        <v>350</v>
      </c>
      <c r="H955" s="6" t="s">
        <v>351</v>
      </c>
      <c r="I955" s="6" t="s">
        <v>352</v>
      </c>
      <c r="J955" s="3" t="s">
        <v>353</v>
      </c>
      <c r="K955" s="6" t="s">
        <v>115</v>
      </c>
      <c r="L955" s="6" t="s">
        <v>354</v>
      </c>
      <c r="M955" s="6" t="s">
        <v>116</v>
      </c>
      <c r="N955" s="6" t="s">
        <v>117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355</v>
      </c>
      <c r="T955" s="6" t="s">
        <v>355</v>
      </c>
      <c r="U955" s="6" t="s">
        <v>253</v>
      </c>
      <c r="V955" s="6" t="s">
        <v>356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361</v>
      </c>
      <c r="AE955" s="6" t="s">
        <v>365</v>
      </c>
      <c r="AF955" s="6" t="s">
        <v>49</v>
      </c>
      <c r="AG955" s="6" t="s">
        <v>49</v>
      </c>
      <c r="AH955" s="6" t="s">
        <v>358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>
        <v>-2.4</v>
      </c>
      <c r="AS955" s="6" t="s">
        <v>49</v>
      </c>
      <c r="AT955" s="6" t="s">
        <v>49</v>
      </c>
      <c r="AU955" s="6" t="s">
        <v>49</v>
      </c>
      <c r="AV955" s="32" t="s">
        <v>49</v>
      </c>
    </row>
    <row r="956" spans="1:48">
      <c r="A956" s="6" t="s">
        <v>348</v>
      </c>
      <c r="B956" s="6" t="s">
        <v>38</v>
      </c>
      <c r="C956" s="6" t="s">
        <v>38</v>
      </c>
      <c r="D956" s="6" t="s">
        <v>349</v>
      </c>
      <c r="E956" s="6" t="s">
        <v>40</v>
      </c>
      <c r="F956" s="6">
        <v>1988</v>
      </c>
      <c r="G956" s="6" t="s">
        <v>350</v>
      </c>
      <c r="H956" s="6" t="s">
        <v>351</v>
      </c>
      <c r="I956" s="6" t="s">
        <v>352</v>
      </c>
      <c r="J956" s="3" t="s">
        <v>353</v>
      </c>
      <c r="K956" s="6" t="s">
        <v>115</v>
      </c>
      <c r="L956" s="6" t="s">
        <v>354</v>
      </c>
      <c r="M956" s="6" t="s">
        <v>116</v>
      </c>
      <c r="N956" s="6" t="s">
        <v>117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355</v>
      </c>
      <c r="T956" s="6" t="s">
        <v>355</v>
      </c>
      <c r="U956" s="6" t="s">
        <v>253</v>
      </c>
      <c r="V956" s="6" t="s">
        <v>356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361</v>
      </c>
      <c r="AE956" s="6" t="s">
        <v>366</v>
      </c>
      <c r="AF956" s="6" t="s">
        <v>49</v>
      </c>
      <c r="AG956" s="6" t="s">
        <v>49</v>
      </c>
      <c r="AH956" s="6" t="s">
        <v>358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>
        <v>-21.4</v>
      </c>
      <c r="AS956" s="6" t="s">
        <v>49</v>
      </c>
      <c r="AT956" s="6" t="s">
        <v>49</v>
      </c>
      <c r="AU956" s="6" t="s">
        <v>49</v>
      </c>
      <c r="AV956" s="32" t="s">
        <v>49</v>
      </c>
    </row>
    <row r="957" spans="1:48">
      <c r="A957" s="6" t="s">
        <v>348</v>
      </c>
      <c r="B957" s="6" t="s">
        <v>38</v>
      </c>
      <c r="C957" s="6" t="s">
        <v>38</v>
      </c>
      <c r="D957" s="6" t="s">
        <v>349</v>
      </c>
      <c r="E957" s="6" t="s">
        <v>40</v>
      </c>
      <c r="F957" s="6">
        <v>1988</v>
      </c>
      <c r="G957" s="6" t="s">
        <v>350</v>
      </c>
      <c r="H957" s="6" t="s">
        <v>351</v>
      </c>
      <c r="I957" s="6" t="s">
        <v>352</v>
      </c>
      <c r="J957" s="3" t="s">
        <v>353</v>
      </c>
      <c r="K957" s="6" t="s">
        <v>115</v>
      </c>
      <c r="L957" s="6" t="s">
        <v>354</v>
      </c>
      <c r="M957" s="6" t="s">
        <v>116</v>
      </c>
      <c r="N957" s="6" t="s">
        <v>117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355</v>
      </c>
      <c r="T957" s="6" t="s">
        <v>355</v>
      </c>
      <c r="U957" s="6" t="s">
        <v>253</v>
      </c>
      <c r="V957" s="6" t="s">
        <v>356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364</v>
      </c>
      <c r="AE957" s="6" t="s">
        <v>365</v>
      </c>
      <c r="AF957" s="6" t="s">
        <v>49</v>
      </c>
      <c r="AG957" s="6" t="s">
        <v>49</v>
      </c>
      <c r="AH957" s="6" t="s">
        <v>358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>
        <v>1.27</v>
      </c>
      <c r="AS957" s="6" t="s">
        <v>49</v>
      </c>
      <c r="AT957" s="6" t="s">
        <v>49</v>
      </c>
      <c r="AU957" s="6" t="s">
        <v>49</v>
      </c>
      <c r="AV957" s="32" t="s">
        <v>49</v>
      </c>
    </row>
    <row r="958" spans="1:48">
      <c r="A958" s="6" t="s">
        <v>348</v>
      </c>
      <c r="B958" s="6" t="s">
        <v>38</v>
      </c>
      <c r="C958" s="6" t="s">
        <v>38</v>
      </c>
      <c r="D958" s="6" t="s">
        <v>349</v>
      </c>
      <c r="E958" s="6" t="s">
        <v>40</v>
      </c>
      <c r="F958" s="6">
        <v>1988</v>
      </c>
      <c r="G958" s="6" t="s">
        <v>350</v>
      </c>
      <c r="H958" s="6" t="s">
        <v>351</v>
      </c>
      <c r="I958" s="6" t="s">
        <v>352</v>
      </c>
      <c r="J958" s="3" t="s">
        <v>353</v>
      </c>
      <c r="K958" s="6" t="s">
        <v>115</v>
      </c>
      <c r="L958" s="6" t="s">
        <v>354</v>
      </c>
      <c r="M958" s="6" t="s">
        <v>116</v>
      </c>
      <c r="N958" s="6" t="s">
        <v>117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355</v>
      </c>
      <c r="T958" s="6" t="s">
        <v>355</v>
      </c>
      <c r="U958" s="6" t="s">
        <v>253</v>
      </c>
      <c r="V958" s="6" t="s">
        <v>356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364</v>
      </c>
      <c r="AE958" s="6" t="s">
        <v>366</v>
      </c>
      <c r="AF958" s="6" t="s">
        <v>49</v>
      </c>
      <c r="AG958" s="6" t="s">
        <v>49</v>
      </c>
      <c r="AH958" s="6" t="s">
        <v>358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>
        <v>10.3</v>
      </c>
      <c r="AS958" s="6" t="s">
        <v>49</v>
      </c>
      <c r="AT958" s="6" t="s">
        <v>49</v>
      </c>
      <c r="AU958" s="6" t="s">
        <v>49</v>
      </c>
      <c r="AV958" s="32" t="s">
        <v>49</v>
      </c>
    </row>
    <row r="959" spans="1:48">
      <c r="A959" s="6" t="s">
        <v>348</v>
      </c>
      <c r="B959" s="6" t="s">
        <v>38</v>
      </c>
      <c r="C959" s="6" t="s">
        <v>38</v>
      </c>
      <c r="D959" s="6" t="s">
        <v>349</v>
      </c>
      <c r="E959" s="6" t="s">
        <v>40</v>
      </c>
      <c r="F959" s="6">
        <v>1988</v>
      </c>
      <c r="G959" s="6" t="s">
        <v>350</v>
      </c>
      <c r="H959" s="6" t="s">
        <v>351</v>
      </c>
      <c r="I959" s="6" t="s">
        <v>352</v>
      </c>
      <c r="J959" s="3" t="s">
        <v>353</v>
      </c>
      <c r="K959" s="6" t="s">
        <v>115</v>
      </c>
      <c r="L959" s="6" t="s">
        <v>354</v>
      </c>
      <c r="M959" s="6" t="s">
        <v>116</v>
      </c>
      <c r="N959" s="6" t="s">
        <v>117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355</v>
      </c>
      <c r="T959" s="6" t="s">
        <v>355</v>
      </c>
      <c r="U959" s="6" t="s">
        <v>253</v>
      </c>
      <c r="V959" s="6" t="s">
        <v>356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365</v>
      </c>
      <c r="AE959" s="6" t="s">
        <v>366</v>
      </c>
      <c r="AF959" s="6" t="s">
        <v>49</v>
      </c>
      <c r="AG959" s="6" t="s">
        <v>49</v>
      </c>
      <c r="AH959" s="6" t="s">
        <v>358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>
        <v>-3.56</v>
      </c>
      <c r="AS959" s="6" t="s">
        <v>49</v>
      </c>
      <c r="AT959" s="6" t="s">
        <v>49</v>
      </c>
      <c r="AU959" s="6" t="s">
        <v>49</v>
      </c>
      <c r="AV959" s="32" t="s">
        <v>49</v>
      </c>
    </row>
    <row r="960" spans="1:48">
      <c r="A960" s="6" t="s">
        <v>348</v>
      </c>
      <c r="B960" s="6" t="s">
        <v>38</v>
      </c>
      <c r="C960" s="6" t="s">
        <v>38</v>
      </c>
      <c r="D960" s="6" t="s">
        <v>349</v>
      </c>
      <c r="E960" s="6" t="s">
        <v>40</v>
      </c>
      <c r="F960" s="6">
        <v>1988</v>
      </c>
      <c r="G960" s="6" t="s">
        <v>350</v>
      </c>
      <c r="H960" s="6" t="s">
        <v>351</v>
      </c>
      <c r="I960" s="6" t="s">
        <v>352</v>
      </c>
      <c r="J960" s="3" t="s">
        <v>353</v>
      </c>
      <c r="K960" s="6" t="s">
        <v>115</v>
      </c>
      <c r="L960" s="6" t="s">
        <v>354</v>
      </c>
      <c r="M960" s="6" t="s">
        <v>116</v>
      </c>
      <c r="N960" s="6" t="s">
        <v>117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355</v>
      </c>
      <c r="T960" s="6" t="s">
        <v>355</v>
      </c>
      <c r="U960" s="6" t="s">
        <v>253</v>
      </c>
      <c r="V960" s="6" t="s">
        <v>369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128</v>
      </c>
      <c r="AB960" s="6" t="s">
        <v>243</v>
      </c>
      <c r="AC960" s="6" t="s">
        <v>360</v>
      </c>
      <c r="AD960" s="6" t="s">
        <v>359</v>
      </c>
      <c r="AE960" s="6" t="s">
        <v>359</v>
      </c>
      <c r="AF960" s="6" t="s">
        <v>60</v>
      </c>
      <c r="AG960" s="6" t="s">
        <v>174</v>
      </c>
      <c r="AH960" s="6" t="s">
        <v>358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>
        <v>9.1199999999999992</v>
      </c>
      <c r="AS960" s="6">
        <f t="shared" ref="AS960" si="60">AR960/(AM960^2)*100</f>
        <v>14.249999999999998</v>
      </c>
      <c r="AT960" s="6">
        <v>0</v>
      </c>
      <c r="AU960" s="4">
        <f t="shared" ref="AU960" si="61">AS960*(1-AL960)/AL960</f>
        <v>45.124999999999993</v>
      </c>
      <c r="AV960" s="32" t="s">
        <v>49</v>
      </c>
    </row>
    <row r="961" spans="1:48">
      <c r="A961" s="6" t="s">
        <v>348</v>
      </c>
      <c r="B961" s="6" t="s">
        <v>38</v>
      </c>
      <c r="C961" s="6" t="s">
        <v>38</v>
      </c>
      <c r="D961" s="6" t="s">
        <v>349</v>
      </c>
      <c r="E961" s="6" t="s">
        <v>40</v>
      </c>
      <c r="F961" s="6">
        <v>1988</v>
      </c>
      <c r="G961" s="6" t="s">
        <v>350</v>
      </c>
      <c r="H961" s="6" t="s">
        <v>351</v>
      </c>
      <c r="I961" s="6" t="s">
        <v>352</v>
      </c>
      <c r="J961" s="3" t="s">
        <v>353</v>
      </c>
      <c r="K961" s="6" t="s">
        <v>115</v>
      </c>
      <c r="L961" s="6" t="s">
        <v>354</v>
      </c>
      <c r="M961" s="6" t="s">
        <v>116</v>
      </c>
      <c r="N961" s="6" t="s">
        <v>117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355</v>
      </c>
      <c r="T961" s="6" t="s">
        <v>355</v>
      </c>
      <c r="U961" s="6" t="s">
        <v>253</v>
      </c>
      <c r="V961" s="6" t="s">
        <v>369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128</v>
      </c>
      <c r="AB961" s="6" t="s">
        <v>243</v>
      </c>
      <c r="AC961" s="6" t="s">
        <v>362</v>
      </c>
      <c r="AD961" s="6" t="s">
        <v>361</v>
      </c>
      <c r="AE961" s="6" t="s">
        <v>361</v>
      </c>
      <c r="AF961" s="6" t="s">
        <v>60</v>
      </c>
      <c r="AG961" s="6" t="s">
        <v>53</v>
      </c>
      <c r="AH961" s="6" t="s">
        <v>358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>
        <v>128</v>
      </c>
      <c r="AS961" s="6">
        <f t="shared" ref="AS961:AS965" si="63">AR961/(AM961^2)*100</f>
        <v>17.558299039780518</v>
      </c>
      <c r="AT961" s="6">
        <v>0</v>
      </c>
      <c r="AU961" s="4">
        <f t="shared" ref="AU961:AU965" si="64">AS961*(1-AL961)/AL961</f>
        <v>85.725812958928401</v>
      </c>
      <c r="AV961" s="32" t="s">
        <v>49</v>
      </c>
    </row>
    <row r="962" spans="1:48">
      <c r="A962" s="6" t="s">
        <v>348</v>
      </c>
      <c r="B962" s="6" t="s">
        <v>38</v>
      </c>
      <c r="C962" s="6" t="s">
        <v>38</v>
      </c>
      <c r="D962" s="6" t="s">
        <v>349</v>
      </c>
      <c r="E962" s="6" t="s">
        <v>40</v>
      </c>
      <c r="F962" s="6">
        <v>1988</v>
      </c>
      <c r="G962" s="6" t="s">
        <v>350</v>
      </c>
      <c r="H962" s="6" t="s">
        <v>351</v>
      </c>
      <c r="I962" s="6" t="s">
        <v>352</v>
      </c>
      <c r="J962" s="3" t="s">
        <v>353</v>
      </c>
      <c r="K962" s="6" t="s">
        <v>115</v>
      </c>
      <c r="L962" s="6" t="s">
        <v>354</v>
      </c>
      <c r="M962" s="6" t="s">
        <v>116</v>
      </c>
      <c r="N962" s="6" t="s">
        <v>117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355</v>
      </c>
      <c r="T962" s="6" t="s">
        <v>355</v>
      </c>
      <c r="U962" s="6" t="s">
        <v>253</v>
      </c>
      <c r="V962" s="6" t="s">
        <v>369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128</v>
      </c>
      <c r="AB962" s="6" t="s">
        <v>243</v>
      </c>
      <c r="AC962" s="6" t="s">
        <v>362</v>
      </c>
      <c r="AD962" s="6" t="s">
        <v>363</v>
      </c>
      <c r="AE962" s="6" t="s">
        <v>363</v>
      </c>
      <c r="AF962" s="6" t="s">
        <v>60</v>
      </c>
      <c r="AG962" s="6" t="s">
        <v>174</v>
      </c>
      <c r="AH962" s="6" t="s">
        <v>358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>
        <v>0.20599999999999999</v>
      </c>
      <c r="AS962" s="6">
        <f t="shared" si="63"/>
        <v>36.62222222222222</v>
      </c>
      <c r="AT962" s="6">
        <v>0</v>
      </c>
      <c r="AU962" s="4">
        <f t="shared" si="64"/>
        <v>207.52592592592592</v>
      </c>
      <c r="AV962" s="32" t="s">
        <v>49</v>
      </c>
    </row>
    <row r="963" spans="1:48">
      <c r="A963" s="6" t="s">
        <v>348</v>
      </c>
      <c r="B963" s="6" t="s">
        <v>38</v>
      </c>
      <c r="C963" s="6" t="s">
        <v>38</v>
      </c>
      <c r="D963" s="6" t="s">
        <v>349</v>
      </c>
      <c r="E963" s="6" t="s">
        <v>40</v>
      </c>
      <c r="F963" s="6">
        <v>1988</v>
      </c>
      <c r="G963" s="6" t="s">
        <v>350</v>
      </c>
      <c r="H963" s="6" t="s">
        <v>351</v>
      </c>
      <c r="I963" s="6" t="s">
        <v>352</v>
      </c>
      <c r="J963" s="3" t="s">
        <v>353</v>
      </c>
      <c r="K963" s="6" t="s">
        <v>115</v>
      </c>
      <c r="L963" s="6" t="s">
        <v>354</v>
      </c>
      <c r="M963" s="6" t="s">
        <v>116</v>
      </c>
      <c r="N963" s="6" t="s">
        <v>117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355</v>
      </c>
      <c r="T963" s="6" t="s">
        <v>355</v>
      </c>
      <c r="U963" s="6" t="s">
        <v>253</v>
      </c>
      <c r="V963" s="6" t="s">
        <v>369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128</v>
      </c>
      <c r="AB963" s="6" t="s">
        <v>241</v>
      </c>
      <c r="AC963" s="6" t="s">
        <v>364</v>
      </c>
      <c r="AD963" s="6" t="s">
        <v>364</v>
      </c>
      <c r="AE963" s="6" t="s">
        <v>364</v>
      </c>
      <c r="AF963" s="6" t="s">
        <v>60</v>
      </c>
      <c r="AG963" s="6" t="s">
        <v>61</v>
      </c>
      <c r="AH963" s="6" t="s">
        <v>358</v>
      </c>
      <c r="AI963" s="22" t="s">
        <v>55</v>
      </c>
      <c r="AJ963" s="22">
        <v>24</v>
      </c>
      <c r="AK963" s="22">
        <f t="shared" si="62"/>
        <v>288</v>
      </c>
      <c r="AL963" s="22">
        <v>0.17</v>
      </c>
      <c r="AM963" s="22">
        <v>8.3000000000000007</v>
      </c>
      <c r="AN963" s="22">
        <v>7.82</v>
      </c>
      <c r="AO963" s="22" t="s">
        <v>49</v>
      </c>
      <c r="AP963" s="22">
        <v>0</v>
      </c>
      <c r="AQ963" s="22" t="s">
        <v>49</v>
      </c>
      <c r="AR963" s="22">
        <v>1.33</v>
      </c>
      <c r="AS963" s="22">
        <f t="shared" si="63"/>
        <v>1.9306140223544779</v>
      </c>
      <c r="AT963" s="22">
        <v>0</v>
      </c>
      <c r="AU963" s="4">
        <f t="shared" si="64"/>
        <v>9.4259390503189202</v>
      </c>
      <c r="AV963" s="33" t="s">
        <v>49</v>
      </c>
    </row>
    <row r="964" spans="1:48">
      <c r="A964" s="6" t="s">
        <v>348</v>
      </c>
      <c r="B964" s="6" t="s">
        <v>38</v>
      </c>
      <c r="C964" s="6" t="s">
        <v>38</v>
      </c>
      <c r="D964" s="6" t="s">
        <v>349</v>
      </c>
      <c r="E964" s="6" t="s">
        <v>40</v>
      </c>
      <c r="F964" s="6">
        <v>1988</v>
      </c>
      <c r="G964" s="6" t="s">
        <v>350</v>
      </c>
      <c r="H964" s="6" t="s">
        <v>351</v>
      </c>
      <c r="I964" s="6" t="s">
        <v>352</v>
      </c>
      <c r="J964" s="3" t="s">
        <v>353</v>
      </c>
      <c r="K964" s="6" t="s">
        <v>115</v>
      </c>
      <c r="L964" s="6" t="s">
        <v>354</v>
      </c>
      <c r="M964" s="6" t="s">
        <v>116</v>
      </c>
      <c r="N964" s="6" t="s">
        <v>117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355</v>
      </c>
      <c r="T964" s="6" t="s">
        <v>355</v>
      </c>
      <c r="U964" s="6" t="s">
        <v>253</v>
      </c>
      <c r="V964" s="6" t="s">
        <v>369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95</v>
      </c>
      <c r="AB964" s="1" t="s">
        <v>367</v>
      </c>
      <c r="AC964" s="1" t="s">
        <v>367</v>
      </c>
      <c r="AD964" s="6" t="s">
        <v>365</v>
      </c>
      <c r="AE964" s="6" t="s">
        <v>365</v>
      </c>
      <c r="AF964" s="6" t="s">
        <v>60</v>
      </c>
      <c r="AG964" s="6" t="s">
        <v>53</v>
      </c>
      <c r="AH964" s="6" t="s">
        <v>358</v>
      </c>
      <c r="AI964" s="22" t="s">
        <v>55</v>
      </c>
      <c r="AJ964" s="22">
        <v>24</v>
      </c>
      <c r="AK964" s="22">
        <f t="shared" si="62"/>
        <v>288</v>
      </c>
      <c r="AL964" s="22">
        <v>0.1</v>
      </c>
      <c r="AM964" s="22">
        <v>26.2</v>
      </c>
      <c r="AN964" s="22">
        <v>3.85</v>
      </c>
      <c r="AO964" s="22" t="s">
        <v>49</v>
      </c>
      <c r="AP964" s="22">
        <v>0</v>
      </c>
      <c r="AQ964" s="22" t="s">
        <v>49</v>
      </c>
      <c r="AR964" s="22">
        <v>0.38500000000000001</v>
      </c>
      <c r="AS964" s="22">
        <f t="shared" si="63"/>
        <v>5.6086475147135953E-2</v>
      </c>
      <c r="AT964" s="22">
        <v>0</v>
      </c>
      <c r="AU964" s="4">
        <f t="shared" si="64"/>
        <v>0.50477827632422356</v>
      </c>
      <c r="AV964" s="33" t="s">
        <v>49</v>
      </c>
    </row>
    <row r="965" spans="1:48">
      <c r="A965" s="6" t="s">
        <v>348</v>
      </c>
      <c r="B965" s="6" t="s">
        <v>38</v>
      </c>
      <c r="C965" s="6" t="s">
        <v>38</v>
      </c>
      <c r="D965" s="6" t="s">
        <v>349</v>
      </c>
      <c r="E965" s="6" t="s">
        <v>40</v>
      </c>
      <c r="F965" s="6">
        <v>1988</v>
      </c>
      <c r="G965" s="6" t="s">
        <v>350</v>
      </c>
      <c r="H965" s="6" t="s">
        <v>351</v>
      </c>
      <c r="I965" s="6" t="s">
        <v>352</v>
      </c>
      <c r="J965" s="3" t="s">
        <v>353</v>
      </c>
      <c r="K965" s="6" t="s">
        <v>115</v>
      </c>
      <c r="L965" s="6" t="s">
        <v>354</v>
      </c>
      <c r="M965" s="6" t="s">
        <v>116</v>
      </c>
      <c r="N965" s="6" t="s">
        <v>117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355</v>
      </c>
      <c r="T965" s="6" t="s">
        <v>355</v>
      </c>
      <c r="U965" s="6" t="s">
        <v>253</v>
      </c>
      <c r="V965" s="6" t="s">
        <v>369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368</v>
      </c>
      <c r="AD965" s="6" t="s">
        <v>366</v>
      </c>
      <c r="AE965" s="6" t="s">
        <v>366</v>
      </c>
      <c r="AF965" s="6" t="s">
        <v>60</v>
      </c>
      <c r="AG965" s="6" t="s">
        <v>53</v>
      </c>
      <c r="AH965" s="6" t="s">
        <v>358</v>
      </c>
      <c r="AI965" s="22" t="s">
        <v>55</v>
      </c>
      <c r="AJ965" s="22">
        <v>24</v>
      </c>
      <c r="AK965" s="22">
        <f t="shared" si="62"/>
        <v>288</v>
      </c>
      <c r="AL965" s="22">
        <v>0.18</v>
      </c>
      <c r="AM965" s="22">
        <v>45.6</v>
      </c>
      <c r="AN965" s="22">
        <v>135</v>
      </c>
      <c r="AO965" s="22" t="s">
        <v>49</v>
      </c>
      <c r="AP965" s="22">
        <v>0</v>
      </c>
      <c r="AQ965" s="22" t="s">
        <v>49</v>
      </c>
      <c r="AR965" s="22">
        <v>24.3</v>
      </c>
      <c r="AS965" s="22">
        <f t="shared" si="63"/>
        <v>1.1686288088642658</v>
      </c>
      <c r="AT965" s="22">
        <v>0</v>
      </c>
      <c r="AU965" s="4">
        <f t="shared" si="64"/>
        <v>5.3237534626038778</v>
      </c>
      <c r="AV965" s="33" t="s">
        <v>49</v>
      </c>
    </row>
    <row r="966" spans="1:48">
      <c r="A966" s="6" t="s">
        <v>348</v>
      </c>
      <c r="B966" s="6" t="s">
        <v>38</v>
      </c>
      <c r="C966" s="6" t="s">
        <v>38</v>
      </c>
      <c r="D966" s="6" t="s">
        <v>349</v>
      </c>
      <c r="E966" s="6" t="s">
        <v>40</v>
      </c>
      <c r="F966" s="6">
        <v>1988</v>
      </c>
      <c r="G966" s="6" t="s">
        <v>350</v>
      </c>
      <c r="H966" s="6" t="s">
        <v>351</v>
      </c>
      <c r="I966" s="6" t="s">
        <v>352</v>
      </c>
      <c r="J966" s="3" t="s">
        <v>353</v>
      </c>
      <c r="K966" s="6" t="s">
        <v>115</v>
      </c>
      <c r="L966" s="6" t="s">
        <v>354</v>
      </c>
      <c r="M966" s="6" t="s">
        <v>116</v>
      </c>
      <c r="N966" s="6" t="s">
        <v>117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355</v>
      </c>
      <c r="T966" s="6" t="s">
        <v>355</v>
      </c>
      <c r="U966" s="6" t="s">
        <v>253</v>
      </c>
      <c r="V966" s="6" t="s">
        <v>369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364</v>
      </c>
      <c r="AE966" s="6" t="s">
        <v>361</v>
      </c>
      <c r="AF966" s="6" t="s">
        <v>49</v>
      </c>
      <c r="AG966" s="6" t="s">
        <v>49</v>
      </c>
      <c r="AH966" s="6" t="s">
        <v>358</v>
      </c>
      <c r="AI966" s="22" t="s">
        <v>55</v>
      </c>
      <c r="AJ966" s="22" t="s">
        <v>49</v>
      </c>
      <c r="AK966" s="22" t="s">
        <v>49</v>
      </c>
      <c r="AL966" s="22" t="s">
        <v>49</v>
      </c>
      <c r="AM966" s="22" t="s">
        <v>49</v>
      </c>
      <c r="AN966" s="22" t="s">
        <v>49</v>
      </c>
      <c r="AO966" s="22" t="s">
        <v>49</v>
      </c>
      <c r="AP966" s="22">
        <v>0</v>
      </c>
      <c r="AQ966" s="22" t="s">
        <v>49</v>
      </c>
      <c r="AR966" s="22">
        <v>-10.8</v>
      </c>
      <c r="AS966" s="22" t="s">
        <v>49</v>
      </c>
      <c r="AT966" s="22" t="s">
        <v>49</v>
      </c>
      <c r="AU966" s="22" t="s">
        <v>49</v>
      </c>
      <c r="AV966" s="33" t="s">
        <v>49</v>
      </c>
    </row>
    <row r="967" spans="1:48">
      <c r="A967" s="6" t="s">
        <v>348</v>
      </c>
      <c r="B967" s="6" t="s">
        <v>38</v>
      </c>
      <c r="C967" s="6" t="s">
        <v>38</v>
      </c>
      <c r="D967" s="6" t="s">
        <v>349</v>
      </c>
      <c r="E967" s="6" t="s">
        <v>40</v>
      </c>
      <c r="F967" s="6">
        <v>1988</v>
      </c>
      <c r="G967" s="6" t="s">
        <v>350</v>
      </c>
      <c r="H967" s="6" t="s">
        <v>351</v>
      </c>
      <c r="I967" s="6" t="s">
        <v>352</v>
      </c>
      <c r="J967" s="3" t="s">
        <v>353</v>
      </c>
      <c r="K967" s="6" t="s">
        <v>115</v>
      </c>
      <c r="L967" s="6" t="s">
        <v>354</v>
      </c>
      <c r="M967" s="6" t="s">
        <v>116</v>
      </c>
      <c r="N967" s="6" t="s">
        <v>117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355</v>
      </c>
      <c r="T967" s="6" t="s">
        <v>355</v>
      </c>
      <c r="U967" s="6" t="s">
        <v>253</v>
      </c>
      <c r="V967" s="6" t="s">
        <v>369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365</v>
      </c>
      <c r="AE967" s="6" t="s">
        <v>361</v>
      </c>
      <c r="AF967" s="6" t="s">
        <v>49</v>
      </c>
      <c r="AG967" s="6" t="s">
        <v>49</v>
      </c>
      <c r="AH967" s="6" t="s">
        <v>358</v>
      </c>
      <c r="AI967" s="22" t="s">
        <v>55</v>
      </c>
      <c r="AJ967" s="22" t="s">
        <v>49</v>
      </c>
      <c r="AK967" s="22" t="s">
        <v>49</v>
      </c>
      <c r="AL967" s="22" t="s">
        <v>49</v>
      </c>
      <c r="AM967" s="22" t="s">
        <v>49</v>
      </c>
      <c r="AN967" s="22" t="s">
        <v>49</v>
      </c>
      <c r="AO967" s="22" t="s">
        <v>49</v>
      </c>
      <c r="AP967" s="22">
        <v>0</v>
      </c>
      <c r="AQ967" s="22" t="s">
        <v>49</v>
      </c>
      <c r="AR967" s="22">
        <v>3.44</v>
      </c>
      <c r="AS967" s="22" t="s">
        <v>49</v>
      </c>
      <c r="AT967" s="22" t="s">
        <v>49</v>
      </c>
      <c r="AU967" s="22" t="s">
        <v>49</v>
      </c>
      <c r="AV967" s="33" t="s">
        <v>49</v>
      </c>
    </row>
    <row r="968" spans="1:48">
      <c r="A968" s="6" t="s">
        <v>348</v>
      </c>
      <c r="B968" s="6" t="s">
        <v>38</v>
      </c>
      <c r="C968" s="6" t="s">
        <v>38</v>
      </c>
      <c r="D968" s="6" t="s">
        <v>349</v>
      </c>
      <c r="E968" s="6" t="s">
        <v>40</v>
      </c>
      <c r="F968" s="6">
        <v>1988</v>
      </c>
      <c r="G968" s="6" t="s">
        <v>350</v>
      </c>
      <c r="H968" s="6" t="s">
        <v>351</v>
      </c>
      <c r="I968" s="6" t="s">
        <v>352</v>
      </c>
      <c r="J968" s="3" t="s">
        <v>353</v>
      </c>
      <c r="K968" s="6" t="s">
        <v>115</v>
      </c>
      <c r="L968" s="6" t="s">
        <v>354</v>
      </c>
      <c r="M968" s="6" t="s">
        <v>116</v>
      </c>
      <c r="N968" s="6" t="s">
        <v>117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355</v>
      </c>
      <c r="T968" s="6" t="s">
        <v>355</v>
      </c>
      <c r="U968" s="6" t="s">
        <v>253</v>
      </c>
      <c r="V968" s="6" t="s">
        <v>369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365</v>
      </c>
      <c r="AE968" s="6" t="s">
        <v>364</v>
      </c>
      <c r="AF968" s="6" t="s">
        <v>49</v>
      </c>
      <c r="AG968" s="6" t="s">
        <v>49</v>
      </c>
      <c r="AH968" s="6" t="s">
        <v>358</v>
      </c>
      <c r="AI968" s="22" t="s">
        <v>55</v>
      </c>
      <c r="AJ968" s="22" t="s">
        <v>49</v>
      </c>
      <c r="AK968" s="22" t="s">
        <v>49</v>
      </c>
      <c r="AL968" s="22" t="s">
        <v>49</v>
      </c>
      <c r="AM968" s="22" t="s">
        <v>49</v>
      </c>
      <c r="AN968" s="22" t="s">
        <v>49</v>
      </c>
      <c r="AO968" s="22" t="s">
        <v>49</v>
      </c>
      <c r="AP968" s="22">
        <v>0</v>
      </c>
      <c r="AQ968" s="22" t="s">
        <v>49</v>
      </c>
      <c r="AR968" s="22">
        <v>2.8000000000000001E-2</v>
      </c>
      <c r="AS968" s="22" t="s">
        <v>49</v>
      </c>
      <c r="AT968" s="22" t="s">
        <v>49</v>
      </c>
      <c r="AU968" s="22" t="s">
        <v>49</v>
      </c>
      <c r="AV968" s="33" t="s">
        <v>49</v>
      </c>
    </row>
    <row r="969" spans="1:48">
      <c r="A969" s="6" t="s">
        <v>348</v>
      </c>
      <c r="B969" s="6" t="s">
        <v>38</v>
      </c>
      <c r="C969" s="6" t="s">
        <v>38</v>
      </c>
      <c r="D969" s="6" t="s">
        <v>349</v>
      </c>
      <c r="E969" s="6" t="s">
        <v>40</v>
      </c>
      <c r="F969" s="6">
        <v>1988</v>
      </c>
      <c r="G969" s="6" t="s">
        <v>350</v>
      </c>
      <c r="H969" s="6" t="s">
        <v>351</v>
      </c>
      <c r="I969" s="6" t="s">
        <v>352</v>
      </c>
      <c r="J969" s="3" t="s">
        <v>353</v>
      </c>
      <c r="K969" s="6" t="s">
        <v>115</v>
      </c>
      <c r="L969" s="6" t="s">
        <v>354</v>
      </c>
      <c r="M969" s="6" t="s">
        <v>116</v>
      </c>
      <c r="N969" s="6" t="s">
        <v>117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355</v>
      </c>
      <c r="T969" s="6" t="s">
        <v>355</v>
      </c>
      <c r="U969" s="6" t="s">
        <v>253</v>
      </c>
      <c r="V969" s="6" t="s">
        <v>369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366</v>
      </c>
      <c r="AE969" s="6" t="s">
        <v>361</v>
      </c>
      <c r="AF969" s="6" t="s">
        <v>49</v>
      </c>
      <c r="AG969" s="6" t="s">
        <v>49</v>
      </c>
      <c r="AH969" s="6" t="s">
        <v>358</v>
      </c>
      <c r="AI969" s="22" t="s">
        <v>55</v>
      </c>
      <c r="AJ969" s="22" t="s">
        <v>49</v>
      </c>
      <c r="AK969" s="22" t="s">
        <v>49</v>
      </c>
      <c r="AL969" s="22" t="s">
        <v>49</v>
      </c>
      <c r="AM969" s="22" t="s">
        <v>49</v>
      </c>
      <c r="AN969" s="22" t="s">
        <v>49</v>
      </c>
      <c r="AO969" s="22" t="s">
        <v>49</v>
      </c>
      <c r="AP969" s="22">
        <v>0</v>
      </c>
      <c r="AQ969" s="22" t="s">
        <v>49</v>
      </c>
      <c r="AR969" s="22">
        <v>20.5</v>
      </c>
      <c r="AS969" s="22" t="s">
        <v>49</v>
      </c>
      <c r="AT969" s="22" t="s">
        <v>49</v>
      </c>
      <c r="AU969" s="22" t="s">
        <v>49</v>
      </c>
      <c r="AV969" s="33" t="s">
        <v>49</v>
      </c>
    </row>
    <row r="970" spans="1:48">
      <c r="A970" s="6" t="s">
        <v>348</v>
      </c>
      <c r="B970" s="6" t="s">
        <v>38</v>
      </c>
      <c r="C970" s="6" t="s">
        <v>38</v>
      </c>
      <c r="D970" s="6" t="s">
        <v>349</v>
      </c>
      <c r="E970" s="6" t="s">
        <v>40</v>
      </c>
      <c r="F970" s="6">
        <v>1988</v>
      </c>
      <c r="G970" s="6" t="s">
        <v>350</v>
      </c>
      <c r="H970" s="6" t="s">
        <v>351</v>
      </c>
      <c r="I970" s="6" t="s">
        <v>352</v>
      </c>
      <c r="J970" s="3" t="s">
        <v>353</v>
      </c>
      <c r="K970" s="6" t="s">
        <v>115</v>
      </c>
      <c r="L970" s="6" t="s">
        <v>354</v>
      </c>
      <c r="M970" s="6" t="s">
        <v>116</v>
      </c>
      <c r="N970" s="6" t="s">
        <v>117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355</v>
      </c>
      <c r="T970" s="6" t="s">
        <v>355</v>
      </c>
      <c r="U970" s="6" t="s">
        <v>253</v>
      </c>
      <c r="V970" s="6" t="s">
        <v>369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366</v>
      </c>
      <c r="AE970" s="6" t="s">
        <v>364</v>
      </c>
      <c r="AF970" s="6" t="s">
        <v>49</v>
      </c>
      <c r="AG970" s="6" t="s">
        <v>49</v>
      </c>
      <c r="AH970" s="6" t="s">
        <v>358</v>
      </c>
      <c r="AI970" s="22" t="s">
        <v>55</v>
      </c>
      <c r="AJ970" s="22" t="s">
        <v>49</v>
      </c>
      <c r="AK970" s="22" t="s">
        <v>49</v>
      </c>
      <c r="AL970" s="22" t="s">
        <v>49</v>
      </c>
      <c r="AM970" s="22" t="s">
        <v>49</v>
      </c>
      <c r="AN970" s="22" t="s">
        <v>49</v>
      </c>
      <c r="AO970" s="22" t="s">
        <v>49</v>
      </c>
      <c r="AP970" s="22">
        <v>0</v>
      </c>
      <c r="AQ970" s="22" t="s">
        <v>49</v>
      </c>
      <c r="AR970" s="22">
        <v>-4.0999999999999996</v>
      </c>
      <c r="AS970" s="22" t="s">
        <v>49</v>
      </c>
      <c r="AT970" s="22" t="s">
        <v>49</v>
      </c>
      <c r="AU970" s="22" t="s">
        <v>49</v>
      </c>
      <c r="AV970" s="33" t="s">
        <v>49</v>
      </c>
    </row>
    <row r="971" spans="1:48">
      <c r="A971" s="6" t="s">
        <v>348</v>
      </c>
      <c r="B971" s="6" t="s">
        <v>38</v>
      </c>
      <c r="C971" s="6" t="s">
        <v>38</v>
      </c>
      <c r="D971" s="6" t="s">
        <v>349</v>
      </c>
      <c r="E971" s="6" t="s">
        <v>40</v>
      </c>
      <c r="F971" s="6">
        <v>1988</v>
      </c>
      <c r="G971" s="6" t="s">
        <v>350</v>
      </c>
      <c r="H971" s="6" t="s">
        <v>351</v>
      </c>
      <c r="I971" s="6" t="s">
        <v>352</v>
      </c>
      <c r="J971" s="3" t="s">
        <v>353</v>
      </c>
      <c r="K971" s="6" t="s">
        <v>115</v>
      </c>
      <c r="L971" s="6" t="s">
        <v>354</v>
      </c>
      <c r="M971" s="6" t="s">
        <v>116</v>
      </c>
      <c r="N971" s="6" t="s">
        <v>117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355</v>
      </c>
      <c r="T971" s="6" t="s">
        <v>355</v>
      </c>
      <c r="U971" s="6" t="s">
        <v>253</v>
      </c>
      <c r="V971" s="6" t="s">
        <v>369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366</v>
      </c>
      <c r="AE971" s="6" t="s">
        <v>365</v>
      </c>
      <c r="AF971" s="6" t="s">
        <v>49</v>
      </c>
      <c r="AG971" s="6" t="s">
        <v>49</v>
      </c>
      <c r="AH971" s="6" t="s">
        <v>358</v>
      </c>
      <c r="AI971" s="22" t="s">
        <v>55</v>
      </c>
      <c r="AJ971" s="22" t="s">
        <v>49</v>
      </c>
      <c r="AK971" s="22" t="s">
        <v>49</v>
      </c>
      <c r="AL971" s="22" t="s">
        <v>49</v>
      </c>
      <c r="AM971" s="22" t="s">
        <v>49</v>
      </c>
      <c r="AN971" s="22" t="s">
        <v>49</v>
      </c>
      <c r="AO971" s="22" t="s">
        <v>49</v>
      </c>
      <c r="AP971" s="22">
        <v>0</v>
      </c>
      <c r="AQ971" s="22" t="s">
        <v>49</v>
      </c>
      <c r="AR971" s="22">
        <v>1.86</v>
      </c>
      <c r="AS971" s="22" t="s">
        <v>49</v>
      </c>
      <c r="AT971" s="22" t="s">
        <v>49</v>
      </c>
      <c r="AU971" s="22" t="s">
        <v>49</v>
      </c>
      <c r="AV971" s="33" t="s">
        <v>49</v>
      </c>
    </row>
    <row r="972" spans="1:48">
      <c r="A972" s="6">
        <v>80</v>
      </c>
      <c r="B972" s="6" t="s">
        <v>38</v>
      </c>
      <c r="C972" s="6" t="s">
        <v>49</v>
      </c>
      <c r="D972" s="6" t="s">
        <v>370</v>
      </c>
      <c r="E972" s="6" t="s">
        <v>304</v>
      </c>
      <c r="F972" s="6">
        <v>2002</v>
      </c>
      <c r="G972" s="6" t="s">
        <v>111</v>
      </c>
      <c r="H972" s="6" t="s">
        <v>371</v>
      </c>
      <c r="I972" s="6" t="s">
        <v>372</v>
      </c>
      <c r="J972" s="3" t="s">
        <v>373</v>
      </c>
      <c r="K972" s="6" t="s">
        <v>115</v>
      </c>
      <c r="L972" s="6" t="s">
        <v>46</v>
      </c>
      <c r="M972" s="6" t="s">
        <v>116</v>
      </c>
      <c r="N972" s="6" t="s">
        <v>117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253</v>
      </c>
      <c r="V972" s="6" t="s">
        <v>374</v>
      </c>
      <c r="W972" s="20">
        <v>35.416666999999997</v>
      </c>
      <c r="X972" s="20">
        <v>24.116667</v>
      </c>
      <c r="Y972" s="6" t="s">
        <v>48</v>
      </c>
      <c r="Z972" s="6" t="s">
        <v>49</v>
      </c>
      <c r="AA972" s="6" t="s">
        <v>128</v>
      </c>
      <c r="AB972" s="6" t="s">
        <v>241</v>
      </c>
      <c r="AC972" s="6" t="s">
        <v>242</v>
      </c>
      <c r="AD972" s="6" t="s">
        <v>242</v>
      </c>
      <c r="AE972" s="6" t="s">
        <v>242</v>
      </c>
      <c r="AF972" s="6" t="s">
        <v>60</v>
      </c>
      <c r="AG972" s="6" t="s">
        <v>61</v>
      </c>
      <c r="AH972" s="6" t="s">
        <v>184</v>
      </c>
      <c r="AI972" s="22" t="s">
        <v>55</v>
      </c>
      <c r="AJ972" s="22">
        <v>31</v>
      </c>
      <c r="AK972" s="22">
        <f>AJ972*2*4</f>
        <v>248</v>
      </c>
      <c r="AL972" s="22">
        <f>AR972/AN972</f>
        <v>0.28061007474023214</v>
      </c>
      <c r="AM972" s="24">
        <v>19.31983</v>
      </c>
      <c r="AN972" s="23">
        <v>8.2285000000000004</v>
      </c>
      <c r="AO972" s="22" t="s">
        <v>49</v>
      </c>
      <c r="AP972" s="22">
        <v>0</v>
      </c>
      <c r="AQ972" s="22" t="s">
        <v>49</v>
      </c>
      <c r="AR972" s="22">
        <v>2.3090000000000002</v>
      </c>
      <c r="AS972" s="22">
        <f>AR972/(AM972^2)*100</f>
        <v>0.61861056326913777</v>
      </c>
      <c r="AT972" s="22">
        <v>0</v>
      </c>
      <c r="AU972" s="4">
        <f>AS972*(1-AL972)/AL972</f>
        <v>1.5859095839201649</v>
      </c>
      <c r="AV972" s="33" t="s">
        <v>384</v>
      </c>
    </row>
    <row r="973" spans="1:48">
      <c r="A973" s="6">
        <v>80</v>
      </c>
      <c r="B973" s="6" t="s">
        <v>38</v>
      </c>
      <c r="C973" s="6" t="s">
        <v>49</v>
      </c>
      <c r="D973" s="6" t="s">
        <v>370</v>
      </c>
      <c r="E973" s="6" t="s">
        <v>304</v>
      </c>
      <c r="F973" s="6">
        <v>2002</v>
      </c>
      <c r="G973" s="6" t="s">
        <v>111</v>
      </c>
      <c r="H973" s="6" t="s">
        <v>371</v>
      </c>
      <c r="I973" s="6" t="s">
        <v>372</v>
      </c>
      <c r="J973" s="3" t="s">
        <v>373</v>
      </c>
      <c r="K973" s="6" t="s">
        <v>115</v>
      </c>
      <c r="L973" s="6" t="s">
        <v>46</v>
      </c>
      <c r="M973" s="6" t="s">
        <v>116</v>
      </c>
      <c r="N973" s="6" t="s">
        <v>117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253</v>
      </c>
      <c r="V973" s="6" t="s">
        <v>374</v>
      </c>
      <c r="W973" s="20">
        <v>35.416666999999997</v>
      </c>
      <c r="X973" s="20">
        <v>24.116667</v>
      </c>
      <c r="Y973" s="6" t="s">
        <v>48</v>
      </c>
      <c r="Z973" s="6" t="s">
        <v>49</v>
      </c>
      <c r="AA973" s="6" t="s">
        <v>128</v>
      </c>
      <c r="AB973" s="6" t="s">
        <v>294</v>
      </c>
      <c r="AC973" s="6" t="s">
        <v>378</v>
      </c>
      <c r="AD973" s="6" t="s">
        <v>375</v>
      </c>
      <c r="AE973" s="6" t="s">
        <v>375</v>
      </c>
      <c r="AF973" s="6" t="s">
        <v>60</v>
      </c>
      <c r="AG973" s="6" t="s">
        <v>60</v>
      </c>
      <c r="AH973" s="6" t="s">
        <v>184</v>
      </c>
      <c r="AI973" s="22" t="s">
        <v>55</v>
      </c>
      <c r="AJ973" s="22">
        <v>31</v>
      </c>
      <c r="AK973" s="22">
        <f>AJ973*2*4</f>
        <v>248</v>
      </c>
      <c r="AL973" s="22">
        <f t="shared" ref="AL973:AL978" si="65">AR973/AN973</f>
        <v>2.7297543221110103E-2</v>
      </c>
      <c r="AM973" s="24">
        <v>11.686400000000001</v>
      </c>
      <c r="AN973" s="23">
        <v>6.8137999999999996</v>
      </c>
      <c r="AO973" s="22" t="s">
        <v>49</v>
      </c>
      <c r="AP973" s="22">
        <v>0</v>
      </c>
      <c r="AQ973" s="22" t="s">
        <v>49</v>
      </c>
      <c r="AR973" s="22">
        <v>0.186</v>
      </c>
      <c r="AS973" s="22">
        <f t="shared" ref="AS973:AS978" si="66">AR973/(AM973^2)*100</f>
        <v>0.13619195366550335</v>
      </c>
      <c r="AT973" s="22">
        <v>0</v>
      </c>
      <c r="AU973" s="4">
        <f t="shared" ref="AU973:AU978" si="67">AS973*(1-AL973)/AL973</f>
        <v>4.852973282280769</v>
      </c>
      <c r="AV973" s="33" t="s">
        <v>384</v>
      </c>
    </row>
    <row r="974" spans="1:48">
      <c r="A974" s="6">
        <v>80</v>
      </c>
      <c r="B974" s="6" t="s">
        <v>38</v>
      </c>
      <c r="C974" s="6" t="s">
        <v>49</v>
      </c>
      <c r="D974" s="6" t="s">
        <v>370</v>
      </c>
      <c r="E974" s="6" t="s">
        <v>304</v>
      </c>
      <c r="F974" s="6">
        <v>2002</v>
      </c>
      <c r="G974" s="6" t="s">
        <v>111</v>
      </c>
      <c r="H974" s="6" t="s">
        <v>371</v>
      </c>
      <c r="I974" s="6" t="s">
        <v>372</v>
      </c>
      <c r="J974" s="3" t="s">
        <v>373</v>
      </c>
      <c r="K974" s="6" t="s">
        <v>115</v>
      </c>
      <c r="L974" s="6" t="s">
        <v>46</v>
      </c>
      <c r="M974" s="6" t="s">
        <v>116</v>
      </c>
      <c r="N974" s="6" t="s">
        <v>117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253</v>
      </c>
      <c r="V974" s="6" t="s">
        <v>374</v>
      </c>
      <c r="W974" s="20">
        <v>35.416666999999997</v>
      </c>
      <c r="X974" s="20">
        <v>24.116667</v>
      </c>
      <c r="Y974" s="6" t="s">
        <v>48</v>
      </c>
      <c r="Z974" s="6" t="s">
        <v>49</v>
      </c>
      <c r="AA974" s="6" t="s">
        <v>128</v>
      </c>
      <c r="AB974" s="6" t="s">
        <v>243</v>
      </c>
      <c r="AC974" s="6" t="s">
        <v>379</v>
      </c>
      <c r="AD974" s="6" t="s">
        <v>376</v>
      </c>
      <c r="AE974" s="6" t="s">
        <v>376</v>
      </c>
      <c r="AF974" s="6" t="s">
        <v>60</v>
      </c>
      <c r="AG974" s="6" t="s">
        <v>53</v>
      </c>
      <c r="AH974" s="6" t="s">
        <v>184</v>
      </c>
      <c r="AI974" s="22" t="s">
        <v>55</v>
      </c>
      <c r="AJ974" s="22">
        <v>31</v>
      </c>
      <c r="AK974" s="22">
        <f t="shared" ref="AK974:AK978" si="68">AJ974*2*4</f>
        <v>248</v>
      </c>
      <c r="AL974" s="22">
        <f t="shared" si="65"/>
        <v>0.53193094200469326</v>
      </c>
      <c r="AM974" s="24">
        <v>33.947600000000001</v>
      </c>
      <c r="AN974" s="23">
        <v>35.795999999999999</v>
      </c>
      <c r="AO974" s="22" t="s">
        <v>49</v>
      </c>
      <c r="AP974" s="22">
        <v>0</v>
      </c>
      <c r="AQ974" s="22" t="s">
        <v>49</v>
      </c>
      <c r="AR974" s="22">
        <v>19.041</v>
      </c>
      <c r="AS974" s="22">
        <f t="shared" si="66"/>
        <v>1.6522341731550889</v>
      </c>
      <c r="AT974" s="22">
        <v>0</v>
      </c>
      <c r="AU974" s="4">
        <f t="shared" si="67"/>
        <v>1.4538723581331607</v>
      </c>
      <c r="AV974" s="33" t="s">
        <v>384</v>
      </c>
    </row>
    <row r="975" spans="1:48">
      <c r="A975" s="6">
        <v>80</v>
      </c>
      <c r="B975" s="6" t="s">
        <v>38</v>
      </c>
      <c r="C975" s="6" t="s">
        <v>49</v>
      </c>
      <c r="D975" s="6" t="s">
        <v>370</v>
      </c>
      <c r="E975" s="6" t="s">
        <v>304</v>
      </c>
      <c r="F975" s="6">
        <v>2002</v>
      </c>
      <c r="G975" s="6" t="s">
        <v>111</v>
      </c>
      <c r="H975" s="6" t="s">
        <v>371</v>
      </c>
      <c r="I975" s="6" t="s">
        <v>372</v>
      </c>
      <c r="J975" s="3" t="s">
        <v>373</v>
      </c>
      <c r="K975" s="6" t="s">
        <v>115</v>
      </c>
      <c r="L975" s="6" t="s">
        <v>46</v>
      </c>
      <c r="M975" s="6" t="s">
        <v>116</v>
      </c>
      <c r="N975" s="6" t="s">
        <v>117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253</v>
      </c>
      <c r="V975" s="6" t="s">
        <v>374</v>
      </c>
      <c r="W975" s="20">
        <v>35.416666999999997</v>
      </c>
      <c r="X975" s="20">
        <v>24.116667</v>
      </c>
      <c r="Y975" s="6" t="s">
        <v>48</v>
      </c>
      <c r="Z975" s="6" t="s">
        <v>49</v>
      </c>
      <c r="AA975" s="6" t="s">
        <v>128</v>
      </c>
      <c r="AB975" s="6" t="s">
        <v>243</v>
      </c>
      <c r="AC975" s="6" t="s">
        <v>379</v>
      </c>
      <c r="AD975" s="6" t="s">
        <v>377</v>
      </c>
      <c r="AE975" s="6" t="s">
        <v>377</v>
      </c>
      <c r="AF975" s="6" t="s">
        <v>60</v>
      </c>
      <c r="AG975" s="6" t="s">
        <v>60</v>
      </c>
      <c r="AH975" s="6" t="s">
        <v>184</v>
      </c>
      <c r="AI975" s="22" t="s">
        <v>55</v>
      </c>
      <c r="AJ975" s="22">
        <v>31</v>
      </c>
      <c r="AK975" s="22">
        <f t="shared" si="68"/>
        <v>248</v>
      </c>
      <c r="AL975" s="22">
        <f t="shared" si="65"/>
        <v>0.30038033217500754</v>
      </c>
      <c r="AM975" s="24">
        <v>12.1037</v>
      </c>
      <c r="AN975" s="23">
        <v>36.546999999999997</v>
      </c>
      <c r="AO975" s="22" t="s">
        <v>49</v>
      </c>
      <c r="AP975" s="22">
        <v>0</v>
      </c>
      <c r="AQ975" s="22" t="s">
        <v>49</v>
      </c>
      <c r="AR975" s="22">
        <v>10.978</v>
      </c>
      <c r="AS975" s="22">
        <f t="shared" si="66"/>
        <v>7.4935381873107731</v>
      </c>
      <c r="AT975" s="22">
        <v>0</v>
      </c>
      <c r="AU975" s="4">
        <f t="shared" si="67"/>
        <v>17.453295492015769</v>
      </c>
      <c r="AV975" s="33" t="s">
        <v>384</v>
      </c>
    </row>
    <row r="976" spans="1:48">
      <c r="A976" s="6">
        <v>80</v>
      </c>
      <c r="B976" s="6" t="s">
        <v>38</v>
      </c>
      <c r="C976" s="6" t="s">
        <v>49</v>
      </c>
      <c r="D976" s="6" t="s">
        <v>370</v>
      </c>
      <c r="E976" s="6" t="s">
        <v>304</v>
      </c>
      <c r="F976" s="6">
        <v>2002</v>
      </c>
      <c r="G976" s="6" t="s">
        <v>111</v>
      </c>
      <c r="H976" s="6" t="s">
        <v>371</v>
      </c>
      <c r="I976" s="6" t="s">
        <v>372</v>
      </c>
      <c r="J976" s="3" t="s">
        <v>373</v>
      </c>
      <c r="K976" s="6" t="s">
        <v>115</v>
      </c>
      <c r="L976" s="6" t="s">
        <v>46</v>
      </c>
      <c r="M976" s="6" t="s">
        <v>116</v>
      </c>
      <c r="N976" s="6" t="s">
        <v>117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253</v>
      </c>
      <c r="V976" s="6" t="s">
        <v>374</v>
      </c>
      <c r="W976" s="20">
        <v>35.416666999999997</v>
      </c>
      <c r="X976" s="20">
        <v>24.116667</v>
      </c>
      <c r="Y976" s="6" t="s">
        <v>48</v>
      </c>
      <c r="Z976" s="6" t="s">
        <v>49</v>
      </c>
      <c r="AA976" s="6" t="s">
        <v>95</v>
      </c>
      <c r="AB976" s="6" t="s">
        <v>367</v>
      </c>
      <c r="AC976" s="6" t="s">
        <v>367</v>
      </c>
      <c r="AD976" s="6" t="s">
        <v>365</v>
      </c>
      <c r="AE976" s="6" t="s">
        <v>365</v>
      </c>
      <c r="AF976" s="6" t="s">
        <v>60</v>
      </c>
      <c r="AG976" s="6" t="s">
        <v>53</v>
      </c>
      <c r="AH976" s="6" t="s">
        <v>184</v>
      </c>
      <c r="AI976" s="22" t="s">
        <v>55</v>
      </c>
      <c r="AJ976" s="22">
        <v>31</v>
      </c>
      <c r="AK976" s="22">
        <f t="shared" si="68"/>
        <v>248</v>
      </c>
      <c r="AL976" s="22">
        <f t="shared" si="65"/>
        <v>0.50817967830521771</v>
      </c>
      <c r="AM976" s="24">
        <v>80.307100000000005</v>
      </c>
      <c r="AN976" s="23">
        <v>1019.6</v>
      </c>
      <c r="AO976" s="22" t="s">
        <v>49</v>
      </c>
      <c r="AP976" s="22">
        <v>0</v>
      </c>
      <c r="AQ976" s="22" t="s">
        <v>49</v>
      </c>
      <c r="AR976" s="22">
        <v>518.14</v>
      </c>
      <c r="AS976" s="22">
        <f t="shared" si="66"/>
        <v>8.0341370219582053</v>
      </c>
      <c r="AT976" s="22">
        <v>0</v>
      </c>
      <c r="AU976" s="4">
        <f t="shared" si="67"/>
        <v>7.7755015073747673</v>
      </c>
      <c r="AV976" s="33" t="s">
        <v>384</v>
      </c>
    </row>
    <row r="977" spans="1:48">
      <c r="A977" s="6">
        <v>80</v>
      </c>
      <c r="B977" s="6" t="s">
        <v>38</v>
      </c>
      <c r="C977" s="6" t="s">
        <v>49</v>
      </c>
      <c r="D977" s="6" t="s">
        <v>370</v>
      </c>
      <c r="E977" s="6" t="s">
        <v>304</v>
      </c>
      <c r="F977" s="6">
        <v>2002</v>
      </c>
      <c r="G977" s="6" t="s">
        <v>111</v>
      </c>
      <c r="H977" s="6" t="s">
        <v>371</v>
      </c>
      <c r="I977" s="6" t="s">
        <v>372</v>
      </c>
      <c r="J977" s="3" t="s">
        <v>373</v>
      </c>
      <c r="K977" s="6" t="s">
        <v>115</v>
      </c>
      <c r="L977" s="6" t="s">
        <v>46</v>
      </c>
      <c r="M977" s="6" t="s">
        <v>116</v>
      </c>
      <c r="N977" s="6" t="s">
        <v>117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253</v>
      </c>
      <c r="V977" s="6" t="s">
        <v>374</v>
      </c>
      <c r="W977" s="20">
        <v>35.416666999999997</v>
      </c>
      <c r="X977" s="20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368</v>
      </c>
      <c r="AD977" s="6" t="s">
        <v>385</v>
      </c>
      <c r="AE977" s="6" t="s">
        <v>385</v>
      </c>
      <c r="AF977" s="6" t="s">
        <v>60</v>
      </c>
      <c r="AG977" s="6" t="s">
        <v>53</v>
      </c>
      <c r="AH977" s="6" t="s">
        <v>184</v>
      </c>
      <c r="AI977" s="22" t="s">
        <v>55</v>
      </c>
      <c r="AJ977" s="22">
        <v>31</v>
      </c>
      <c r="AK977" s="22">
        <f t="shared" si="68"/>
        <v>248</v>
      </c>
      <c r="AL977" s="22">
        <f t="shared" si="65"/>
        <v>0.33354414072564587</v>
      </c>
      <c r="AM977" s="24">
        <v>3.0207000000000002</v>
      </c>
      <c r="AN977" s="23">
        <v>4.2693000000000003</v>
      </c>
      <c r="AO977" s="22" t="s">
        <v>49</v>
      </c>
      <c r="AP977" s="22">
        <v>0</v>
      </c>
      <c r="AQ977" s="22" t="s">
        <v>49</v>
      </c>
      <c r="AR977" s="22">
        <v>1.4239999999999999</v>
      </c>
      <c r="AS977" s="22">
        <f t="shared" si="66"/>
        <v>15.606114830435139</v>
      </c>
      <c r="AT977" s="22">
        <v>0</v>
      </c>
      <c r="AU977" s="4">
        <f t="shared" si="67"/>
        <v>31.182639415054144</v>
      </c>
      <c r="AV977" s="33" t="s">
        <v>384</v>
      </c>
    </row>
    <row r="978" spans="1:48">
      <c r="A978" s="6">
        <v>80</v>
      </c>
      <c r="B978" s="6" t="s">
        <v>38</v>
      </c>
      <c r="C978" s="6" t="s">
        <v>49</v>
      </c>
      <c r="D978" s="6" t="s">
        <v>370</v>
      </c>
      <c r="E978" s="6" t="s">
        <v>304</v>
      </c>
      <c r="F978" s="6">
        <v>2002</v>
      </c>
      <c r="G978" s="6" t="s">
        <v>111</v>
      </c>
      <c r="H978" s="6" t="s">
        <v>371</v>
      </c>
      <c r="I978" s="6" t="s">
        <v>372</v>
      </c>
      <c r="J978" s="3" t="s">
        <v>373</v>
      </c>
      <c r="K978" s="6" t="s">
        <v>115</v>
      </c>
      <c r="L978" s="6" t="s">
        <v>46</v>
      </c>
      <c r="M978" s="6" t="s">
        <v>116</v>
      </c>
      <c r="N978" s="6" t="s">
        <v>117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253</v>
      </c>
      <c r="V978" s="6" t="s">
        <v>374</v>
      </c>
      <c r="W978" s="20">
        <v>35.416666999999997</v>
      </c>
      <c r="X978" s="20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125</v>
      </c>
      <c r="AD978" s="6" t="s">
        <v>215</v>
      </c>
      <c r="AE978" s="6" t="s">
        <v>215</v>
      </c>
      <c r="AF978" s="6" t="s">
        <v>60</v>
      </c>
      <c r="AG978" s="6" t="s">
        <v>61</v>
      </c>
      <c r="AH978" s="6" t="s">
        <v>184</v>
      </c>
      <c r="AI978" s="22" t="s">
        <v>55</v>
      </c>
      <c r="AJ978" s="22">
        <v>31</v>
      </c>
      <c r="AK978" s="22">
        <f t="shared" si="68"/>
        <v>248</v>
      </c>
      <c r="AL978" s="22">
        <f t="shared" si="65"/>
        <v>0.5090316763140289</v>
      </c>
      <c r="AM978" s="24">
        <v>19.527000000000001</v>
      </c>
      <c r="AN978" s="23">
        <v>3.4379</v>
      </c>
      <c r="AO978" s="22" t="s">
        <v>49</v>
      </c>
      <c r="AP978" s="22">
        <v>0</v>
      </c>
      <c r="AQ978" s="22" t="s">
        <v>49</v>
      </c>
      <c r="AR978" s="22">
        <v>1.75</v>
      </c>
      <c r="AS978" s="22">
        <f t="shared" si="66"/>
        <v>0.45895171405470303</v>
      </c>
      <c r="AT978" s="22">
        <v>0</v>
      </c>
      <c r="AU978" s="4">
        <f t="shared" si="67"/>
        <v>0.442665484658819</v>
      </c>
      <c r="AV978" s="33" t="s">
        <v>384</v>
      </c>
    </row>
    <row r="979" spans="1:48">
      <c r="A979" s="6">
        <v>80</v>
      </c>
      <c r="B979" s="6" t="s">
        <v>38</v>
      </c>
      <c r="C979" s="6" t="s">
        <v>49</v>
      </c>
      <c r="D979" s="6" t="s">
        <v>370</v>
      </c>
      <c r="E979" s="6" t="s">
        <v>304</v>
      </c>
      <c r="F979" s="6">
        <v>2002</v>
      </c>
      <c r="G979" s="6" t="s">
        <v>111</v>
      </c>
      <c r="H979" s="6" t="s">
        <v>371</v>
      </c>
      <c r="I979" s="6" t="s">
        <v>372</v>
      </c>
      <c r="J979" s="3" t="s">
        <v>373</v>
      </c>
      <c r="K979" s="6" t="s">
        <v>115</v>
      </c>
      <c r="L979" s="6" t="s">
        <v>46</v>
      </c>
      <c r="M979" s="6" t="s">
        <v>116</v>
      </c>
      <c r="N979" s="6" t="s">
        <v>117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253</v>
      </c>
      <c r="V979" s="6" t="s">
        <v>374</v>
      </c>
      <c r="W979" s="20">
        <v>35.416666999999997</v>
      </c>
      <c r="X979" s="20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242</v>
      </c>
      <c r="AE979" s="6" t="s">
        <v>375</v>
      </c>
      <c r="AF979" s="6" t="s">
        <v>49</v>
      </c>
      <c r="AG979" s="6" t="s">
        <v>49</v>
      </c>
      <c r="AH979" s="6" t="s">
        <v>184</v>
      </c>
      <c r="AI979" s="22" t="s">
        <v>55</v>
      </c>
      <c r="AJ979" s="22" t="s">
        <v>49</v>
      </c>
      <c r="AK979" s="22" t="s">
        <v>49</v>
      </c>
      <c r="AL979" s="22" t="s">
        <v>49</v>
      </c>
      <c r="AM979" s="22" t="s">
        <v>49</v>
      </c>
      <c r="AN979" s="22" t="s">
        <v>49</v>
      </c>
      <c r="AO979" s="22" t="s">
        <v>49</v>
      </c>
      <c r="AP979" s="22">
        <v>0</v>
      </c>
      <c r="AQ979" s="22" t="s">
        <v>49</v>
      </c>
      <c r="AR979" s="22">
        <v>0.25700000000000001</v>
      </c>
      <c r="AS979" s="22" t="s">
        <v>49</v>
      </c>
      <c r="AT979" s="22" t="s">
        <v>49</v>
      </c>
      <c r="AU979" s="22" t="s">
        <v>49</v>
      </c>
      <c r="AV979" s="33" t="s">
        <v>49</v>
      </c>
    </row>
    <row r="980" spans="1:48">
      <c r="A980" s="6">
        <v>80</v>
      </c>
      <c r="B980" s="6" t="s">
        <v>38</v>
      </c>
      <c r="C980" s="6" t="s">
        <v>49</v>
      </c>
      <c r="D980" s="6" t="s">
        <v>370</v>
      </c>
      <c r="E980" s="6" t="s">
        <v>304</v>
      </c>
      <c r="F980" s="6">
        <v>2002</v>
      </c>
      <c r="G980" s="6" t="s">
        <v>111</v>
      </c>
      <c r="H980" s="6" t="s">
        <v>371</v>
      </c>
      <c r="I980" s="6" t="s">
        <v>372</v>
      </c>
      <c r="J980" s="3" t="s">
        <v>373</v>
      </c>
      <c r="K980" s="6" t="s">
        <v>115</v>
      </c>
      <c r="L980" s="6" t="s">
        <v>46</v>
      </c>
      <c r="M980" s="6" t="s">
        <v>116</v>
      </c>
      <c r="N980" s="6" t="s">
        <v>117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253</v>
      </c>
      <c r="V980" s="6" t="s">
        <v>374</v>
      </c>
      <c r="W980" s="20">
        <v>35.416666999999997</v>
      </c>
      <c r="X980" s="20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242</v>
      </c>
      <c r="AE980" s="6" t="s">
        <v>376</v>
      </c>
      <c r="AF980" s="6" t="s">
        <v>49</v>
      </c>
      <c r="AG980" s="6" t="s">
        <v>49</v>
      </c>
      <c r="AH980" s="6" t="s">
        <v>184</v>
      </c>
      <c r="AI980" s="22" t="s">
        <v>55</v>
      </c>
      <c r="AJ980" s="22" t="s">
        <v>49</v>
      </c>
      <c r="AK980" s="22" t="s">
        <v>49</v>
      </c>
      <c r="AL980" s="22" t="s">
        <v>49</v>
      </c>
      <c r="AM980" s="22" t="s">
        <v>49</v>
      </c>
      <c r="AN980" s="22" t="s">
        <v>49</v>
      </c>
      <c r="AO980" s="22" t="s">
        <v>49</v>
      </c>
      <c r="AP980" s="22">
        <v>0</v>
      </c>
      <c r="AQ980" s="22" t="s">
        <v>49</v>
      </c>
      <c r="AR980" s="22">
        <v>-1.744</v>
      </c>
      <c r="AS980" s="22" t="s">
        <v>49</v>
      </c>
      <c r="AT980" s="22" t="s">
        <v>49</v>
      </c>
      <c r="AU980" s="22" t="s">
        <v>49</v>
      </c>
      <c r="AV980" s="33" t="s">
        <v>49</v>
      </c>
    </row>
    <row r="981" spans="1:48">
      <c r="A981" s="6">
        <v>80</v>
      </c>
      <c r="B981" s="6" t="s">
        <v>38</v>
      </c>
      <c r="C981" s="6" t="s">
        <v>49</v>
      </c>
      <c r="D981" s="6" t="s">
        <v>370</v>
      </c>
      <c r="E981" s="6" t="s">
        <v>304</v>
      </c>
      <c r="F981" s="6">
        <v>2002</v>
      </c>
      <c r="G981" s="6" t="s">
        <v>111</v>
      </c>
      <c r="H981" s="6" t="s">
        <v>371</v>
      </c>
      <c r="I981" s="6" t="s">
        <v>372</v>
      </c>
      <c r="J981" s="3" t="s">
        <v>373</v>
      </c>
      <c r="K981" s="6" t="s">
        <v>115</v>
      </c>
      <c r="L981" s="6" t="s">
        <v>46</v>
      </c>
      <c r="M981" s="6" t="s">
        <v>116</v>
      </c>
      <c r="N981" s="6" t="s">
        <v>117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253</v>
      </c>
      <c r="V981" s="6" t="s">
        <v>374</v>
      </c>
      <c r="W981" s="20">
        <v>35.416666999999997</v>
      </c>
      <c r="X981" s="20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242</v>
      </c>
      <c r="AE981" s="6" t="s">
        <v>377</v>
      </c>
      <c r="AF981" s="6" t="s">
        <v>49</v>
      </c>
      <c r="AG981" s="6" t="s">
        <v>49</v>
      </c>
      <c r="AH981" s="6" t="s">
        <v>184</v>
      </c>
      <c r="AI981" s="22" t="s">
        <v>55</v>
      </c>
      <c r="AJ981" s="22" t="s">
        <v>49</v>
      </c>
      <c r="AK981" s="22" t="s">
        <v>49</v>
      </c>
      <c r="AL981" s="22" t="s">
        <v>49</v>
      </c>
      <c r="AM981" s="22" t="s">
        <v>49</v>
      </c>
      <c r="AN981" s="22" t="s">
        <v>49</v>
      </c>
      <c r="AO981" s="22" t="s">
        <v>49</v>
      </c>
      <c r="AP981" s="22">
        <v>0</v>
      </c>
      <c r="AQ981" s="22" t="s">
        <v>49</v>
      </c>
      <c r="AR981" s="22">
        <v>2.7040000000000002</v>
      </c>
      <c r="AS981" s="22" t="s">
        <v>49</v>
      </c>
      <c r="AT981" s="22" t="s">
        <v>49</v>
      </c>
      <c r="AU981" s="22" t="s">
        <v>49</v>
      </c>
      <c r="AV981" s="33" t="s">
        <v>49</v>
      </c>
    </row>
    <row r="982" spans="1:48">
      <c r="A982" s="6">
        <v>80</v>
      </c>
      <c r="B982" s="6" t="s">
        <v>38</v>
      </c>
      <c r="C982" s="6" t="s">
        <v>49</v>
      </c>
      <c r="D982" s="6" t="s">
        <v>370</v>
      </c>
      <c r="E982" s="6" t="s">
        <v>304</v>
      </c>
      <c r="F982" s="6">
        <v>2002</v>
      </c>
      <c r="G982" s="6" t="s">
        <v>111</v>
      </c>
      <c r="H982" s="6" t="s">
        <v>371</v>
      </c>
      <c r="I982" s="6" t="s">
        <v>372</v>
      </c>
      <c r="J982" s="3" t="s">
        <v>373</v>
      </c>
      <c r="K982" s="6" t="s">
        <v>115</v>
      </c>
      <c r="L982" s="6" t="s">
        <v>46</v>
      </c>
      <c r="M982" s="6" t="s">
        <v>116</v>
      </c>
      <c r="N982" s="6" t="s">
        <v>117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253</v>
      </c>
      <c r="V982" s="6" t="s">
        <v>374</v>
      </c>
      <c r="W982" s="20">
        <v>35.416666999999997</v>
      </c>
      <c r="X982" s="20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242</v>
      </c>
      <c r="AE982" s="6" t="s">
        <v>365</v>
      </c>
      <c r="AF982" s="6" t="s">
        <v>49</v>
      </c>
      <c r="AG982" s="6" t="s">
        <v>49</v>
      </c>
      <c r="AH982" s="6" t="s">
        <v>184</v>
      </c>
      <c r="AI982" s="22" t="s">
        <v>55</v>
      </c>
      <c r="AJ982" s="22" t="s">
        <v>49</v>
      </c>
      <c r="AK982" s="22" t="s">
        <v>49</v>
      </c>
      <c r="AL982" s="22" t="s">
        <v>49</v>
      </c>
      <c r="AM982" s="22" t="s">
        <v>49</v>
      </c>
      <c r="AN982" s="22" t="s">
        <v>49</v>
      </c>
      <c r="AO982" s="22" t="s">
        <v>49</v>
      </c>
      <c r="AP982" s="22">
        <v>0</v>
      </c>
      <c r="AQ982" s="22" t="s">
        <v>49</v>
      </c>
      <c r="AR982" s="22">
        <v>-22.135000000000002</v>
      </c>
      <c r="AS982" s="22" t="s">
        <v>49</v>
      </c>
      <c r="AT982" s="22" t="s">
        <v>49</v>
      </c>
      <c r="AU982" s="22" t="s">
        <v>49</v>
      </c>
      <c r="AV982" s="33" t="s">
        <v>49</v>
      </c>
    </row>
    <row r="983" spans="1:48">
      <c r="A983" s="6">
        <v>80</v>
      </c>
      <c r="B983" s="6" t="s">
        <v>38</v>
      </c>
      <c r="C983" s="6" t="s">
        <v>49</v>
      </c>
      <c r="D983" s="6" t="s">
        <v>370</v>
      </c>
      <c r="E983" s="6" t="s">
        <v>304</v>
      </c>
      <c r="F983" s="6">
        <v>2002</v>
      </c>
      <c r="G983" s="6" t="s">
        <v>111</v>
      </c>
      <c r="H983" s="6" t="s">
        <v>371</v>
      </c>
      <c r="I983" s="6" t="s">
        <v>372</v>
      </c>
      <c r="J983" s="3" t="s">
        <v>373</v>
      </c>
      <c r="K983" s="6" t="s">
        <v>115</v>
      </c>
      <c r="L983" s="6" t="s">
        <v>46</v>
      </c>
      <c r="M983" s="6" t="s">
        <v>116</v>
      </c>
      <c r="N983" s="6" t="s">
        <v>117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253</v>
      </c>
      <c r="V983" s="6" t="s">
        <v>374</v>
      </c>
      <c r="W983" s="20">
        <v>35.416666999999997</v>
      </c>
      <c r="X983" s="20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242</v>
      </c>
      <c r="AE983" s="6" t="s">
        <v>385</v>
      </c>
      <c r="AF983" s="6" t="s">
        <v>49</v>
      </c>
      <c r="AG983" s="6" t="s">
        <v>49</v>
      </c>
      <c r="AH983" s="6" t="s">
        <v>184</v>
      </c>
      <c r="AI983" s="22" t="s">
        <v>55</v>
      </c>
      <c r="AJ983" s="22" t="s">
        <v>49</v>
      </c>
      <c r="AK983" s="22" t="s">
        <v>49</v>
      </c>
      <c r="AL983" s="22" t="s">
        <v>49</v>
      </c>
      <c r="AM983" s="22" t="s">
        <v>49</v>
      </c>
      <c r="AN983" s="22" t="s">
        <v>49</v>
      </c>
      <c r="AO983" s="22" t="s">
        <v>49</v>
      </c>
      <c r="AP983" s="22">
        <v>0</v>
      </c>
      <c r="AQ983" s="22" t="s">
        <v>49</v>
      </c>
      <c r="AR983" s="22">
        <v>0.41399999999999998</v>
      </c>
      <c r="AS983" s="22" t="s">
        <v>49</v>
      </c>
      <c r="AT983" s="22" t="s">
        <v>49</v>
      </c>
      <c r="AU983" s="22" t="s">
        <v>49</v>
      </c>
      <c r="AV983" s="33" t="s">
        <v>49</v>
      </c>
    </row>
    <row r="984" spans="1:48">
      <c r="A984" s="6">
        <v>80</v>
      </c>
      <c r="B984" s="6" t="s">
        <v>38</v>
      </c>
      <c r="C984" s="6" t="s">
        <v>49</v>
      </c>
      <c r="D984" s="6" t="s">
        <v>370</v>
      </c>
      <c r="E984" s="6" t="s">
        <v>304</v>
      </c>
      <c r="F984" s="6">
        <v>2002</v>
      </c>
      <c r="G984" s="6" t="s">
        <v>111</v>
      </c>
      <c r="H984" s="6" t="s">
        <v>371</v>
      </c>
      <c r="I984" s="6" t="s">
        <v>372</v>
      </c>
      <c r="J984" s="3" t="s">
        <v>373</v>
      </c>
      <c r="K984" s="6" t="s">
        <v>115</v>
      </c>
      <c r="L984" s="6" t="s">
        <v>46</v>
      </c>
      <c r="M984" s="6" t="s">
        <v>116</v>
      </c>
      <c r="N984" s="6" t="s">
        <v>117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253</v>
      </c>
      <c r="V984" s="6" t="s">
        <v>374</v>
      </c>
      <c r="W984" s="20">
        <v>35.416666999999997</v>
      </c>
      <c r="X984" s="20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242</v>
      </c>
      <c r="AE984" s="6" t="s">
        <v>215</v>
      </c>
      <c r="AF984" s="6" t="s">
        <v>49</v>
      </c>
      <c r="AG984" s="6" t="s">
        <v>49</v>
      </c>
      <c r="AH984" s="6" t="s">
        <v>184</v>
      </c>
      <c r="AI984" s="22" t="s">
        <v>55</v>
      </c>
      <c r="AJ984" s="22" t="s">
        <v>49</v>
      </c>
      <c r="AK984" s="22" t="s">
        <v>49</v>
      </c>
      <c r="AL984" s="22" t="s">
        <v>49</v>
      </c>
      <c r="AM984" s="22" t="s">
        <v>49</v>
      </c>
      <c r="AN984" s="22" t="s">
        <v>49</v>
      </c>
      <c r="AO984" s="22" t="s">
        <v>49</v>
      </c>
      <c r="AP984" s="22">
        <v>0</v>
      </c>
      <c r="AQ984" s="22" t="s">
        <v>49</v>
      </c>
      <c r="AR984" s="22">
        <v>-0.84099999999999997</v>
      </c>
      <c r="AS984" s="22" t="s">
        <v>49</v>
      </c>
      <c r="AT984" s="22" t="s">
        <v>49</v>
      </c>
      <c r="AU984" s="22" t="s">
        <v>49</v>
      </c>
      <c r="AV984" s="33" t="s">
        <v>49</v>
      </c>
    </row>
    <row r="985" spans="1:48">
      <c r="A985" s="6">
        <v>80</v>
      </c>
      <c r="B985" s="6" t="s">
        <v>38</v>
      </c>
      <c r="C985" s="6" t="s">
        <v>49</v>
      </c>
      <c r="D985" s="6" t="s">
        <v>370</v>
      </c>
      <c r="E985" s="6" t="s">
        <v>304</v>
      </c>
      <c r="F985" s="6">
        <v>2002</v>
      </c>
      <c r="G985" s="6" t="s">
        <v>111</v>
      </c>
      <c r="H985" s="6" t="s">
        <v>371</v>
      </c>
      <c r="I985" s="6" t="s">
        <v>372</v>
      </c>
      <c r="J985" s="3" t="s">
        <v>373</v>
      </c>
      <c r="K985" s="6" t="s">
        <v>115</v>
      </c>
      <c r="L985" s="6" t="s">
        <v>46</v>
      </c>
      <c r="M985" s="6" t="s">
        <v>116</v>
      </c>
      <c r="N985" s="6" t="s">
        <v>117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253</v>
      </c>
      <c r="V985" s="6" t="s">
        <v>374</v>
      </c>
      <c r="W985" s="20">
        <v>35.416666999999997</v>
      </c>
      <c r="X985" s="20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375</v>
      </c>
      <c r="AE985" s="6" t="s">
        <v>376</v>
      </c>
      <c r="AF985" s="6" t="s">
        <v>49</v>
      </c>
      <c r="AG985" s="6" t="s">
        <v>49</v>
      </c>
      <c r="AH985" s="6" t="s">
        <v>184</v>
      </c>
      <c r="AI985" s="22" t="s">
        <v>55</v>
      </c>
      <c r="AJ985" s="22" t="s">
        <v>49</v>
      </c>
      <c r="AK985" s="22" t="s">
        <v>49</v>
      </c>
      <c r="AL985" s="22" t="s">
        <v>49</v>
      </c>
      <c r="AM985" s="22" t="s">
        <v>49</v>
      </c>
      <c r="AN985" s="22" t="s">
        <v>49</v>
      </c>
      <c r="AO985" s="22" t="s">
        <v>49</v>
      </c>
      <c r="AP985" s="22">
        <v>0</v>
      </c>
      <c r="AQ985" s="22" t="s">
        <v>49</v>
      </c>
      <c r="AR985" s="6">
        <v>0.68799999999999994</v>
      </c>
      <c r="AS985" s="22" t="s">
        <v>49</v>
      </c>
      <c r="AT985" s="22" t="s">
        <v>49</v>
      </c>
      <c r="AU985" s="22" t="s">
        <v>49</v>
      </c>
      <c r="AV985" s="33" t="s">
        <v>49</v>
      </c>
    </row>
    <row r="986" spans="1:48">
      <c r="A986" s="6">
        <v>80</v>
      </c>
      <c r="B986" s="6" t="s">
        <v>38</v>
      </c>
      <c r="C986" s="6" t="s">
        <v>49</v>
      </c>
      <c r="D986" s="6" t="s">
        <v>370</v>
      </c>
      <c r="E986" s="6" t="s">
        <v>304</v>
      </c>
      <c r="F986" s="6">
        <v>2002</v>
      </c>
      <c r="G986" s="6" t="s">
        <v>111</v>
      </c>
      <c r="H986" s="6" t="s">
        <v>371</v>
      </c>
      <c r="I986" s="6" t="s">
        <v>372</v>
      </c>
      <c r="J986" s="3" t="s">
        <v>373</v>
      </c>
      <c r="K986" s="6" t="s">
        <v>115</v>
      </c>
      <c r="L986" s="6" t="s">
        <v>46</v>
      </c>
      <c r="M986" s="6" t="s">
        <v>116</v>
      </c>
      <c r="N986" s="6" t="s">
        <v>117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253</v>
      </c>
      <c r="V986" s="6" t="s">
        <v>374</v>
      </c>
      <c r="W986" s="20">
        <v>35.416666999999997</v>
      </c>
      <c r="X986" s="20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375</v>
      </c>
      <c r="AE986" s="6" t="s">
        <v>377</v>
      </c>
      <c r="AF986" s="6" t="s">
        <v>49</v>
      </c>
      <c r="AG986" s="6" t="s">
        <v>49</v>
      </c>
      <c r="AH986" s="6" t="s">
        <v>184</v>
      </c>
      <c r="AI986" s="22" t="s">
        <v>55</v>
      </c>
      <c r="AJ986" s="22" t="s">
        <v>49</v>
      </c>
      <c r="AK986" s="22" t="s">
        <v>49</v>
      </c>
      <c r="AL986" s="22" t="s">
        <v>49</v>
      </c>
      <c r="AM986" s="22" t="s">
        <v>49</v>
      </c>
      <c r="AN986" s="22" t="s">
        <v>49</v>
      </c>
      <c r="AO986" s="22" t="s">
        <v>49</v>
      </c>
      <c r="AP986" s="22">
        <v>0</v>
      </c>
      <c r="AQ986" s="22" t="s">
        <v>49</v>
      </c>
      <c r="AR986" s="6">
        <v>-0.625</v>
      </c>
      <c r="AS986" s="22" t="s">
        <v>49</v>
      </c>
      <c r="AT986" s="22" t="s">
        <v>49</v>
      </c>
      <c r="AU986" s="22" t="s">
        <v>49</v>
      </c>
      <c r="AV986" s="33" t="s">
        <v>49</v>
      </c>
    </row>
    <row r="987" spans="1:48">
      <c r="A987" s="6">
        <v>80</v>
      </c>
      <c r="B987" s="6" t="s">
        <v>38</v>
      </c>
      <c r="C987" s="6" t="s">
        <v>49</v>
      </c>
      <c r="D987" s="6" t="s">
        <v>370</v>
      </c>
      <c r="E987" s="6" t="s">
        <v>304</v>
      </c>
      <c r="F987" s="6">
        <v>2002</v>
      </c>
      <c r="G987" s="6" t="s">
        <v>111</v>
      </c>
      <c r="H987" s="6" t="s">
        <v>371</v>
      </c>
      <c r="I987" s="6" t="s">
        <v>372</v>
      </c>
      <c r="J987" s="3" t="s">
        <v>373</v>
      </c>
      <c r="K987" s="6" t="s">
        <v>115</v>
      </c>
      <c r="L987" s="6" t="s">
        <v>46</v>
      </c>
      <c r="M987" s="6" t="s">
        <v>116</v>
      </c>
      <c r="N987" s="6" t="s">
        <v>117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253</v>
      </c>
      <c r="V987" s="6" t="s">
        <v>374</v>
      </c>
      <c r="W987" s="20">
        <v>35.416666999999997</v>
      </c>
      <c r="X987" s="20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375</v>
      </c>
      <c r="AE987" s="6" t="s">
        <v>365</v>
      </c>
      <c r="AF987" s="6" t="s">
        <v>49</v>
      </c>
      <c r="AG987" s="6" t="s">
        <v>49</v>
      </c>
      <c r="AH987" s="6" t="s">
        <v>184</v>
      </c>
      <c r="AI987" s="22" t="s">
        <v>55</v>
      </c>
      <c r="AJ987" s="22" t="s">
        <v>49</v>
      </c>
      <c r="AK987" s="22" t="s">
        <v>49</v>
      </c>
      <c r="AL987" s="22" t="s">
        <v>49</v>
      </c>
      <c r="AM987" s="22" t="s">
        <v>49</v>
      </c>
      <c r="AN987" s="22" t="s">
        <v>49</v>
      </c>
      <c r="AO987" s="22" t="s">
        <v>49</v>
      </c>
      <c r="AP987" s="22">
        <v>0</v>
      </c>
      <c r="AQ987" s="22" t="s">
        <v>49</v>
      </c>
      <c r="AR987" s="6">
        <v>-12.728</v>
      </c>
      <c r="AS987" s="22" t="s">
        <v>49</v>
      </c>
      <c r="AT987" s="22" t="s">
        <v>49</v>
      </c>
      <c r="AU987" s="22" t="s">
        <v>49</v>
      </c>
      <c r="AV987" s="33" t="s">
        <v>49</v>
      </c>
    </row>
    <row r="988" spans="1:48">
      <c r="A988" s="6">
        <v>80</v>
      </c>
      <c r="B988" s="6" t="s">
        <v>38</v>
      </c>
      <c r="C988" s="6" t="s">
        <v>49</v>
      </c>
      <c r="D988" s="6" t="s">
        <v>370</v>
      </c>
      <c r="E988" s="6" t="s">
        <v>304</v>
      </c>
      <c r="F988" s="6">
        <v>2002</v>
      </c>
      <c r="G988" s="6" t="s">
        <v>111</v>
      </c>
      <c r="H988" s="6" t="s">
        <v>371</v>
      </c>
      <c r="I988" s="6" t="s">
        <v>372</v>
      </c>
      <c r="J988" s="3" t="s">
        <v>373</v>
      </c>
      <c r="K988" s="6" t="s">
        <v>115</v>
      </c>
      <c r="L988" s="6" t="s">
        <v>46</v>
      </c>
      <c r="M988" s="6" t="s">
        <v>116</v>
      </c>
      <c r="N988" s="6" t="s">
        <v>117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253</v>
      </c>
      <c r="V988" s="6" t="s">
        <v>374</v>
      </c>
      <c r="W988" s="20">
        <v>35.416666999999997</v>
      </c>
      <c r="X988" s="20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375</v>
      </c>
      <c r="AE988" s="6" t="s">
        <v>385</v>
      </c>
      <c r="AF988" s="6" t="s">
        <v>49</v>
      </c>
      <c r="AG988" s="6" t="s">
        <v>49</v>
      </c>
      <c r="AH988" s="6" t="s">
        <v>184</v>
      </c>
      <c r="AI988" s="22" t="s">
        <v>55</v>
      </c>
      <c r="AJ988" s="22" t="s">
        <v>49</v>
      </c>
      <c r="AK988" s="22" t="s">
        <v>49</v>
      </c>
      <c r="AL988" s="22" t="s">
        <v>49</v>
      </c>
      <c r="AM988" s="22" t="s">
        <v>49</v>
      </c>
      <c r="AN988" s="22" t="s">
        <v>49</v>
      </c>
      <c r="AO988" s="22" t="s">
        <v>49</v>
      </c>
      <c r="AP988" s="22">
        <v>0</v>
      </c>
      <c r="AQ988" s="22" t="s">
        <v>49</v>
      </c>
      <c r="AR988" s="6">
        <v>0.21099999999999999</v>
      </c>
      <c r="AS988" s="22" t="s">
        <v>49</v>
      </c>
      <c r="AT988" s="22" t="s">
        <v>49</v>
      </c>
      <c r="AU988" s="22" t="s">
        <v>49</v>
      </c>
      <c r="AV988" s="33" t="s">
        <v>49</v>
      </c>
    </row>
    <row r="989" spans="1:48">
      <c r="A989" s="6">
        <v>80</v>
      </c>
      <c r="B989" s="6" t="s">
        <v>38</v>
      </c>
      <c r="C989" s="6" t="s">
        <v>49</v>
      </c>
      <c r="D989" s="6" t="s">
        <v>370</v>
      </c>
      <c r="E989" s="6" t="s">
        <v>304</v>
      </c>
      <c r="F989" s="6">
        <v>2002</v>
      </c>
      <c r="G989" s="6" t="s">
        <v>111</v>
      </c>
      <c r="H989" s="6" t="s">
        <v>371</v>
      </c>
      <c r="I989" s="6" t="s">
        <v>372</v>
      </c>
      <c r="J989" s="3" t="s">
        <v>373</v>
      </c>
      <c r="K989" s="6" t="s">
        <v>115</v>
      </c>
      <c r="L989" s="6" t="s">
        <v>46</v>
      </c>
      <c r="M989" s="6" t="s">
        <v>116</v>
      </c>
      <c r="N989" s="6" t="s">
        <v>117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253</v>
      </c>
      <c r="V989" s="6" t="s">
        <v>374</v>
      </c>
      <c r="W989" s="20">
        <v>35.416666999999997</v>
      </c>
      <c r="X989" s="20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375</v>
      </c>
      <c r="AE989" s="6" t="s">
        <v>215</v>
      </c>
      <c r="AF989" s="6" t="s">
        <v>49</v>
      </c>
      <c r="AG989" s="6" t="s">
        <v>49</v>
      </c>
      <c r="AH989" s="6" t="s">
        <v>184</v>
      </c>
      <c r="AI989" s="22" t="s">
        <v>55</v>
      </c>
      <c r="AJ989" s="22" t="s">
        <v>49</v>
      </c>
      <c r="AK989" s="22" t="s">
        <v>49</v>
      </c>
      <c r="AL989" s="22" t="s">
        <v>49</v>
      </c>
      <c r="AM989" s="22" t="s">
        <v>49</v>
      </c>
      <c r="AN989" s="22" t="s">
        <v>49</v>
      </c>
      <c r="AO989" s="22" t="s">
        <v>49</v>
      </c>
      <c r="AP989" s="22">
        <v>0</v>
      </c>
      <c r="AQ989" s="22" t="s">
        <v>49</v>
      </c>
      <c r="AR989" s="6">
        <v>0.109</v>
      </c>
      <c r="AS989" s="22" t="s">
        <v>49</v>
      </c>
      <c r="AT989" s="22" t="s">
        <v>49</v>
      </c>
      <c r="AU989" s="22" t="s">
        <v>49</v>
      </c>
      <c r="AV989" s="33" t="s">
        <v>49</v>
      </c>
    </row>
    <row r="990" spans="1:48">
      <c r="A990" s="6">
        <v>80</v>
      </c>
      <c r="B990" s="6" t="s">
        <v>38</v>
      </c>
      <c r="C990" s="6" t="s">
        <v>49</v>
      </c>
      <c r="D990" s="6" t="s">
        <v>370</v>
      </c>
      <c r="E990" s="6" t="s">
        <v>304</v>
      </c>
      <c r="F990" s="6">
        <v>2002</v>
      </c>
      <c r="G990" s="6" t="s">
        <v>111</v>
      </c>
      <c r="H990" s="6" t="s">
        <v>371</v>
      </c>
      <c r="I990" s="6" t="s">
        <v>372</v>
      </c>
      <c r="J990" s="3" t="s">
        <v>373</v>
      </c>
      <c r="K990" s="6" t="s">
        <v>115</v>
      </c>
      <c r="L990" s="6" t="s">
        <v>46</v>
      </c>
      <c r="M990" s="6" t="s">
        <v>116</v>
      </c>
      <c r="N990" s="6" t="s">
        <v>117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253</v>
      </c>
      <c r="V990" s="6" t="s">
        <v>374</v>
      </c>
      <c r="W990" s="20">
        <v>35.416666999999997</v>
      </c>
      <c r="X990" s="20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376</v>
      </c>
      <c r="AE990" s="6" t="s">
        <v>377</v>
      </c>
      <c r="AF990" s="6" t="s">
        <v>49</v>
      </c>
      <c r="AG990" s="6" t="s">
        <v>49</v>
      </c>
      <c r="AH990" s="6" t="s">
        <v>184</v>
      </c>
      <c r="AI990" s="22" t="s">
        <v>55</v>
      </c>
      <c r="AJ990" s="22" t="s">
        <v>49</v>
      </c>
      <c r="AK990" s="22" t="s">
        <v>49</v>
      </c>
      <c r="AL990" s="22" t="s">
        <v>49</v>
      </c>
      <c r="AM990" s="22" t="s">
        <v>49</v>
      </c>
      <c r="AN990" s="22" t="s">
        <v>49</v>
      </c>
      <c r="AO990" s="22" t="s">
        <v>49</v>
      </c>
      <c r="AP990" s="22">
        <v>0</v>
      </c>
      <c r="AQ990" s="22" t="s">
        <v>49</v>
      </c>
      <c r="AR990" s="6">
        <v>-3.677</v>
      </c>
      <c r="AS990" s="22" t="s">
        <v>49</v>
      </c>
      <c r="AT990" s="22" t="s">
        <v>49</v>
      </c>
      <c r="AU990" s="22" t="s">
        <v>49</v>
      </c>
      <c r="AV990" s="33" t="s">
        <v>49</v>
      </c>
    </row>
    <row r="991" spans="1:48">
      <c r="A991" s="6">
        <v>80</v>
      </c>
      <c r="B991" s="6" t="s">
        <v>38</v>
      </c>
      <c r="C991" s="6" t="s">
        <v>49</v>
      </c>
      <c r="D991" s="6" t="s">
        <v>370</v>
      </c>
      <c r="E991" s="6" t="s">
        <v>304</v>
      </c>
      <c r="F991" s="6">
        <v>2002</v>
      </c>
      <c r="G991" s="6" t="s">
        <v>111</v>
      </c>
      <c r="H991" s="6" t="s">
        <v>371</v>
      </c>
      <c r="I991" s="6" t="s">
        <v>372</v>
      </c>
      <c r="J991" s="3" t="s">
        <v>373</v>
      </c>
      <c r="K991" s="6" t="s">
        <v>115</v>
      </c>
      <c r="L991" s="6" t="s">
        <v>46</v>
      </c>
      <c r="M991" s="6" t="s">
        <v>116</v>
      </c>
      <c r="N991" s="6" t="s">
        <v>117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253</v>
      </c>
      <c r="V991" s="6" t="s">
        <v>374</v>
      </c>
      <c r="W991" s="20">
        <v>35.416666999999997</v>
      </c>
      <c r="X991" s="20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376</v>
      </c>
      <c r="AE991" s="6" t="s">
        <v>365</v>
      </c>
      <c r="AF991" s="6" t="s">
        <v>49</v>
      </c>
      <c r="AG991" s="6" t="s">
        <v>49</v>
      </c>
      <c r="AH991" s="6" t="s">
        <v>184</v>
      </c>
      <c r="AI991" s="22" t="s">
        <v>55</v>
      </c>
      <c r="AJ991" s="22" t="s">
        <v>49</v>
      </c>
      <c r="AK991" s="22" t="s">
        <v>49</v>
      </c>
      <c r="AL991" s="22" t="s">
        <v>49</v>
      </c>
      <c r="AM991" s="22" t="s">
        <v>49</v>
      </c>
      <c r="AN991" s="22" t="s">
        <v>49</v>
      </c>
      <c r="AO991" s="22" t="s">
        <v>49</v>
      </c>
      <c r="AP991" s="22">
        <v>0</v>
      </c>
      <c r="AQ991" s="22" t="s">
        <v>49</v>
      </c>
      <c r="AR991" s="6">
        <v>42.831000000000003</v>
      </c>
      <c r="AS991" s="22" t="s">
        <v>49</v>
      </c>
      <c r="AT991" s="22" t="s">
        <v>49</v>
      </c>
      <c r="AU991" s="22" t="s">
        <v>49</v>
      </c>
      <c r="AV991" s="33" t="s">
        <v>49</v>
      </c>
    </row>
    <row r="992" spans="1:48">
      <c r="A992" s="6">
        <v>80</v>
      </c>
      <c r="B992" s="6" t="s">
        <v>38</v>
      </c>
      <c r="C992" s="6" t="s">
        <v>49</v>
      </c>
      <c r="D992" s="6" t="s">
        <v>370</v>
      </c>
      <c r="E992" s="6" t="s">
        <v>304</v>
      </c>
      <c r="F992" s="6">
        <v>2002</v>
      </c>
      <c r="G992" s="6" t="s">
        <v>111</v>
      </c>
      <c r="H992" s="6" t="s">
        <v>371</v>
      </c>
      <c r="I992" s="6" t="s">
        <v>372</v>
      </c>
      <c r="J992" s="3" t="s">
        <v>373</v>
      </c>
      <c r="K992" s="6" t="s">
        <v>115</v>
      </c>
      <c r="L992" s="6" t="s">
        <v>46</v>
      </c>
      <c r="M992" s="6" t="s">
        <v>116</v>
      </c>
      <c r="N992" s="6" t="s">
        <v>117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253</v>
      </c>
      <c r="V992" s="6" t="s">
        <v>374</v>
      </c>
      <c r="W992" s="20">
        <v>35.416666999999997</v>
      </c>
      <c r="X992" s="20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376</v>
      </c>
      <c r="AE992" s="6" t="s">
        <v>385</v>
      </c>
      <c r="AF992" s="6" t="s">
        <v>49</v>
      </c>
      <c r="AG992" s="6" t="s">
        <v>49</v>
      </c>
      <c r="AH992" s="6" t="s">
        <v>184</v>
      </c>
      <c r="AI992" s="22" t="s">
        <v>55</v>
      </c>
      <c r="AJ992" s="22" t="s">
        <v>49</v>
      </c>
      <c r="AK992" s="22" t="s">
        <v>49</v>
      </c>
      <c r="AL992" s="22" t="s">
        <v>49</v>
      </c>
      <c r="AM992" s="22" t="s">
        <v>49</v>
      </c>
      <c r="AN992" s="22" t="s">
        <v>49</v>
      </c>
      <c r="AO992" s="22" t="s">
        <v>49</v>
      </c>
      <c r="AP992" s="22">
        <v>0</v>
      </c>
      <c r="AQ992" s="22" t="s">
        <v>49</v>
      </c>
      <c r="AR992" s="6">
        <v>1.141</v>
      </c>
      <c r="AS992" s="22" t="s">
        <v>49</v>
      </c>
      <c r="AT992" s="22" t="s">
        <v>49</v>
      </c>
      <c r="AU992" s="22" t="s">
        <v>49</v>
      </c>
      <c r="AV992" s="33" t="s">
        <v>49</v>
      </c>
    </row>
    <row r="993" spans="1:48">
      <c r="A993" s="6">
        <v>80</v>
      </c>
      <c r="B993" s="6" t="s">
        <v>38</v>
      </c>
      <c r="C993" s="6" t="s">
        <v>49</v>
      </c>
      <c r="D993" s="6" t="s">
        <v>370</v>
      </c>
      <c r="E993" s="6" t="s">
        <v>304</v>
      </c>
      <c r="F993" s="6">
        <v>2002</v>
      </c>
      <c r="G993" s="6" t="s">
        <v>111</v>
      </c>
      <c r="H993" s="6" t="s">
        <v>371</v>
      </c>
      <c r="I993" s="6" t="s">
        <v>372</v>
      </c>
      <c r="J993" s="3" t="s">
        <v>373</v>
      </c>
      <c r="K993" s="6" t="s">
        <v>115</v>
      </c>
      <c r="L993" s="6" t="s">
        <v>46</v>
      </c>
      <c r="M993" s="6" t="s">
        <v>116</v>
      </c>
      <c r="N993" s="6" t="s">
        <v>117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253</v>
      </c>
      <c r="V993" s="6" t="s">
        <v>374</v>
      </c>
      <c r="W993" s="20">
        <v>35.416666999999997</v>
      </c>
      <c r="X993" s="20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376</v>
      </c>
      <c r="AE993" s="6" t="s">
        <v>215</v>
      </c>
      <c r="AF993" s="6" t="s">
        <v>49</v>
      </c>
      <c r="AG993" s="6" t="s">
        <v>49</v>
      </c>
      <c r="AH993" s="6" t="s">
        <v>184</v>
      </c>
      <c r="AI993" s="22" t="s">
        <v>55</v>
      </c>
      <c r="AJ993" s="22" t="s">
        <v>49</v>
      </c>
      <c r="AK993" s="22" t="s">
        <v>49</v>
      </c>
      <c r="AL993" s="22" t="s">
        <v>49</v>
      </c>
      <c r="AM993" s="22" t="s">
        <v>49</v>
      </c>
      <c r="AN993" s="22" t="s">
        <v>49</v>
      </c>
      <c r="AO993" s="22" t="s">
        <v>49</v>
      </c>
      <c r="AP993" s="22">
        <v>0</v>
      </c>
      <c r="AQ993" s="22" t="s">
        <v>49</v>
      </c>
      <c r="AR993" s="6">
        <v>-1.155</v>
      </c>
      <c r="AS993" s="22" t="s">
        <v>49</v>
      </c>
      <c r="AT993" s="22" t="s">
        <v>49</v>
      </c>
      <c r="AU993" s="22" t="s">
        <v>49</v>
      </c>
      <c r="AV993" s="33" t="s">
        <v>49</v>
      </c>
    </row>
    <row r="994" spans="1:48">
      <c r="A994" s="6">
        <v>80</v>
      </c>
      <c r="B994" s="6" t="s">
        <v>38</v>
      </c>
      <c r="C994" s="6" t="s">
        <v>49</v>
      </c>
      <c r="D994" s="6" t="s">
        <v>370</v>
      </c>
      <c r="E994" s="6" t="s">
        <v>304</v>
      </c>
      <c r="F994" s="6">
        <v>2002</v>
      </c>
      <c r="G994" s="6" t="s">
        <v>111</v>
      </c>
      <c r="H994" s="6" t="s">
        <v>371</v>
      </c>
      <c r="I994" s="6" t="s">
        <v>372</v>
      </c>
      <c r="J994" s="3" t="s">
        <v>373</v>
      </c>
      <c r="K994" s="6" t="s">
        <v>115</v>
      </c>
      <c r="L994" s="6" t="s">
        <v>46</v>
      </c>
      <c r="M994" s="6" t="s">
        <v>116</v>
      </c>
      <c r="N994" s="6" t="s">
        <v>117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253</v>
      </c>
      <c r="V994" s="6" t="s">
        <v>374</v>
      </c>
      <c r="W994" s="20">
        <v>35.416666999999997</v>
      </c>
      <c r="X994" s="20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377</v>
      </c>
      <c r="AE994" s="6" t="s">
        <v>365</v>
      </c>
      <c r="AF994" s="6" t="s">
        <v>49</v>
      </c>
      <c r="AG994" s="6" t="s">
        <v>49</v>
      </c>
      <c r="AH994" s="6" t="s">
        <v>184</v>
      </c>
      <c r="AI994" s="22" t="s">
        <v>55</v>
      </c>
      <c r="AJ994" s="22" t="s">
        <v>49</v>
      </c>
      <c r="AK994" s="22" t="s">
        <v>49</v>
      </c>
      <c r="AL994" s="22" t="s">
        <v>49</v>
      </c>
      <c r="AM994" s="22" t="s">
        <v>49</v>
      </c>
      <c r="AN994" s="22" t="s">
        <v>49</v>
      </c>
      <c r="AO994" s="22" t="s">
        <v>49</v>
      </c>
      <c r="AP994" s="22">
        <v>0</v>
      </c>
      <c r="AQ994" s="22" t="s">
        <v>49</v>
      </c>
      <c r="AR994" s="6">
        <v>-42</v>
      </c>
      <c r="AS994" s="22" t="s">
        <v>49</v>
      </c>
      <c r="AT994" s="22" t="s">
        <v>49</v>
      </c>
      <c r="AU994" s="22" t="s">
        <v>49</v>
      </c>
      <c r="AV994" s="33" t="s">
        <v>49</v>
      </c>
    </row>
    <row r="995" spans="1:48">
      <c r="A995" s="6">
        <v>80</v>
      </c>
      <c r="B995" s="6" t="s">
        <v>38</v>
      </c>
      <c r="C995" s="6" t="s">
        <v>49</v>
      </c>
      <c r="D995" s="6" t="s">
        <v>370</v>
      </c>
      <c r="E995" s="6" t="s">
        <v>304</v>
      </c>
      <c r="F995" s="6">
        <v>2002</v>
      </c>
      <c r="G995" s="6" t="s">
        <v>111</v>
      </c>
      <c r="H995" s="6" t="s">
        <v>371</v>
      </c>
      <c r="I995" s="6" t="s">
        <v>372</v>
      </c>
      <c r="J995" s="3" t="s">
        <v>373</v>
      </c>
      <c r="K995" s="6" t="s">
        <v>115</v>
      </c>
      <c r="L995" s="6" t="s">
        <v>46</v>
      </c>
      <c r="M995" s="6" t="s">
        <v>116</v>
      </c>
      <c r="N995" s="6" t="s">
        <v>117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253</v>
      </c>
      <c r="V995" s="6" t="s">
        <v>374</v>
      </c>
      <c r="W995" s="20">
        <v>35.416666999999997</v>
      </c>
      <c r="X995" s="20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377</v>
      </c>
      <c r="AE995" s="6" t="s">
        <v>385</v>
      </c>
      <c r="AF995" s="6" t="s">
        <v>49</v>
      </c>
      <c r="AG995" s="6" t="s">
        <v>49</v>
      </c>
      <c r="AH995" s="6" t="s">
        <v>184</v>
      </c>
      <c r="AI995" s="22" t="s">
        <v>55</v>
      </c>
      <c r="AJ995" s="22" t="s">
        <v>49</v>
      </c>
      <c r="AK995" s="22" t="s">
        <v>49</v>
      </c>
      <c r="AL995" s="22" t="s">
        <v>49</v>
      </c>
      <c r="AM995" s="22" t="s">
        <v>49</v>
      </c>
      <c r="AN995" s="22" t="s">
        <v>49</v>
      </c>
      <c r="AO995" s="22" t="s">
        <v>49</v>
      </c>
      <c r="AP995" s="22">
        <v>0</v>
      </c>
      <c r="AQ995" s="22" t="s">
        <v>49</v>
      </c>
      <c r="AR995" s="6">
        <v>0.14099999999999999</v>
      </c>
      <c r="AS995" s="22" t="s">
        <v>49</v>
      </c>
      <c r="AT995" s="22" t="s">
        <v>49</v>
      </c>
      <c r="AU995" s="22" t="s">
        <v>49</v>
      </c>
      <c r="AV995" s="33" t="s">
        <v>49</v>
      </c>
    </row>
    <row r="996" spans="1:48">
      <c r="A996" s="6">
        <v>80</v>
      </c>
      <c r="B996" s="6" t="s">
        <v>38</v>
      </c>
      <c r="C996" s="6" t="s">
        <v>49</v>
      </c>
      <c r="D996" s="6" t="s">
        <v>370</v>
      </c>
      <c r="E996" s="6" t="s">
        <v>304</v>
      </c>
      <c r="F996" s="6">
        <v>2002</v>
      </c>
      <c r="G996" s="6" t="s">
        <v>111</v>
      </c>
      <c r="H996" s="6" t="s">
        <v>371</v>
      </c>
      <c r="I996" s="6" t="s">
        <v>372</v>
      </c>
      <c r="J996" s="3" t="s">
        <v>373</v>
      </c>
      <c r="K996" s="6" t="s">
        <v>115</v>
      </c>
      <c r="L996" s="6" t="s">
        <v>46</v>
      </c>
      <c r="M996" s="6" t="s">
        <v>116</v>
      </c>
      <c r="N996" s="6" t="s">
        <v>117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253</v>
      </c>
      <c r="V996" s="6" t="s">
        <v>374</v>
      </c>
      <c r="W996" s="20">
        <v>35.416666999999997</v>
      </c>
      <c r="X996" s="20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377</v>
      </c>
      <c r="AE996" s="6" t="s">
        <v>215</v>
      </c>
      <c r="AF996" s="6" t="s">
        <v>49</v>
      </c>
      <c r="AG996" s="6" t="s">
        <v>49</v>
      </c>
      <c r="AH996" s="6" t="s">
        <v>184</v>
      </c>
      <c r="AI996" s="22" t="s">
        <v>55</v>
      </c>
      <c r="AJ996" s="22" t="s">
        <v>49</v>
      </c>
      <c r="AK996" s="22" t="s">
        <v>49</v>
      </c>
      <c r="AL996" s="22" t="s">
        <v>49</v>
      </c>
      <c r="AM996" s="22" t="s">
        <v>49</v>
      </c>
      <c r="AN996" s="22" t="s">
        <v>49</v>
      </c>
      <c r="AO996" s="22" t="s">
        <v>49</v>
      </c>
      <c r="AP996" s="22">
        <v>0</v>
      </c>
      <c r="AQ996" s="22" t="s">
        <v>49</v>
      </c>
      <c r="AR996" s="6">
        <v>-1.2749999999999999</v>
      </c>
      <c r="AS996" s="22" t="s">
        <v>49</v>
      </c>
      <c r="AT996" s="22" t="s">
        <v>49</v>
      </c>
      <c r="AU996" s="22" t="s">
        <v>49</v>
      </c>
      <c r="AV996" s="33" t="s">
        <v>49</v>
      </c>
    </row>
    <row r="997" spans="1:48">
      <c r="A997" s="6">
        <v>80</v>
      </c>
      <c r="B997" s="6" t="s">
        <v>38</v>
      </c>
      <c r="C997" s="6" t="s">
        <v>49</v>
      </c>
      <c r="D997" s="6" t="s">
        <v>370</v>
      </c>
      <c r="E997" s="6" t="s">
        <v>304</v>
      </c>
      <c r="F997" s="6">
        <v>2002</v>
      </c>
      <c r="G997" s="6" t="s">
        <v>111</v>
      </c>
      <c r="H997" s="6" t="s">
        <v>371</v>
      </c>
      <c r="I997" s="6" t="s">
        <v>372</v>
      </c>
      <c r="J997" s="3" t="s">
        <v>373</v>
      </c>
      <c r="K997" s="6" t="s">
        <v>115</v>
      </c>
      <c r="L997" s="6" t="s">
        <v>46</v>
      </c>
      <c r="M997" s="6" t="s">
        <v>116</v>
      </c>
      <c r="N997" s="6" t="s">
        <v>117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253</v>
      </c>
      <c r="V997" s="6" t="s">
        <v>374</v>
      </c>
      <c r="W997" s="20">
        <v>35.416666999999997</v>
      </c>
      <c r="X997" s="20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365</v>
      </c>
      <c r="AE997" s="6" t="s">
        <v>385</v>
      </c>
      <c r="AF997" s="6" t="s">
        <v>49</v>
      </c>
      <c r="AG997" s="6" t="s">
        <v>49</v>
      </c>
      <c r="AH997" s="6" t="s">
        <v>184</v>
      </c>
      <c r="AI997" s="22" t="s">
        <v>55</v>
      </c>
      <c r="AJ997" s="22" t="s">
        <v>49</v>
      </c>
      <c r="AK997" s="22" t="s">
        <v>49</v>
      </c>
      <c r="AL997" s="22" t="s">
        <v>49</v>
      </c>
      <c r="AM997" s="22" t="s">
        <v>49</v>
      </c>
      <c r="AN997" s="22" t="s">
        <v>49</v>
      </c>
      <c r="AO997" s="22" t="s">
        <v>49</v>
      </c>
      <c r="AP997" s="22">
        <v>0</v>
      </c>
      <c r="AQ997" s="22" t="s">
        <v>49</v>
      </c>
      <c r="AR997" s="6">
        <v>16.276</v>
      </c>
      <c r="AS997" s="22" t="s">
        <v>49</v>
      </c>
      <c r="AT997" s="22" t="s">
        <v>49</v>
      </c>
      <c r="AU997" s="22" t="s">
        <v>49</v>
      </c>
      <c r="AV997" s="33" t="s">
        <v>49</v>
      </c>
    </row>
    <row r="998" spans="1:48">
      <c r="A998" s="6">
        <v>80</v>
      </c>
      <c r="B998" s="6" t="s">
        <v>38</v>
      </c>
      <c r="C998" s="6" t="s">
        <v>49</v>
      </c>
      <c r="D998" s="6" t="s">
        <v>370</v>
      </c>
      <c r="E998" s="6" t="s">
        <v>304</v>
      </c>
      <c r="F998" s="6">
        <v>2002</v>
      </c>
      <c r="G998" s="6" t="s">
        <v>111</v>
      </c>
      <c r="H998" s="6" t="s">
        <v>371</v>
      </c>
      <c r="I998" s="6" t="s">
        <v>372</v>
      </c>
      <c r="J998" s="3" t="s">
        <v>373</v>
      </c>
      <c r="K998" s="6" t="s">
        <v>115</v>
      </c>
      <c r="L998" s="6" t="s">
        <v>46</v>
      </c>
      <c r="M998" s="6" t="s">
        <v>116</v>
      </c>
      <c r="N998" s="6" t="s">
        <v>117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253</v>
      </c>
      <c r="V998" s="6" t="s">
        <v>374</v>
      </c>
      <c r="W998" s="20">
        <v>35.416666999999997</v>
      </c>
      <c r="X998" s="20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365</v>
      </c>
      <c r="AE998" s="6" t="s">
        <v>215</v>
      </c>
      <c r="AF998" s="6" t="s">
        <v>49</v>
      </c>
      <c r="AG998" s="6" t="s">
        <v>49</v>
      </c>
      <c r="AH998" s="6" t="s">
        <v>184</v>
      </c>
      <c r="AI998" s="22" t="s">
        <v>55</v>
      </c>
      <c r="AJ998" s="22" t="s">
        <v>49</v>
      </c>
      <c r="AK998" s="22" t="s">
        <v>49</v>
      </c>
      <c r="AL998" s="22" t="s">
        <v>49</v>
      </c>
      <c r="AM998" s="22" t="s">
        <v>49</v>
      </c>
      <c r="AN998" s="22" t="s">
        <v>49</v>
      </c>
      <c r="AO998" s="22" t="s">
        <v>49</v>
      </c>
      <c r="AP998" s="22">
        <v>0</v>
      </c>
      <c r="AQ998" s="22" t="s">
        <v>49</v>
      </c>
      <c r="AR998" s="6">
        <v>-1.575</v>
      </c>
      <c r="AS998" s="22" t="s">
        <v>49</v>
      </c>
      <c r="AT998" s="22" t="s">
        <v>49</v>
      </c>
      <c r="AU998" s="22" t="s">
        <v>49</v>
      </c>
      <c r="AV998" s="33" t="s">
        <v>49</v>
      </c>
    </row>
    <row r="999" spans="1:48">
      <c r="A999" s="6">
        <v>80</v>
      </c>
      <c r="B999" s="6" t="s">
        <v>38</v>
      </c>
      <c r="C999" s="6" t="s">
        <v>49</v>
      </c>
      <c r="D999" s="6" t="s">
        <v>370</v>
      </c>
      <c r="E999" s="6" t="s">
        <v>304</v>
      </c>
      <c r="F999" s="6">
        <v>2002</v>
      </c>
      <c r="G999" s="6" t="s">
        <v>111</v>
      </c>
      <c r="H999" s="6" t="s">
        <v>371</v>
      </c>
      <c r="I999" s="6" t="s">
        <v>372</v>
      </c>
      <c r="J999" s="3" t="s">
        <v>373</v>
      </c>
      <c r="K999" s="6" t="s">
        <v>115</v>
      </c>
      <c r="L999" s="6" t="s">
        <v>46</v>
      </c>
      <c r="M999" s="6" t="s">
        <v>116</v>
      </c>
      <c r="N999" s="6" t="s">
        <v>117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253</v>
      </c>
      <c r="V999" s="6" t="s">
        <v>374</v>
      </c>
      <c r="W999" s="20">
        <v>35.416666999999997</v>
      </c>
      <c r="X999" s="20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385</v>
      </c>
      <c r="AE999" s="6" t="s">
        <v>215</v>
      </c>
      <c r="AF999" s="6" t="s">
        <v>49</v>
      </c>
      <c r="AG999" s="6" t="s">
        <v>49</v>
      </c>
      <c r="AH999" s="6" t="s">
        <v>184</v>
      </c>
      <c r="AI999" s="22" t="s">
        <v>55</v>
      </c>
      <c r="AJ999" s="22" t="s">
        <v>49</v>
      </c>
      <c r="AK999" s="22" t="s">
        <v>49</v>
      </c>
      <c r="AL999" s="22" t="s">
        <v>49</v>
      </c>
      <c r="AM999" s="22" t="s">
        <v>49</v>
      </c>
      <c r="AN999" s="22" t="s">
        <v>49</v>
      </c>
      <c r="AO999" s="22" t="s">
        <v>49</v>
      </c>
      <c r="AP999" s="22">
        <v>0</v>
      </c>
      <c r="AQ999" s="22" t="s">
        <v>49</v>
      </c>
      <c r="AR999" s="6">
        <v>0.28000000000000003</v>
      </c>
      <c r="AS999" s="22" t="s">
        <v>49</v>
      </c>
      <c r="AT999" s="22" t="s">
        <v>49</v>
      </c>
      <c r="AU999" s="22" t="s">
        <v>49</v>
      </c>
      <c r="AV999" s="33" t="s">
        <v>49</v>
      </c>
    </row>
    <row r="1000" spans="1:48">
      <c r="A1000" s="6">
        <v>80</v>
      </c>
      <c r="B1000" s="6" t="s">
        <v>38</v>
      </c>
      <c r="C1000" s="6" t="s">
        <v>49</v>
      </c>
      <c r="D1000" s="6" t="s">
        <v>370</v>
      </c>
      <c r="E1000" s="6" t="s">
        <v>304</v>
      </c>
      <c r="F1000" s="6">
        <v>2002</v>
      </c>
      <c r="G1000" s="6" t="s">
        <v>111</v>
      </c>
      <c r="H1000" s="6" t="s">
        <v>371</v>
      </c>
      <c r="I1000" s="6" t="s">
        <v>372</v>
      </c>
      <c r="J1000" s="3" t="s">
        <v>373</v>
      </c>
      <c r="K1000" s="6" t="s">
        <v>115</v>
      </c>
      <c r="L1000" s="6" t="s">
        <v>46</v>
      </c>
      <c r="M1000" s="6" t="s">
        <v>116</v>
      </c>
      <c r="N1000" s="6" t="s">
        <v>117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253</v>
      </c>
      <c r="V1000" s="6" t="s">
        <v>380</v>
      </c>
      <c r="W1000" s="25">
        <v>35.450000000000003</v>
      </c>
      <c r="X1000" s="25">
        <v>23.666667</v>
      </c>
      <c r="Y1000" s="6" t="s">
        <v>48</v>
      </c>
      <c r="Z1000" s="6" t="s">
        <v>49</v>
      </c>
      <c r="AA1000" s="6" t="s">
        <v>128</v>
      </c>
      <c r="AB1000" s="6" t="s">
        <v>241</v>
      </c>
      <c r="AC1000" s="6" t="s">
        <v>242</v>
      </c>
      <c r="AD1000" s="6" t="s">
        <v>242</v>
      </c>
      <c r="AE1000" s="6" t="s">
        <v>242</v>
      </c>
      <c r="AF1000" s="6" t="s">
        <v>60</v>
      </c>
      <c r="AG1000" s="6" t="s">
        <v>61</v>
      </c>
      <c r="AH1000" s="6" t="s">
        <v>184</v>
      </c>
      <c r="AI1000" s="22" t="s">
        <v>55</v>
      </c>
      <c r="AJ1000" s="22">
        <v>32</v>
      </c>
      <c r="AK1000" s="22">
        <f>AJ1000*2*4</f>
        <v>256</v>
      </c>
      <c r="AL1000" s="22">
        <f>AR1000/AN1000</f>
        <v>0.23526077097505671</v>
      </c>
      <c r="AM1000" s="26">
        <v>21.23095</v>
      </c>
      <c r="AN1000" s="21">
        <v>8.1143999999999998</v>
      </c>
      <c r="AO1000" s="22" t="s">
        <v>49</v>
      </c>
      <c r="AP1000" s="22">
        <v>0</v>
      </c>
      <c r="AQ1000" s="22" t="s">
        <v>49</v>
      </c>
      <c r="AR1000" s="22">
        <v>1.909</v>
      </c>
      <c r="AS1000" s="22">
        <f>AR1000/(AM1000^2)*100</f>
        <v>0.42351331936808528</v>
      </c>
      <c r="AT1000" s="22">
        <v>0</v>
      </c>
      <c r="AU1000" s="4">
        <f>AS1000*(1-AL1000)/AL1000</f>
        <v>1.3766734164519203</v>
      </c>
      <c r="AV1000" s="33" t="s">
        <v>384</v>
      </c>
    </row>
    <row r="1001" spans="1:48">
      <c r="A1001" s="6">
        <v>80</v>
      </c>
      <c r="B1001" s="6" t="s">
        <v>38</v>
      </c>
      <c r="C1001" s="6" t="s">
        <v>49</v>
      </c>
      <c r="D1001" s="6" t="s">
        <v>370</v>
      </c>
      <c r="E1001" s="6" t="s">
        <v>304</v>
      </c>
      <c r="F1001" s="6">
        <v>2002</v>
      </c>
      <c r="G1001" s="6" t="s">
        <v>111</v>
      </c>
      <c r="H1001" s="6" t="s">
        <v>371</v>
      </c>
      <c r="I1001" s="6" t="s">
        <v>372</v>
      </c>
      <c r="J1001" s="3" t="s">
        <v>373</v>
      </c>
      <c r="K1001" s="6" t="s">
        <v>115</v>
      </c>
      <c r="L1001" s="6" t="s">
        <v>46</v>
      </c>
      <c r="M1001" s="6" t="s">
        <v>116</v>
      </c>
      <c r="N1001" s="6" t="s">
        <v>117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253</v>
      </c>
      <c r="V1001" s="6" t="s">
        <v>380</v>
      </c>
      <c r="W1001" s="25">
        <v>35.450000000000003</v>
      </c>
      <c r="X1001" s="25">
        <v>23.666667</v>
      </c>
      <c r="Y1001" s="6" t="s">
        <v>48</v>
      </c>
      <c r="Z1001" s="6" t="s">
        <v>49</v>
      </c>
      <c r="AA1001" s="6" t="s">
        <v>128</v>
      </c>
      <c r="AB1001" s="6" t="s">
        <v>294</v>
      </c>
      <c r="AC1001" s="6" t="s">
        <v>378</v>
      </c>
      <c r="AD1001" s="6" t="s">
        <v>375</v>
      </c>
      <c r="AE1001" s="6" t="s">
        <v>375</v>
      </c>
      <c r="AF1001" s="6" t="s">
        <v>60</v>
      </c>
      <c r="AG1001" s="6" t="s">
        <v>60</v>
      </c>
      <c r="AH1001" s="6" t="s">
        <v>184</v>
      </c>
      <c r="AI1001" s="22" t="s">
        <v>55</v>
      </c>
      <c r="AJ1001" s="22">
        <v>32</v>
      </c>
      <c r="AK1001" s="22">
        <f>AJ1001*2*4</f>
        <v>256</v>
      </c>
      <c r="AL1001" s="22">
        <f t="shared" ref="AL1001:AL1006" si="69">AR1001/AN1001</f>
        <v>0.44542951172006179</v>
      </c>
      <c r="AM1001" s="26">
        <v>11.837999999999999</v>
      </c>
      <c r="AN1001" s="21">
        <v>7.4444999999999997</v>
      </c>
      <c r="AO1001" s="22" t="s">
        <v>49</v>
      </c>
      <c r="AP1001" s="22">
        <v>0</v>
      </c>
      <c r="AQ1001" s="22" t="s">
        <v>49</v>
      </c>
      <c r="AR1001" s="22">
        <v>3.3159999999999998</v>
      </c>
      <c r="AS1001" s="22">
        <f t="shared" ref="AS1001:AS1006" si="70">AR1001/(AM1001^2)*100</f>
        <v>2.3662348730443634</v>
      </c>
      <c r="AT1001" s="22">
        <v>0</v>
      </c>
      <c r="AU1001" s="4">
        <f t="shared" ref="AU1001:AU1006" si="71">AS1001*(1-AL1001)/AL1001</f>
        <v>2.9460195034269163</v>
      </c>
      <c r="AV1001" s="33" t="s">
        <v>384</v>
      </c>
    </row>
    <row r="1002" spans="1:48">
      <c r="A1002" s="6">
        <v>80</v>
      </c>
      <c r="B1002" s="6" t="s">
        <v>38</v>
      </c>
      <c r="C1002" s="6" t="s">
        <v>49</v>
      </c>
      <c r="D1002" s="6" t="s">
        <v>370</v>
      </c>
      <c r="E1002" s="6" t="s">
        <v>304</v>
      </c>
      <c r="F1002" s="6">
        <v>2002</v>
      </c>
      <c r="G1002" s="6" t="s">
        <v>111</v>
      </c>
      <c r="H1002" s="6" t="s">
        <v>371</v>
      </c>
      <c r="I1002" s="6" t="s">
        <v>372</v>
      </c>
      <c r="J1002" s="3" t="s">
        <v>373</v>
      </c>
      <c r="K1002" s="6" t="s">
        <v>115</v>
      </c>
      <c r="L1002" s="6" t="s">
        <v>46</v>
      </c>
      <c r="M1002" s="6" t="s">
        <v>116</v>
      </c>
      <c r="N1002" s="6" t="s">
        <v>117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253</v>
      </c>
      <c r="V1002" s="6" t="s">
        <v>380</v>
      </c>
      <c r="W1002" s="25">
        <v>35.450000000000003</v>
      </c>
      <c r="X1002" s="25">
        <v>23.666667</v>
      </c>
      <c r="Y1002" s="6" t="s">
        <v>48</v>
      </c>
      <c r="Z1002" s="6" t="s">
        <v>49</v>
      </c>
      <c r="AA1002" s="6" t="s">
        <v>128</v>
      </c>
      <c r="AB1002" s="6" t="s">
        <v>243</v>
      </c>
      <c r="AC1002" s="6" t="s">
        <v>379</v>
      </c>
      <c r="AD1002" s="6" t="s">
        <v>376</v>
      </c>
      <c r="AE1002" s="6" t="s">
        <v>376</v>
      </c>
      <c r="AF1002" s="6" t="s">
        <v>60</v>
      </c>
      <c r="AG1002" s="6" t="s">
        <v>53</v>
      </c>
      <c r="AH1002" s="6" t="s">
        <v>184</v>
      </c>
      <c r="AI1002" s="22" t="s">
        <v>55</v>
      </c>
      <c r="AJ1002" s="22">
        <v>32</v>
      </c>
      <c r="AK1002" s="22">
        <f t="shared" ref="AK1002:AK1006" si="72">AJ1002*2*4</f>
        <v>256</v>
      </c>
      <c r="AL1002" s="22">
        <f t="shared" si="69"/>
        <v>0.53425140813372096</v>
      </c>
      <c r="AM1002" s="26">
        <v>68.312799999999996</v>
      </c>
      <c r="AN1002" s="21">
        <v>82.200999999999993</v>
      </c>
      <c r="AO1002" s="22" t="s">
        <v>49</v>
      </c>
      <c r="AP1002" s="22">
        <v>0</v>
      </c>
      <c r="AQ1002" s="22" t="s">
        <v>49</v>
      </c>
      <c r="AR1002" s="22">
        <v>43.915999999999997</v>
      </c>
      <c r="AS1002" s="22">
        <f t="shared" si="70"/>
        <v>0.94106279383704727</v>
      </c>
      <c r="AT1002" s="22">
        <v>0</v>
      </c>
      <c r="AU1002" s="4">
        <f t="shared" si="71"/>
        <v>0.82039778354247561</v>
      </c>
      <c r="AV1002" s="33" t="s">
        <v>384</v>
      </c>
    </row>
    <row r="1003" spans="1:48">
      <c r="A1003" s="6">
        <v>80</v>
      </c>
      <c r="B1003" s="6" t="s">
        <v>38</v>
      </c>
      <c r="C1003" s="6" t="s">
        <v>49</v>
      </c>
      <c r="D1003" s="6" t="s">
        <v>370</v>
      </c>
      <c r="E1003" s="6" t="s">
        <v>304</v>
      </c>
      <c r="F1003" s="6">
        <v>2002</v>
      </c>
      <c r="G1003" s="6" t="s">
        <v>111</v>
      </c>
      <c r="H1003" s="6" t="s">
        <v>371</v>
      </c>
      <c r="I1003" s="6" t="s">
        <v>372</v>
      </c>
      <c r="J1003" s="3" t="s">
        <v>373</v>
      </c>
      <c r="K1003" s="6" t="s">
        <v>115</v>
      </c>
      <c r="L1003" s="6" t="s">
        <v>46</v>
      </c>
      <c r="M1003" s="6" t="s">
        <v>116</v>
      </c>
      <c r="N1003" s="6" t="s">
        <v>117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253</v>
      </c>
      <c r="V1003" s="6" t="s">
        <v>380</v>
      </c>
      <c r="W1003" s="25">
        <v>35.450000000000003</v>
      </c>
      <c r="X1003" s="25">
        <v>23.666667</v>
      </c>
      <c r="Y1003" s="6" t="s">
        <v>48</v>
      </c>
      <c r="Z1003" s="6" t="s">
        <v>49</v>
      </c>
      <c r="AA1003" s="6" t="s">
        <v>128</v>
      </c>
      <c r="AB1003" s="6" t="s">
        <v>243</v>
      </c>
      <c r="AC1003" s="6" t="s">
        <v>379</v>
      </c>
      <c r="AD1003" s="6" t="s">
        <v>377</v>
      </c>
      <c r="AE1003" s="6" t="s">
        <v>377</v>
      </c>
      <c r="AF1003" s="6" t="s">
        <v>60</v>
      </c>
      <c r="AG1003" s="6" t="s">
        <v>60</v>
      </c>
      <c r="AH1003" s="6" t="s">
        <v>184</v>
      </c>
      <c r="AI1003" s="22" t="s">
        <v>55</v>
      </c>
      <c r="AJ1003" s="22">
        <v>32</v>
      </c>
      <c r="AK1003" s="22">
        <f t="shared" si="72"/>
        <v>256</v>
      </c>
      <c r="AL1003" s="22">
        <f t="shared" si="69"/>
        <v>0.27565160838461156</v>
      </c>
      <c r="AM1003" s="26">
        <v>4.5708000000000002</v>
      </c>
      <c r="AN1003" s="21">
        <v>3.9977999999999998</v>
      </c>
      <c r="AO1003" s="22" t="s">
        <v>49</v>
      </c>
      <c r="AP1003" s="22">
        <v>0</v>
      </c>
      <c r="AQ1003" s="22" t="s">
        <v>49</v>
      </c>
      <c r="AR1003" s="22">
        <v>1.1020000000000001</v>
      </c>
      <c r="AS1003" s="22">
        <f t="shared" si="70"/>
        <v>5.2746926282481104</v>
      </c>
      <c r="AT1003" s="22">
        <v>0</v>
      </c>
      <c r="AU1003" s="4">
        <f t="shared" si="71"/>
        <v>13.860666890091538</v>
      </c>
      <c r="AV1003" s="33" t="s">
        <v>384</v>
      </c>
    </row>
    <row r="1004" spans="1:48">
      <c r="A1004" s="6">
        <v>80</v>
      </c>
      <c r="B1004" s="6" t="s">
        <v>38</v>
      </c>
      <c r="C1004" s="6" t="s">
        <v>49</v>
      </c>
      <c r="D1004" s="6" t="s">
        <v>370</v>
      </c>
      <c r="E1004" s="6" t="s">
        <v>304</v>
      </c>
      <c r="F1004" s="6">
        <v>2002</v>
      </c>
      <c r="G1004" s="6" t="s">
        <v>111</v>
      </c>
      <c r="H1004" s="6" t="s">
        <v>371</v>
      </c>
      <c r="I1004" s="6" t="s">
        <v>372</v>
      </c>
      <c r="J1004" s="3" t="s">
        <v>373</v>
      </c>
      <c r="K1004" s="6" t="s">
        <v>115</v>
      </c>
      <c r="L1004" s="6" t="s">
        <v>46</v>
      </c>
      <c r="M1004" s="6" t="s">
        <v>116</v>
      </c>
      <c r="N1004" s="6" t="s">
        <v>117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253</v>
      </c>
      <c r="V1004" s="6" t="s">
        <v>380</v>
      </c>
      <c r="W1004" s="25">
        <v>35.450000000000003</v>
      </c>
      <c r="X1004" s="25">
        <v>23.666667</v>
      </c>
      <c r="Y1004" s="6" t="s">
        <v>48</v>
      </c>
      <c r="Z1004" s="6" t="s">
        <v>49</v>
      </c>
      <c r="AA1004" s="6" t="s">
        <v>95</v>
      </c>
      <c r="AB1004" s="6" t="s">
        <v>367</v>
      </c>
      <c r="AC1004" s="6" t="s">
        <v>367</v>
      </c>
      <c r="AD1004" s="6" t="s">
        <v>365</v>
      </c>
      <c r="AE1004" s="6" t="s">
        <v>365</v>
      </c>
      <c r="AF1004" s="6" t="s">
        <v>60</v>
      </c>
      <c r="AG1004" s="6" t="s">
        <v>53</v>
      </c>
      <c r="AH1004" s="6" t="s">
        <v>184</v>
      </c>
      <c r="AI1004" s="22" t="s">
        <v>55</v>
      </c>
      <c r="AJ1004" s="22">
        <v>32</v>
      </c>
      <c r="AK1004" s="22">
        <f t="shared" si="72"/>
        <v>256</v>
      </c>
      <c r="AL1004" s="22">
        <f t="shared" si="69"/>
        <v>0.47762367082755436</v>
      </c>
      <c r="AM1004" s="26">
        <v>175.9956</v>
      </c>
      <c r="AN1004" s="21">
        <v>1297.8</v>
      </c>
      <c r="AO1004" s="22" t="s">
        <v>49</v>
      </c>
      <c r="AP1004" s="22">
        <v>0</v>
      </c>
      <c r="AQ1004" s="22" t="s">
        <v>49</v>
      </c>
      <c r="AR1004" s="22">
        <v>619.86</v>
      </c>
      <c r="AS1004" s="22">
        <f t="shared" si="70"/>
        <v>2.0011976826003237</v>
      </c>
      <c r="AT1004" s="22">
        <v>0</v>
      </c>
      <c r="AU1004" s="4">
        <f t="shared" si="71"/>
        <v>2.1887070579518979</v>
      </c>
      <c r="AV1004" s="33" t="s">
        <v>384</v>
      </c>
    </row>
    <row r="1005" spans="1:48">
      <c r="A1005" s="6">
        <v>80</v>
      </c>
      <c r="B1005" s="6" t="s">
        <v>38</v>
      </c>
      <c r="C1005" s="6" t="s">
        <v>49</v>
      </c>
      <c r="D1005" s="6" t="s">
        <v>370</v>
      </c>
      <c r="E1005" s="6" t="s">
        <v>304</v>
      </c>
      <c r="F1005" s="6">
        <v>2002</v>
      </c>
      <c r="G1005" s="6" t="s">
        <v>111</v>
      </c>
      <c r="H1005" s="6" t="s">
        <v>371</v>
      </c>
      <c r="I1005" s="6" t="s">
        <v>372</v>
      </c>
      <c r="J1005" s="3" t="s">
        <v>373</v>
      </c>
      <c r="K1005" s="6" t="s">
        <v>115</v>
      </c>
      <c r="L1005" s="6" t="s">
        <v>46</v>
      </c>
      <c r="M1005" s="6" t="s">
        <v>116</v>
      </c>
      <c r="N1005" s="6" t="s">
        <v>117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253</v>
      </c>
      <c r="V1005" s="6" t="s">
        <v>380</v>
      </c>
      <c r="W1005" s="25">
        <v>35.450000000000003</v>
      </c>
      <c r="X1005" s="25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368</v>
      </c>
      <c r="AD1005" s="6" t="s">
        <v>385</v>
      </c>
      <c r="AE1005" s="6" t="s">
        <v>385</v>
      </c>
      <c r="AF1005" s="6" t="s">
        <v>60</v>
      </c>
      <c r="AG1005" s="6" t="s">
        <v>53</v>
      </c>
      <c r="AH1005" s="6" t="s">
        <v>184</v>
      </c>
      <c r="AI1005" s="22" t="s">
        <v>55</v>
      </c>
      <c r="AJ1005" s="22">
        <v>32</v>
      </c>
      <c r="AK1005" s="22">
        <f t="shared" si="72"/>
        <v>256</v>
      </c>
      <c r="AL1005" s="22">
        <f t="shared" si="69"/>
        <v>0.42737385504465608</v>
      </c>
      <c r="AM1005" s="26">
        <v>6.6756000000000002</v>
      </c>
      <c r="AN1005" s="21">
        <v>8.7558000000000007</v>
      </c>
      <c r="AO1005" s="22" t="s">
        <v>49</v>
      </c>
      <c r="AP1005" s="22">
        <v>0</v>
      </c>
      <c r="AQ1005" s="22" t="s">
        <v>49</v>
      </c>
      <c r="AR1005" s="22">
        <v>3.742</v>
      </c>
      <c r="AS1005" s="22">
        <f t="shared" si="70"/>
        <v>8.3969810132653429</v>
      </c>
      <c r="AT1005" s="22">
        <v>0</v>
      </c>
      <c r="AU1005" s="4">
        <f t="shared" si="71"/>
        <v>11.250877446368195</v>
      </c>
      <c r="AV1005" s="33" t="s">
        <v>384</v>
      </c>
    </row>
    <row r="1006" spans="1:48">
      <c r="A1006" s="6">
        <v>80</v>
      </c>
      <c r="B1006" s="6" t="s">
        <v>38</v>
      </c>
      <c r="C1006" s="6" t="s">
        <v>49</v>
      </c>
      <c r="D1006" s="6" t="s">
        <v>370</v>
      </c>
      <c r="E1006" s="6" t="s">
        <v>304</v>
      </c>
      <c r="F1006" s="6">
        <v>2002</v>
      </c>
      <c r="G1006" s="6" t="s">
        <v>111</v>
      </c>
      <c r="H1006" s="6" t="s">
        <v>371</v>
      </c>
      <c r="I1006" s="6" t="s">
        <v>372</v>
      </c>
      <c r="J1006" s="3" t="s">
        <v>373</v>
      </c>
      <c r="K1006" s="6" t="s">
        <v>115</v>
      </c>
      <c r="L1006" s="6" t="s">
        <v>46</v>
      </c>
      <c r="M1006" s="6" t="s">
        <v>116</v>
      </c>
      <c r="N1006" s="6" t="s">
        <v>117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253</v>
      </c>
      <c r="V1006" s="6" t="s">
        <v>380</v>
      </c>
      <c r="W1006" s="25">
        <v>35.450000000000003</v>
      </c>
      <c r="X1006" s="25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125</v>
      </c>
      <c r="AD1006" s="6" t="s">
        <v>215</v>
      </c>
      <c r="AE1006" s="6" t="s">
        <v>215</v>
      </c>
      <c r="AF1006" s="6" t="s">
        <v>60</v>
      </c>
      <c r="AG1006" s="6" t="s">
        <v>61</v>
      </c>
      <c r="AH1006" s="6" t="s">
        <v>184</v>
      </c>
      <c r="AI1006" s="22" t="s">
        <v>55</v>
      </c>
      <c r="AJ1006" s="22">
        <v>32</v>
      </c>
      <c r="AK1006" s="22">
        <f t="shared" si="72"/>
        <v>256</v>
      </c>
      <c r="AL1006" s="22">
        <f t="shared" si="69"/>
        <v>0.49166177536857364</v>
      </c>
      <c r="AM1006" s="26">
        <v>19.510899999999999</v>
      </c>
      <c r="AN1006" s="21">
        <v>2.8963000000000001</v>
      </c>
      <c r="AO1006" s="22" t="s">
        <v>49</v>
      </c>
      <c r="AP1006" s="22">
        <v>0</v>
      </c>
      <c r="AQ1006" s="22" t="s">
        <v>49</v>
      </c>
      <c r="AR1006" s="22">
        <v>1.4239999999999999</v>
      </c>
      <c r="AS1006" s="22">
        <f t="shared" si="70"/>
        <v>0.37407215643073866</v>
      </c>
      <c r="AT1006" s="22">
        <v>0</v>
      </c>
      <c r="AU1006" s="4">
        <f t="shared" si="71"/>
        <v>0.38676013757933753</v>
      </c>
      <c r="AV1006" s="33" t="s">
        <v>384</v>
      </c>
    </row>
    <row r="1007" spans="1:48">
      <c r="A1007" s="6">
        <v>80</v>
      </c>
      <c r="B1007" s="6" t="s">
        <v>38</v>
      </c>
      <c r="C1007" s="6" t="s">
        <v>49</v>
      </c>
      <c r="D1007" s="6" t="s">
        <v>370</v>
      </c>
      <c r="E1007" s="6" t="s">
        <v>304</v>
      </c>
      <c r="F1007" s="6">
        <v>2002</v>
      </c>
      <c r="G1007" s="6" t="s">
        <v>111</v>
      </c>
      <c r="H1007" s="6" t="s">
        <v>371</v>
      </c>
      <c r="I1007" s="6" t="s">
        <v>372</v>
      </c>
      <c r="J1007" s="3" t="s">
        <v>373</v>
      </c>
      <c r="K1007" s="6" t="s">
        <v>115</v>
      </c>
      <c r="L1007" s="6" t="s">
        <v>46</v>
      </c>
      <c r="M1007" s="6" t="s">
        <v>116</v>
      </c>
      <c r="N1007" s="6" t="s">
        <v>117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253</v>
      </c>
      <c r="V1007" s="6" t="s">
        <v>380</v>
      </c>
      <c r="W1007" s="25">
        <v>35.450000000000003</v>
      </c>
      <c r="X1007" s="25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242</v>
      </c>
      <c r="AE1007" s="6" t="s">
        <v>375</v>
      </c>
      <c r="AF1007" s="6" t="s">
        <v>49</v>
      </c>
      <c r="AG1007" s="6" t="s">
        <v>49</v>
      </c>
      <c r="AH1007" s="6" t="s">
        <v>184</v>
      </c>
      <c r="AI1007" s="22" t="s">
        <v>55</v>
      </c>
      <c r="AJ1007" s="22" t="s">
        <v>49</v>
      </c>
      <c r="AK1007" s="22" t="s">
        <v>49</v>
      </c>
      <c r="AL1007" s="22" t="s">
        <v>49</v>
      </c>
      <c r="AM1007" s="22" t="s">
        <v>49</v>
      </c>
      <c r="AN1007" s="22" t="s">
        <v>49</v>
      </c>
      <c r="AO1007" s="22" t="s">
        <v>49</v>
      </c>
      <c r="AP1007" s="22">
        <v>0</v>
      </c>
      <c r="AQ1007" s="22" t="s">
        <v>49</v>
      </c>
      <c r="AR1007" s="22">
        <v>1.427</v>
      </c>
      <c r="AS1007" s="22" t="s">
        <v>49</v>
      </c>
      <c r="AT1007" s="22" t="s">
        <v>49</v>
      </c>
      <c r="AU1007" s="22" t="s">
        <v>49</v>
      </c>
      <c r="AV1007" s="33" t="s">
        <v>49</v>
      </c>
    </row>
    <row r="1008" spans="1:48">
      <c r="A1008" s="6">
        <v>80</v>
      </c>
      <c r="B1008" s="6" t="s">
        <v>38</v>
      </c>
      <c r="C1008" s="6" t="s">
        <v>49</v>
      </c>
      <c r="D1008" s="6" t="s">
        <v>370</v>
      </c>
      <c r="E1008" s="6" t="s">
        <v>304</v>
      </c>
      <c r="F1008" s="6">
        <v>2002</v>
      </c>
      <c r="G1008" s="6" t="s">
        <v>111</v>
      </c>
      <c r="H1008" s="6" t="s">
        <v>371</v>
      </c>
      <c r="I1008" s="6" t="s">
        <v>372</v>
      </c>
      <c r="J1008" s="3" t="s">
        <v>373</v>
      </c>
      <c r="K1008" s="6" t="s">
        <v>115</v>
      </c>
      <c r="L1008" s="6" t="s">
        <v>46</v>
      </c>
      <c r="M1008" s="6" t="s">
        <v>116</v>
      </c>
      <c r="N1008" s="6" t="s">
        <v>117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253</v>
      </c>
      <c r="V1008" s="6" t="s">
        <v>380</v>
      </c>
      <c r="W1008" s="25">
        <v>35.450000000000003</v>
      </c>
      <c r="X1008" s="25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242</v>
      </c>
      <c r="AE1008" s="6" t="s">
        <v>376</v>
      </c>
      <c r="AF1008" s="6" t="s">
        <v>49</v>
      </c>
      <c r="AG1008" s="6" t="s">
        <v>49</v>
      </c>
      <c r="AH1008" s="6" t="s">
        <v>184</v>
      </c>
      <c r="AI1008" s="22" t="s">
        <v>55</v>
      </c>
      <c r="AJ1008" s="22" t="s">
        <v>49</v>
      </c>
      <c r="AK1008" s="22" t="s">
        <v>49</v>
      </c>
      <c r="AL1008" s="22" t="s">
        <v>49</v>
      </c>
      <c r="AM1008" s="22" t="s">
        <v>49</v>
      </c>
      <c r="AN1008" s="22" t="s">
        <v>49</v>
      </c>
      <c r="AO1008" s="22" t="s">
        <v>49</v>
      </c>
      <c r="AP1008" s="22">
        <v>0</v>
      </c>
      <c r="AQ1008" s="22" t="s">
        <v>49</v>
      </c>
      <c r="AR1008" s="22">
        <v>-1.5720000000000001</v>
      </c>
      <c r="AS1008" s="22" t="s">
        <v>49</v>
      </c>
      <c r="AT1008" s="22" t="s">
        <v>49</v>
      </c>
      <c r="AU1008" s="22" t="s">
        <v>49</v>
      </c>
      <c r="AV1008" s="33" t="s">
        <v>49</v>
      </c>
    </row>
    <row r="1009" spans="1:48">
      <c r="A1009" s="6">
        <v>80</v>
      </c>
      <c r="B1009" s="6" t="s">
        <v>38</v>
      </c>
      <c r="C1009" s="6" t="s">
        <v>49</v>
      </c>
      <c r="D1009" s="6" t="s">
        <v>370</v>
      </c>
      <c r="E1009" s="6" t="s">
        <v>304</v>
      </c>
      <c r="F1009" s="6">
        <v>2002</v>
      </c>
      <c r="G1009" s="6" t="s">
        <v>111</v>
      </c>
      <c r="H1009" s="6" t="s">
        <v>371</v>
      </c>
      <c r="I1009" s="6" t="s">
        <v>372</v>
      </c>
      <c r="J1009" s="3" t="s">
        <v>373</v>
      </c>
      <c r="K1009" s="6" t="s">
        <v>115</v>
      </c>
      <c r="L1009" s="6" t="s">
        <v>46</v>
      </c>
      <c r="M1009" s="6" t="s">
        <v>116</v>
      </c>
      <c r="N1009" s="6" t="s">
        <v>117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253</v>
      </c>
      <c r="V1009" s="6" t="s">
        <v>380</v>
      </c>
      <c r="W1009" s="25">
        <v>35.450000000000003</v>
      </c>
      <c r="X1009" s="25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242</v>
      </c>
      <c r="AE1009" s="6" t="s">
        <v>377</v>
      </c>
      <c r="AF1009" s="6" t="s">
        <v>49</v>
      </c>
      <c r="AG1009" s="6" t="s">
        <v>49</v>
      </c>
      <c r="AH1009" s="6" t="s">
        <v>184</v>
      </c>
      <c r="AI1009" s="22" t="s">
        <v>55</v>
      </c>
      <c r="AJ1009" s="22" t="s">
        <v>49</v>
      </c>
      <c r="AK1009" s="22" t="s">
        <v>49</v>
      </c>
      <c r="AL1009" s="22" t="s">
        <v>49</v>
      </c>
      <c r="AM1009" s="22" t="s">
        <v>49</v>
      </c>
      <c r="AN1009" s="22" t="s">
        <v>49</v>
      </c>
      <c r="AO1009" s="22" t="s">
        <v>49</v>
      </c>
      <c r="AP1009" s="22">
        <v>0</v>
      </c>
      <c r="AQ1009" s="22" t="s">
        <v>49</v>
      </c>
      <c r="AR1009" s="22">
        <v>-7.4999999999999997E-2</v>
      </c>
      <c r="AS1009" s="22" t="s">
        <v>49</v>
      </c>
      <c r="AT1009" s="22" t="s">
        <v>49</v>
      </c>
      <c r="AU1009" s="22" t="s">
        <v>49</v>
      </c>
      <c r="AV1009" s="33" t="s">
        <v>49</v>
      </c>
    </row>
    <row r="1010" spans="1:48">
      <c r="A1010" s="6">
        <v>80</v>
      </c>
      <c r="B1010" s="6" t="s">
        <v>38</v>
      </c>
      <c r="C1010" s="6" t="s">
        <v>49</v>
      </c>
      <c r="D1010" s="6" t="s">
        <v>370</v>
      </c>
      <c r="E1010" s="6" t="s">
        <v>304</v>
      </c>
      <c r="F1010" s="6">
        <v>2002</v>
      </c>
      <c r="G1010" s="6" t="s">
        <v>111</v>
      </c>
      <c r="H1010" s="6" t="s">
        <v>371</v>
      </c>
      <c r="I1010" s="6" t="s">
        <v>372</v>
      </c>
      <c r="J1010" s="3" t="s">
        <v>373</v>
      </c>
      <c r="K1010" s="6" t="s">
        <v>115</v>
      </c>
      <c r="L1010" s="6" t="s">
        <v>46</v>
      </c>
      <c r="M1010" s="6" t="s">
        <v>116</v>
      </c>
      <c r="N1010" s="6" t="s">
        <v>117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253</v>
      </c>
      <c r="V1010" s="6" t="s">
        <v>380</v>
      </c>
      <c r="W1010" s="25">
        <v>35.450000000000003</v>
      </c>
      <c r="X1010" s="25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242</v>
      </c>
      <c r="AE1010" s="6" t="s">
        <v>365</v>
      </c>
      <c r="AF1010" s="6" t="s">
        <v>49</v>
      </c>
      <c r="AG1010" s="6" t="s">
        <v>49</v>
      </c>
      <c r="AH1010" s="6" t="s">
        <v>184</v>
      </c>
      <c r="AI1010" s="22" t="s">
        <v>55</v>
      </c>
      <c r="AJ1010" s="22" t="s">
        <v>49</v>
      </c>
      <c r="AK1010" s="22" t="s">
        <v>49</v>
      </c>
      <c r="AL1010" s="22" t="s">
        <v>49</v>
      </c>
      <c r="AM1010" s="22" t="s">
        <v>49</v>
      </c>
      <c r="AN1010" s="22" t="s">
        <v>49</v>
      </c>
      <c r="AO1010" s="22" t="s">
        <v>49</v>
      </c>
      <c r="AP1010" s="22">
        <v>0</v>
      </c>
      <c r="AQ1010" s="22" t="s">
        <v>49</v>
      </c>
      <c r="AR1010" s="22">
        <v>2.0190000000000001</v>
      </c>
      <c r="AS1010" s="22" t="s">
        <v>49</v>
      </c>
      <c r="AT1010" s="22" t="s">
        <v>49</v>
      </c>
      <c r="AU1010" s="22" t="s">
        <v>49</v>
      </c>
      <c r="AV1010" s="33" t="s">
        <v>49</v>
      </c>
    </row>
    <row r="1011" spans="1:48">
      <c r="A1011" s="6">
        <v>80</v>
      </c>
      <c r="B1011" s="6" t="s">
        <v>38</v>
      </c>
      <c r="C1011" s="6" t="s">
        <v>49</v>
      </c>
      <c r="D1011" s="6" t="s">
        <v>370</v>
      </c>
      <c r="E1011" s="6" t="s">
        <v>304</v>
      </c>
      <c r="F1011" s="6">
        <v>2002</v>
      </c>
      <c r="G1011" s="6" t="s">
        <v>111</v>
      </c>
      <c r="H1011" s="6" t="s">
        <v>371</v>
      </c>
      <c r="I1011" s="6" t="s">
        <v>372</v>
      </c>
      <c r="J1011" s="3" t="s">
        <v>373</v>
      </c>
      <c r="K1011" s="6" t="s">
        <v>115</v>
      </c>
      <c r="L1011" s="6" t="s">
        <v>46</v>
      </c>
      <c r="M1011" s="6" t="s">
        <v>116</v>
      </c>
      <c r="N1011" s="6" t="s">
        <v>117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253</v>
      </c>
      <c r="V1011" s="6" t="s">
        <v>380</v>
      </c>
      <c r="W1011" s="25">
        <v>35.450000000000003</v>
      </c>
      <c r="X1011" s="25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242</v>
      </c>
      <c r="AE1011" s="6" t="s">
        <v>385</v>
      </c>
      <c r="AF1011" s="6" t="s">
        <v>49</v>
      </c>
      <c r="AG1011" s="6" t="s">
        <v>49</v>
      </c>
      <c r="AH1011" s="6" t="s">
        <v>184</v>
      </c>
      <c r="AI1011" s="22" t="s">
        <v>55</v>
      </c>
      <c r="AJ1011" s="22" t="s">
        <v>49</v>
      </c>
      <c r="AK1011" s="22" t="s">
        <v>49</v>
      </c>
      <c r="AL1011" s="22" t="s">
        <v>49</v>
      </c>
      <c r="AM1011" s="22" t="s">
        <v>49</v>
      </c>
      <c r="AN1011" s="22" t="s">
        <v>49</v>
      </c>
      <c r="AO1011" s="22" t="s">
        <v>49</v>
      </c>
      <c r="AP1011" s="22">
        <v>0</v>
      </c>
      <c r="AQ1011" s="22" t="s">
        <v>49</v>
      </c>
      <c r="AR1011" s="22">
        <v>-0.13</v>
      </c>
      <c r="AS1011" s="22" t="s">
        <v>49</v>
      </c>
      <c r="AT1011" s="22" t="s">
        <v>49</v>
      </c>
      <c r="AU1011" s="22" t="s">
        <v>49</v>
      </c>
      <c r="AV1011" s="33" t="s">
        <v>49</v>
      </c>
    </row>
    <row r="1012" spans="1:48">
      <c r="A1012" s="6">
        <v>80</v>
      </c>
      <c r="B1012" s="6" t="s">
        <v>38</v>
      </c>
      <c r="C1012" s="6" t="s">
        <v>49</v>
      </c>
      <c r="D1012" s="6" t="s">
        <v>370</v>
      </c>
      <c r="E1012" s="6" t="s">
        <v>304</v>
      </c>
      <c r="F1012" s="6">
        <v>2002</v>
      </c>
      <c r="G1012" s="6" t="s">
        <v>111</v>
      </c>
      <c r="H1012" s="6" t="s">
        <v>371</v>
      </c>
      <c r="I1012" s="6" t="s">
        <v>372</v>
      </c>
      <c r="J1012" s="3" t="s">
        <v>373</v>
      </c>
      <c r="K1012" s="6" t="s">
        <v>115</v>
      </c>
      <c r="L1012" s="6" t="s">
        <v>46</v>
      </c>
      <c r="M1012" s="6" t="s">
        <v>116</v>
      </c>
      <c r="N1012" s="6" t="s">
        <v>117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253</v>
      </c>
      <c r="V1012" s="6" t="s">
        <v>380</v>
      </c>
      <c r="W1012" s="25">
        <v>35.450000000000003</v>
      </c>
      <c r="X1012" s="25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242</v>
      </c>
      <c r="AE1012" s="6" t="s">
        <v>215</v>
      </c>
      <c r="AF1012" s="6" t="s">
        <v>49</v>
      </c>
      <c r="AG1012" s="6" t="s">
        <v>49</v>
      </c>
      <c r="AH1012" s="6" t="s">
        <v>184</v>
      </c>
      <c r="AI1012" s="22" t="s">
        <v>55</v>
      </c>
      <c r="AJ1012" s="22" t="s">
        <v>49</v>
      </c>
      <c r="AK1012" s="22" t="s">
        <v>49</v>
      </c>
      <c r="AL1012" s="22" t="s">
        <v>49</v>
      </c>
      <c r="AM1012" s="22" t="s">
        <v>49</v>
      </c>
      <c r="AN1012" s="22" t="s">
        <v>49</v>
      </c>
      <c r="AO1012" s="22" t="s">
        <v>49</v>
      </c>
      <c r="AP1012" s="22">
        <v>0</v>
      </c>
      <c r="AQ1012" s="22" t="s">
        <v>49</v>
      </c>
      <c r="AR1012" s="22">
        <v>0.36399999999999999</v>
      </c>
      <c r="AS1012" s="22" t="s">
        <v>49</v>
      </c>
      <c r="AT1012" s="22" t="s">
        <v>49</v>
      </c>
      <c r="AU1012" s="22" t="s">
        <v>49</v>
      </c>
      <c r="AV1012" s="33" t="s">
        <v>49</v>
      </c>
    </row>
    <row r="1013" spans="1:48">
      <c r="A1013" s="6">
        <v>80</v>
      </c>
      <c r="B1013" s="6" t="s">
        <v>38</v>
      </c>
      <c r="C1013" s="6" t="s">
        <v>49</v>
      </c>
      <c r="D1013" s="6" t="s">
        <v>370</v>
      </c>
      <c r="E1013" s="6" t="s">
        <v>304</v>
      </c>
      <c r="F1013" s="6">
        <v>2002</v>
      </c>
      <c r="G1013" s="6" t="s">
        <v>111</v>
      </c>
      <c r="H1013" s="6" t="s">
        <v>371</v>
      </c>
      <c r="I1013" s="6" t="s">
        <v>372</v>
      </c>
      <c r="J1013" s="3" t="s">
        <v>373</v>
      </c>
      <c r="K1013" s="6" t="s">
        <v>115</v>
      </c>
      <c r="L1013" s="6" t="s">
        <v>46</v>
      </c>
      <c r="M1013" s="6" t="s">
        <v>116</v>
      </c>
      <c r="N1013" s="6" t="s">
        <v>117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253</v>
      </c>
      <c r="V1013" s="6" t="s">
        <v>380</v>
      </c>
      <c r="W1013" s="25">
        <v>35.450000000000003</v>
      </c>
      <c r="X1013" s="25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375</v>
      </c>
      <c r="AE1013" s="6" t="s">
        <v>376</v>
      </c>
      <c r="AF1013" s="6" t="s">
        <v>49</v>
      </c>
      <c r="AG1013" s="6" t="s">
        <v>49</v>
      </c>
      <c r="AH1013" s="6" t="s">
        <v>184</v>
      </c>
      <c r="AI1013" s="22" t="s">
        <v>55</v>
      </c>
      <c r="AJ1013" s="22" t="s">
        <v>49</v>
      </c>
      <c r="AK1013" s="22" t="s">
        <v>49</v>
      </c>
      <c r="AL1013" s="22" t="s">
        <v>49</v>
      </c>
      <c r="AM1013" s="22" t="s">
        <v>49</v>
      </c>
      <c r="AN1013" s="22" t="s">
        <v>49</v>
      </c>
      <c r="AO1013" s="22" t="s">
        <v>49</v>
      </c>
      <c r="AP1013" s="22">
        <v>0</v>
      </c>
      <c r="AQ1013" s="22" t="s">
        <v>49</v>
      </c>
      <c r="AR1013" s="6">
        <v>-5.1130000000000004</v>
      </c>
      <c r="AS1013" s="22" t="s">
        <v>49</v>
      </c>
      <c r="AT1013" s="22" t="s">
        <v>49</v>
      </c>
      <c r="AU1013" s="22" t="s">
        <v>49</v>
      </c>
      <c r="AV1013" s="33" t="s">
        <v>49</v>
      </c>
    </row>
    <row r="1014" spans="1:48">
      <c r="A1014" s="6">
        <v>80</v>
      </c>
      <c r="B1014" s="6" t="s">
        <v>38</v>
      </c>
      <c r="C1014" s="6" t="s">
        <v>49</v>
      </c>
      <c r="D1014" s="6" t="s">
        <v>370</v>
      </c>
      <c r="E1014" s="6" t="s">
        <v>304</v>
      </c>
      <c r="F1014" s="6">
        <v>2002</v>
      </c>
      <c r="G1014" s="6" t="s">
        <v>111</v>
      </c>
      <c r="H1014" s="6" t="s">
        <v>371</v>
      </c>
      <c r="I1014" s="6" t="s">
        <v>372</v>
      </c>
      <c r="J1014" s="3" t="s">
        <v>373</v>
      </c>
      <c r="K1014" s="6" t="s">
        <v>115</v>
      </c>
      <c r="L1014" s="6" t="s">
        <v>46</v>
      </c>
      <c r="M1014" s="6" t="s">
        <v>116</v>
      </c>
      <c r="N1014" s="6" t="s">
        <v>117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253</v>
      </c>
      <c r="V1014" s="6" t="s">
        <v>380</v>
      </c>
      <c r="W1014" s="25">
        <v>35.450000000000003</v>
      </c>
      <c r="X1014" s="25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375</v>
      </c>
      <c r="AE1014" s="6" t="s">
        <v>377</v>
      </c>
      <c r="AF1014" s="6" t="s">
        <v>49</v>
      </c>
      <c r="AG1014" s="6" t="s">
        <v>49</v>
      </c>
      <c r="AH1014" s="6" t="s">
        <v>184</v>
      </c>
      <c r="AI1014" s="22" t="s">
        <v>55</v>
      </c>
      <c r="AJ1014" s="22" t="s">
        <v>49</v>
      </c>
      <c r="AK1014" s="22" t="s">
        <v>49</v>
      </c>
      <c r="AL1014" s="22" t="s">
        <v>49</v>
      </c>
      <c r="AM1014" s="22" t="s">
        <v>49</v>
      </c>
      <c r="AN1014" s="22" t="s">
        <v>49</v>
      </c>
      <c r="AO1014" s="22" t="s">
        <v>49</v>
      </c>
      <c r="AP1014" s="22">
        <v>0</v>
      </c>
      <c r="AQ1014" s="22" t="s">
        <v>49</v>
      </c>
      <c r="AR1014" s="6">
        <v>0.93899999999999995</v>
      </c>
      <c r="AS1014" s="22" t="s">
        <v>49</v>
      </c>
      <c r="AT1014" s="22" t="s">
        <v>49</v>
      </c>
      <c r="AU1014" s="22" t="s">
        <v>49</v>
      </c>
      <c r="AV1014" s="33" t="s">
        <v>49</v>
      </c>
    </row>
    <row r="1015" spans="1:48">
      <c r="A1015" s="6">
        <v>80</v>
      </c>
      <c r="B1015" s="6" t="s">
        <v>38</v>
      </c>
      <c r="C1015" s="6" t="s">
        <v>49</v>
      </c>
      <c r="D1015" s="6" t="s">
        <v>370</v>
      </c>
      <c r="E1015" s="6" t="s">
        <v>304</v>
      </c>
      <c r="F1015" s="6">
        <v>2002</v>
      </c>
      <c r="G1015" s="6" t="s">
        <v>111</v>
      </c>
      <c r="H1015" s="6" t="s">
        <v>371</v>
      </c>
      <c r="I1015" s="6" t="s">
        <v>372</v>
      </c>
      <c r="J1015" s="3" t="s">
        <v>373</v>
      </c>
      <c r="K1015" s="6" t="s">
        <v>115</v>
      </c>
      <c r="L1015" s="6" t="s">
        <v>46</v>
      </c>
      <c r="M1015" s="6" t="s">
        <v>116</v>
      </c>
      <c r="N1015" s="6" t="s">
        <v>117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253</v>
      </c>
      <c r="V1015" s="6" t="s">
        <v>380</v>
      </c>
      <c r="W1015" s="25">
        <v>35.450000000000003</v>
      </c>
      <c r="X1015" s="25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375</v>
      </c>
      <c r="AE1015" s="6" t="s">
        <v>365</v>
      </c>
      <c r="AF1015" s="6" t="s">
        <v>49</v>
      </c>
      <c r="AG1015" s="6" t="s">
        <v>49</v>
      </c>
      <c r="AH1015" s="6" t="s">
        <v>184</v>
      </c>
      <c r="AI1015" s="22" t="s">
        <v>55</v>
      </c>
      <c r="AJ1015" s="22" t="s">
        <v>49</v>
      </c>
      <c r="AK1015" s="22" t="s">
        <v>49</v>
      </c>
      <c r="AL1015" s="22" t="s">
        <v>49</v>
      </c>
      <c r="AM1015" s="22" t="s">
        <v>49</v>
      </c>
      <c r="AN1015" s="22" t="s">
        <v>49</v>
      </c>
      <c r="AO1015" s="22" t="s">
        <v>49</v>
      </c>
      <c r="AP1015" s="22">
        <v>0</v>
      </c>
      <c r="AQ1015" s="22" t="s">
        <v>49</v>
      </c>
      <c r="AR1015" s="6">
        <v>-20.95</v>
      </c>
      <c r="AS1015" s="22" t="s">
        <v>49</v>
      </c>
      <c r="AT1015" s="22" t="s">
        <v>49</v>
      </c>
      <c r="AU1015" s="22" t="s">
        <v>49</v>
      </c>
      <c r="AV1015" s="33" t="s">
        <v>49</v>
      </c>
    </row>
    <row r="1016" spans="1:48">
      <c r="A1016" s="6">
        <v>80</v>
      </c>
      <c r="B1016" s="6" t="s">
        <v>38</v>
      </c>
      <c r="C1016" s="6" t="s">
        <v>49</v>
      </c>
      <c r="D1016" s="6" t="s">
        <v>370</v>
      </c>
      <c r="E1016" s="6" t="s">
        <v>304</v>
      </c>
      <c r="F1016" s="6">
        <v>2002</v>
      </c>
      <c r="G1016" s="6" t="s">
        <v>111</v>
      </c>
      <c r="H1016" s="6" t="s">
        <v>371</v>
      </c>
      <c r="I1016" s="6" t="s">
        <v>372</v>
      </c>
      <c r="J1016" s="3" t="s">
        <v>373</v>
      </c>
      <c r="K1016" s="6" t="s">
        <v>115</v>
      </c>
      <c r="L1016" s="6" t="s">
        <v>46</v>
      </c>
      <c r="M1016" s="6" t="s">
        <v>116</v>
      </c>
      <c r="N1016" s="6" t="s">
        <v>117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253</v>
      </c>
      <c r="V1016" s="6" t="s">
        <v>380</v>
      </c>
      <c r="W1016" s="25">
        <v>35.450000000000003</v>
      </c>
      <c r="X1016" s="25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375</v>
      </c>
      <c r="AE1016" s="6" t="s">
        <v>385</v>
      </c>
      <c r="AF1016" s="6" t="s">
        <v>49</v>
      </c>
      <c r="AG1016" s="6" t="s">
        <v>49</v>
      </c>
      <c r="AH1016" s="6" t="s">
        <v>184</v>
      </c>
      <c r="AI1016" s="22" t="s">
        <v>55</v>
      </c>
      <c r="AJ1016" s="22" t="s">
        <v>49</v>
      </c>
      <c r="AK1016" s="22" t="s">
        <v>49</v>
      </c>
      <c r="AL1016" s="22" t="s">
        <v>49</v>
      </c>
      <c r="AM1016" s="22" t="s">
        <v>49</v>
      </c>
      <c r="AN1016" s="22" t="s">
        <v>49</v>
      </c>
      <c r="AO1016" s="22" t="s">
        <v>49</v>
      </c>
      <c r="AP1016" s="22">
        <v>0</v>
      </c>
      <c r="AQ1016" s="22" t="s">
        <v>49</v>
      </c>
      <c r="AR1016" s="6">
        <v>0.65400000000000003</v>
      </c>
      <c r="AS1016" s="22" t="s">
        <v>49</v>
      </c>
      <c r="AT1016" s="22" t="s">
        <v>49</v>
      </c>
      <c r="AU1016" s="22" t="s">
        <v>49</v>
      </c>
      <c r="AV1016" s="33" t="s">
        <v>49</v>
      </c>
    </row>
    <row r="1017" spans="1:48">
      <c r="A1017" s="6">
        <v>80</v>
      </c>
      <c r="B1017" s="6" t="s">
        <v>38</v>
      </c>
      <c r="C1017" s="6" t="s">
        <v>49</v>
      </c>
      <c r="D1017" s="6" t="s">
        <v>370</v>
      </c>
      <c r="E1017" s="6" t="s">
        <v>304</v>
      </c>
      <c r="F1017" s="6">
        <v>2002</v>
      </c>
      <c r="G1017" s="6" t="s">
        <v>111</v>
      </c>
      <c r="H1017" s="6" t="s">
        <v>371</v>
      </c>
      <c r="I1017" s="6" t="s">
        <v>372</v>
      </c>
      <c r="J1017" s="3" t="s">
        <v>373</v>
      </c>
      <c r="K1017" s="6" t="s">
        <v>115</v>
      </c>
      <c r="L1017" s="6" t="s">
        <v>46</v>
      </c>
      <c r="M1017" s="6" t="s">
        <v>116</v>
      </c>
      <c r="N1017" s="6" t="s">
        <v>117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253</v>
      </c>
      <c r="V1017" s="6" t="s">
        <v>380</v>
      </c>
      <c r="W1017" s="25">
        <v>35.450000000000003</v>
      </c>
      <c r="X1017" s="25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375</v>
      </c>
      <c r="AE1017" s="6" t="s">
        <v>215</v>
      </c>
      <c r="AF1017" s="6" t="s">
        <v>49</v>
      </c>
      <c r="AG1017" s="6" t="s">
        <v>49</v>
      </c>
      <c r="AH1017" s="6" t="s">
        <v>184</v>
      </c>
      <c r="AI1017" s="22" t="s">
        <v>55</v>
      </c>
      <c r="AJ1017" s="22" t="s">
        <v>49</v>
      </c>
      <c r="AK1017" s="22" t="s">
        <v>49</v>
      </c>
      <c r="AL1017" s="22" t="s">
        <v>49</v>
      </c>
      <c r="AM1017" s="22" t="s">
        <v>49</v>
      </c>
      <c r="AN1017" s="22" t="s">
        <v>49</v>
      </c>
      <c r="AO1017" s="22" t="s">
        <v>49</v>
      </c>
      <c r="AP1017" s="22">
        <v>0</v>
      </c>
      <c r="AQ1017" s="22" t="s">
        <v>49</v>
      </c>
      <c r="AR1017" s="6">
        <v>0.89700000000000002</v>
      </c>
      <c r="AS1017" s="22" t="s">
        <v>49</v>
      </c>
      <c r="AT1017" s="22" t="s">
        <v>49</v>
      </c>
      <c r="AU1017" s="22" t="s">
        <v>49</v>
      </c>
      <c r="AV1017" s="33" t="s">
        <v>49</v>
      </c>
    </row>
    <row r="1018" spans="1:48">
      <c r="A1018" s="6">
        <v>80</v>
      </c>
      <c r="B1018" s="6" t="s">
        <v>38</v>
      </c>
      <c r="C1018" s="6" t="s">
        <v>49</v>
      </c>
      <c r="D1018" s="6" t="s">
        <v>370</v>
      </c>
      <c r="E1018" s="6" t="s">
        <v>304</v>
      </c>
      <c r="F1018" s="6">
        <v>2002</v>
      </c>
      <c r="G1018" s="6" t="s">
        <v>111</v>
      </c>
      <c r="H1018" s="6" t="s">
        <v>371</v>
      </c>
      <c r="I1018" s="6" t="s">
        <v>372</v>
      </c>
      <c r="J1018" s="3" t="s">
        <v>373</v>
      </c>
      <c r="K1018" s="6" t="s">
        <v>115</v>
      </c>
      <c r="L1018" s="6" t="s">
        <v>46</v>
      </c>
      <c r="M1018" s="6" t="s">
        <v>116</v>
      </c>
      <c r="N1018" s="6" t="s">
        <v>117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253</v>
      </c>
      <c r="V1018" s="6" t="s">
        <v>380</v>
      </c>
      <c r="W1018" s="25">
        <v>35.450000000000003</v>
      </c>
      <c r="X1018" s="25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376</v>
      </c>
      <c r="AE1018" s="6" t="s">
        <v>377</v>
      </c>
      <c r="AF1018" s="6" t="s">
        <v>49</v>
      </c>
      <c r="AG1018" s="6" t="s">
        <v>49</v>
      </c>
      <c r="AH1018" s="6" t="s">
        <v>184</v>
      </c>
      <c r="AI1018" s="22" t="s">
        <v>55</v>
      </c>
      <c r="AJ1018" s="22" t="s">
        <v>49</v>
      </c>
      <c r="AK1018" s="22" t="s">
        <v>49</v>
      </c>
      <c r="AL1018" s="22" t="s">
        <v>49</v>
      </c>
      <c r="AM1018" s="22" t="s">
        <v>49</v>
      </c>
      <c r="AN1018" s="22" t="s">
        <v>49</v>
      </c>
      <c r="AO1018" s="22" t="s">
        <v>49</v>
      </c>
      <c r="AP1018" s="22">
        <v>0</v>
      </c>
      <c r="AQ1018" s="22" t="s">
        <v>49</v>
      </c>
      <c r="AR1018" s="6">
        <v>0.76500000000000001</v>
      </c>
      <c r="AS1018" s="22" t="s">
        <v>49</v>
      </c>
      <c r="AT1018" s="22" t="s">
        <v>49</v>
      </c>
      <c r="AU1018" s="22" t="s">
        <v>49</v>
      </c>
      <c r="AV1018" s="33" t="s">
        <v>49</v>
      </c>
    </row>
    <row r="1019" spans="1:48">
      <c r="A1019" s="6">
        <v>80</v>
      </c>
      <c r="B1019" s="6" t="s">
        <v>38</v>
      </c>
      <c r="C1019" s="6" t="s">
        <v>49</v>
      </c>
      <c r="D1019" s="6" t="s">
        <v>370</v>
      </c>
      <c r="E1019" s="6" t="s">
        <v>304</v>
      </c>
      <c r="F1019" s="6">
        <v>2002</v>
      </c>
      <c r="G1019" s="6" t="s">
        <v>111</v>
      </c>
      <c r="H1019" s="6" t="s">
        <v>371</v>
      </c>
      <c r="I1019" s="6" t="s">
        <v>372</v>
      </c>
      <c r="J1019" s="3" t="s">
        <v>373</v>
      </c>
      <c r="K1019" s="6" t="s">
        <v>115</v>
      </c>
      <c r="L1019" s="6" t="s">
        <v>46</v>
      </c>
      <c r="M1019" s="6" t="s">
        <v>116</v>
      </c>
      <c r="N1019" s="6" t="s">
        <v>117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253</v>
      </c>
      <c r="V1019" s="6" t="s">
        <v>380</v>
      </c>
      <c r="W1019" s="25">
        <v>35.450000000000003</v>
      </c>
      <c r="X1019" s="25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376</v>
      </c>
      <c r="AE1019" s="6" t="s">
        <v>365</v>
      </c>
      <c r="AF1019" s="6" t="s">
        <v>49</v>
      </c>
      <c r="AG1019" s="6" t="s">
        <v>49</v>
      </c>
      <c r="AH1019" s="6" t="s">
        <v>184</v>
      </c>
      <c r="AI1019" s="22" t="s">
        <v>55</v>
      </c>
      <c r="AJ1019" s="22" t="s">
        <v>49</v>
      </c>
      <c r="AK1019" s="22" t="s">
        <v>49</v>
      </c>
      <c r="AL1019" s="22" t="s">
        <v>49</v>
      </c>
      <c r="AM1019" s="22" t="s">
        <v>49</v>
      </c>
      <c r="AN1019" s="22" t="s">
        <v>49</v>
      </c>
      <c r="AO1019" s="22" t="s">
        <v>49</v>
      </c>
      <c r="AP1019" s="22">
        <v>0</v>
      </c>
      <c r="AQ1019" s="22" t="s">
        <v>49</v>
      </c>
      <c r="AR1019" s="6">
        <v>51.444000000000003</v>
      </c>
      <c r="AS1019" s="22" t="s">
        <v>49</v>
      </c>
      <c r="AT1019" s="22" t="s">
        <v>49</v>
      </c>
      <c r="AU1019" s="22" t="s">
        <v>49</v>
      </c>
      <c r="AV1019" s="33" t="s">
        <v>49</v>
      </c>
    </row>
    <row r="1020" spans="1:48">
      <c r="A1020" s="6">
        <v>80</v>
      </c>
      <c r="B1020" s="6" t="s">
        <v>38</v>
      </c>
      <c r="C1020" s="6" t="s">
        <v>49</v>
      </c>
      <c r="D1020" s="6" t="s">
        <v>370</v>
      </c>
      <c r="E1020" s="6" t="s">
        <v>304</v>
      </c>
      <c r="F1020" s="6">
        <v>2002</v>
      </c>
      <c r="G1020" s="6" t="s">
        <v>111</v>
      </c>
      <c r="H1020" s="6" t="s">
        <v>371</v>
      </c>
      <c r="I1020" s="6" t="s">
        <v>372</v>
      </c>
      <c r="J1020" s="3" t="s">
        <v>373</v>
      </c>
      <c r="K1020" s="6" t="s">
        <v>115</v>
      </c>
      <c r="L1020" s="6" t="s">
        <v>46</v>
      </c>
      <c r="M1020" s="6" t="s">
        <v>116</v>
      </c>
      <c r="N1020" s="6" t="s">
        <v>117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253</v>
      </c>
      <c r="V1020" s="6" t="s">
        <v>380</v>
      </c>
      <c r="W1020" s="25">
        <v>35.450000000000003</v>
      </c>
      <c r="X1020" s="25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376</v>
      </c>
      <c r="AE1020" s="6" t="s">
        <v>385</v>
      </c>
      <c r="AF1020" s="6" t="s">
        <v>49</v>
      </c>
      <c r="AG1020" s="6" t="s">
        <v>49</v>
      </c>
      <c r="AH1020" s="6" t="s">
        <v>184</v>
      </c>
      <c r="AI1020" s="22" t="s">
        <v>55</v>
      </c>
      <c r="AJ1020" s="22" t="s">
        <v>49</v>
      </c>
      <c r="AK1020" s="22" t="s">
        <v>49</v>
      </c>
      <c r="AL1020" s="22" t="s">
        <v>49</v>
      </c>
      <c r="AM1020" s="22" t="s">
        <v>49</v>
      </c>
      <c r="AN1020" s="22" t="s">
        <v>49</v>
      </c>
      <c r="AO1020" s="22" t="s">
        <v>49</v>
      </c>
      <c r="AP1020" s="22">
        <v>0</v>
      </c>
      <c r="AQ1020" s="22" t="s">
        <v>49</v>
      </c>
      <c r="AR1020" s="6">
        <v>5.875</v>
      </c>
      <c r="AS1020" s="22" t="s">
        <v>49</v>
      </c>
      <c r="AT1020" s="22" t="s">
        <v>49</v>
      </c>
      <c r="AU1020" s="22" t="s">
        <v>49</v>
      </c>
      <c r="AV1020" s="33" t="s">
        <v>49</v>
      </c>
    </row>
    <row r="1021" spans="1:48">
      <c r="A1021" s="6">
        <v>80</v>
      </c>
      <c r="B1021" s="6" t="s">
        <v>38</v>
      </c>
      <c r="C1021" s="6" t="s">
        <v>49</v>
      </c>
      <c r="D1021" s="6" t="s">
        <v>370</v>
      </c>
      <c r="E1021" s="6" t="s">
        <v>304</v>
      </c>
      <c r="F1021" s="6">
        <v>2002</v>
      </c>
      <c r="G1021" s="6" t="s">
        <v>111</v>
      </c>
      <c r="H1021" s="6" t="s">
        <v>371</v>
      </c>
      <c r="I1021" s="6" t="s">
        <v>372</v>
      </c>
      <c r="J1021" s="3" t="s">
        <v>373</v>
      </c>
      <c r="K1021" s="6" t="s">
        <v>115</v>
      </c>
      <c r="L1021" s="6" t="s">
        <v>46</v>
      </c>
      <c r="M1021" s="6" t="s">
        <v>116</v>
      </c>
      <c r="N1021" s="6" t="s">
        <v>117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253</v>
      </c>
      <c r="V1021" s="6" t="s">
        <v>380</v>
      </c>
      <c r="W1021" s="25">
        <v>35.450000000000003</v>
      </c>
      <c r="X1021" s="25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376</v>
      </c>
      <c r="AE1021" s="6" t="s">
        <v>215</v>
      </c>
      <c r="AF1021" s="6" t="s">
        <v>49</v>
      </c>
      <c r="AG1021" s="6" t="s">
        <v>49</v>
      </c>
      <c r="AH1021" s="6" t="s">
        <v>184</v>
      </c>
      <c r="AI1021" s="22" t="s">
        <v>55</v>
      </c>
      <c r="AJ1021" s="22" t="s">
        <v>49</v>
      </c>
      <c r="AK1021" s="22" t="s">
        <v>49</v>
      </c>
      <c r="AL1021" s="22" t="s">
        <v>49</v>
      </c>
      <c r="AM1021" s="22" t="s">
        <v>49</v>
      </c>
      <c r="AN1021" s="22" t="s">
        <v>49</v>
      </c>
      <c r="AO1021" s="22" t="s">
        <v>49</v>
      </c>
      <c r="AP1021" s="22">
        <v>0</v>
      </c>
      <c r="AQ1021" s="22" t="s">
        <v>49</v>
      </c>
      <c r="AR1021" s="6">
        <v>5.0999999999999997E-2</v>
      </c>
      <c r="AS1021" s="22" t="s">
        <v>49</v>
      </c>
      <c r="AT1021" s="22" t="s">
        <v>49</v>
      </c>
      <c r="AU1021" s="22" t="s">
        <v>49</v>
      </c>
      <c r="AV1021" s="33" t="s">
        <v>49</v>
      </c>
    </row>
    <row r="1022" spans="1:48">
      <c r="A1022" s="6">
        <v>80</v>
      </c>
      <c r="B1022" s="6" t="s">
        <v>38</v>
      </c>
      <c r="C1022" s="6" t="s">
        <v>49</v>
      </c>
      <c r="D1022" s="6" t="s">
        <v>370</v>
      </c>
      <c r="E1022" s="6" t="s">
        <v>304</v>
      </c>
      <c r="F1022" s="6">
        <v>2002</v>
      </c>
      <c r="G1022" s="6" t="s">
        <v>111</v>
      </c>
      <c r="H1022" s="6" t="s">
        <v>371</v>
      </c>
      <c r="I1022" s="6" t="s">
        <v>372</v>
      </c>
      <c r="J1022" s="3" t="s">
        <v>373</v>
      </c>
      <c r="K1022" s="6" t="s">
        <v>115</v>
      </c>
      <c r="L1022" s="6" t="s">
        <v>46</v>
      </c>
      <c r="M1022" s="6" t="s">
        <v>116</v>
      </c>
      <c r="N1022" s="6" t="s">
        <v>117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253</v>
      </c>
      <c r="V1022" s="6" t="s">
        <v>380</v>
      </c>
      <c r="W1022" s="25">
        <v>35.450000000000003</v>
      </c>
      <c r="X1022" s="25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377</v>
      </c>
      <c r="AE1022" s="6" t="s">
        <v>365</v>
      </c>
      <c r="AF1022" s="6" t="s">
        <v>49</v>
      </c>
      <c r="AG1022" s="6" t="s">
        <v>49</v>
      </c>
      <c r="AH1022" s="6" t="s">
        <v>184</v>
      </c>
      <c r="AI1022" s="22" t="s">
        <v>55</v>
      </c>
      <c r="AJ1022" s="22" t="s">
        <v>49</v>
      </c>
      <c r="AK1022" s="22" t="s">
        <v>49</v>
      </c>
      <c r="AL1022" s="22" t="s">
        <v>49</v>
      </c>
      <c r="AM1022" s="22" t="s">
        <v>49</v>
      </c>
      <c r="AN1022" s="22" t="s">
        <v>49</v>
      </c>
      <c r="AO1022" s="22" t="s">
        <v>49</v>
      </c>
      <c r="AP1022" s="22">
        <v>0</v>
      </c>
      <c r="AQ1022" s="22" t="s">
        <v>49</v>
      </c>
      <c r="AR1022" s="6">
        <v>-93.492000000000004</v>
      </c>
      <c r="AS1022" s="22" t="s">
        <v>49</v>
      </c>
      <c r="AT1022" s="22" t="s">
        <v>49</v>
      </c>
      <c r="AU1022" s="22" t="s">
        <v>49</v>
      </c>
      <c r="AV1022" s="33" t="s">
        <v>49</v>
      </c>
    </row>
    <row r="1023" spans="1:48">
      <c r="A1023" s="6">
        <v>80</v>
      </c>
      <c r="B1023" s="6" t="s">
        <v>38</v>
      </c>
      <c r="C1023" s="6" t="s">
        <v>49</v>
      </c>
      <c r="D1023" s="6" t="s">
        <v>370</v>
      </c>
      <c r="E1023" s="6" t="s">
        <v>304</v>
      </c>
      <c r="F1023" s="6">
        <v>2002</v>
      </c>
      <c r="G1023" s="6" t="s">
        <v>111</v>
      </c>
      <c r="H1023" s="6" t="s">
        <v>371</v>
      </c>
      <c r="I1023" s="6" t="s">
        <v>372</v>
      </c>
      <c r="J1023" s="3" t="s">
        <v>373</v>
      </c>
      <c r="K1023" s="6" t="s">
        <v>115</v>
      </c>
      <c r="L1023" s="6" t="s">
        <v>46</v>
      </c>
      <c r="M1023" s="6" t="s">
        <v>116</v>
      </c>
      <c r="N1023" s="6" t="s">
        <v>117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253</v>
      </c>
      <c r="V1023" s="6" t="s">
        <v>380</v>
      </c>
      <c r="W1023" s="25">
        <v>35.450000000000003</v>
      </c>
      <c r="X1023" s="25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377</v>
      </c>
      <c r="AE1023" s="6" t="s">
        <v>385</v>
      </c>
      <c r="AF1023" s="6" t="s">
        <v>49</v>
      </c>
      <c r="AG1023" s="6" t="s">
        <v>49</v>
      </c>
      <c r="AH1023" s="6" t="s">
        <v>184</v>
      </c>
      <c r="AI1023" s="22" t="s">
        <v>55</v>
      </c>
      <c r="AJ1023" s="22" t="s">
        <v>49</v>
      </c>
      <c r="AK1023" s="22" t="s">
        <v>49</v>
      </c>
      <c r="AL1023" s="22" t="s">
        <v>49</v>
      </c>
      <c r="AM1023" s="22" t="s">
        <v>49</v>
      </c>
      <c r="AN1023" s="22" t="s">
        <v>49</v>
      </c>
      <c r="AO1023" s="22" t="s">
        <v>49</v>
      </c>
      <c r="AP1023" s="22">
        <v>0</v>
      </c>
      <c r="AQ1023" s="22" t="s">
        <v>49</v>
      </c>
      <c r="AR1023" s="6">
        <v>1.399</v>
      </c>
      <c r="AS1023" s="22" t="s">
        <v>49</v>
      </c>
      <c r="AT1023" s="22" t="s">
        <v>49</v>
      </c>
      <c r="AU1023" s="22" t="s">
        <v>49</v>
      </c>
      <c r="AV1023" s="33" t="s">
        <v>49</v>
      </c>
    </row>
    <row r="1024" spans="1:48">
      <c r="A1024" s="6">
        <v>80</v>
      </c>
      <c r="B1024" s="6" t="s">
        <v>38</v>
      </c>
      <c r="C1024" s="6" t="s">
        <v>49</v>
      </c>
      <c r="D1024" s="6" t="s">
        <v>370</v>
      </c>
      <c r="E1024" s="6" t="s">
        <v>304</v>
      </c>
      <c r="F1024" s="6">
        <v>2002</v>
      </c>
      <c r="G1024" s="6" t="s">
        <v>111</v>
      </c>
      <c r="H1024" s="6" t="s">
        <v>371</v>
      </c>
      <c r="I1024" s="6" t="s">
        <v>372</v>
      </c>
      <c r="J1024" s="3" t="s">
        <v>373</v>
      </c>
      <c r="K1024" s="6" t="s">
        <v>115</v>
      </c>
      <c r="L1024" s="6" t="s">
        <v>46</v>
      </c>
      <c r="M1024" s="6" t="s">
        <v>116</v>
      </c>
      <c r="N1024" s="6" t="s">
        <v>117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253</v>
      </c>
      <c r="V1024" s="6" t="s">
        <v>380</v>
      </c>
      <c r="W1024" s="25">
        <v>35.450000000000003</v>
      </c>
      <c r="X1024" s="25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377</v>
      </c>
      <c r="AE1024" s="6" t="s">
        <v>215</v>
      </c>
      <c r="AF1024" s="6" t="s">
        <v>49</v>
      </c>
      <c r="AG1024" s="6" t="s">
        <v>49</v>
      </c>
      <c r="AH1024" s="6" t="s">
        <v>184</v>
      </c>
      <c r="AI1024" s="22" t="s">
        <v>55</v>
      </c>
      <c r="AJ1024" s="22" t="s">
        <v>49</v>
      </c>
      <c r="AK1024" s="22" t="s">
        <v>49</v>
      </c>
      <c r="AL1024" s="22" t="s">
        <v>49</v>
      </c>
      <c r="AM1024" s="22" t="s">
        <v>49</v>
      </c>
      <c r="AN1024" s="22" t="s">
        <v>49</v>
      </c>
      <c r="AO1024" s="22" t="s">
        <v>49</v>
      </c>
      <c r="AP1024" s="22">
        <v>0</v>
      </c>
      <c r="AQ1024" s="22" t="s">
        <v>49</v>
      </c>
      <c r="AR1024" s="6">
        <v>-0.151</v>
      </c>
      <c r="AS1024" s="22" t="s">
        <v>49</v>
      </c>
      <c r="AT1024" s="22" t="s">
        <v>49</v>
      </c>
      <c r="AU1024" s="22" t="s">
        <v>49</v>
      </c>
      <c r="AV1024" s="33" t="s">
        <v>49</v>
      </c>
    </row>
    <row r="1025" spans="1:48">
      <c r="A1025" s="6">
        <v>80</v>
      </c>
      <c r="B1025" s="6" t="s">
        <v>38</v>
      </c>
      <c r="C1025" s="6" t="s">
        <v>49</v>
      </c>
      <c r="D1025" s="6" t="s">
        <v>370</v>
      </c>
      <c r="E1025" s="6" t="s">
        <v>304</v>
      </c>
      <c r="F1025" s="6">
        <v>2002</v>
      </c>
      <c r="G1025" s="6" t="s">
        <v>111</v>
      </c>
      <c r="H1025" s="6" t="s">
        <v>371</v>
      </c>
      <c r="I1025" s="6" t="s">
        <v>372</v>
      </c>
      <c r="J1025" s="3" t="s">
        <v>373</v>
      </c>
      <c r="K1025" s="6" t="s">
        <v>115</v>
      </c>
      <c r="L1025" s="6" t="s">
        <v>46</v>
      </c>
      <c r="M1025" s="6" t="s">
        <v>116</v>
      </c>
      <c r="N1025" s="6" t="s">
        <v>117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253</v>
      </c>
      <c r="V1025" s="6" t="s">
        <v>380</v>
      </c>
      <c r="W1025" s="25">
        <v>35.450000000000003</v>
      </c>
      <c r="X1025" s="25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365</v>
      </c>
      <c r="AE1025" s="6" t="s">
        <v>385</v>
      </c>
      <c r="AF1025" s="6" t="s">
        <v>49</v>
      </c>
      <c r="AG1025" s="6" t="s">
        <v>49</v>
      </c>
      <c r="AH1025" s="6" t="s">
        <v>184</v>
      </c>
      <c r="AI1025" s="22" t="s">
        <v>55</v>
      </c>
      <c r="AJ1025" s="22" t="s">
        <v>49</v>
      </c>
      <c r="AK1025" s="22" t="s">
        <v>49</v>
      </c>
      <c r="AL1025" s="22" t="s">
        <v>49</v>
      </c>
      <c r="AM1025" s="22" t="s">
        <v>49</v>
      </c>
      <c r="AN1025" s="22" t="s">
        <v>49</v>
      </c>
      <c r="AO1025" s="22" t="s">
        <v>49</v>
      </c>
      <c r="AP1025" s="22">
        <v>0</v>
      </c>
      <c r="AQ1025" s="22" t="s">
        <v>49</v>
      </c>
      <c r="AR1025" s="6">
        <v>-100.33</v>
      </c>
      <c r="AS1025" s="22" t="s">
        <v>49</v>
      </c>
      <c r="AT1025" s="22" t="s">
        <v>49</v>
      </c>
      <c r="AU1025" s="22" t="s">
        <v>49</v>
      </c>
      <c r="AV1025" s="33" t="s">
        <v>49</v>
      </c>
    </row>
    <row r="1026" spans="1:48">
      <c r="A1026" s="6">
        <v>80</v>
      </c>
      <c r="B1026" s="6" t="s">
        <v>38</v>
      </c>
      <c r="C1026" s="6" t="s">
        <v>49</v>
      </c>
      <c r="D1026" s="6" t="s">
        <v>370</v>
      </c>
      <c r="E1026" s="6" t="s">
        <v>304</v>
      </c>
      <c r="F1026" s="6">
        <v>2002</v>
      </c>
      <c r="G1026" s="6" t="s">
        <v>111</v>
      </c>
      <c r="H1026" s="6" t="s">
        <v>371</v>
      </c>
      <c r="I1026" s="6" t="s">
        <v>372</v>
      </c>
      <c r="J1026" s="3" t="s">
        <v>373</v>
      </c>
      <c r="K1026" s="6" t="s">
        <v>115</v>
      </c>
      <c r="L1026" s="6" t="s">
        <v>46</v>
      </c>
      <c r="M1026" s="6" t="s">
        <v>116</v>
      </c>
      <c r="N1026" s="6" t="s">
        <v>117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253</v>
      </c>
      <c r="V1026" s="6" t="s">
        <v>380</v>
      </c>
      <c r="W1026" s="25">
        <v>35.450000000000003</v>
      </c>
      <c r="X1026" s="25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365</v>
      </c>
      <c r="AE1026" s="6" t="s">
        <v>215</v>
      </c>
      <c r="AF1026" s="6" t="s">
        <v>49</v>
      </c>
      <c r="AG1026" s="6" t="s">
        <v>49</v>
      </c>
      <c r="AH1026" s="6" t="s">
        <v>184</v>
      </c>
      <c r="AI1026" s="22" t="s">
        <v>55</v>
      </c>
      <c r="AJ1026" s="22" t="s">
        <v>49</v>
      </c>
      <c r="AK1026" s="22" t="s">
        <v>49</v>
      </c>
      <c r="AL1026" s="22" t="s">
        <v>49</v>
      </c>
      <c r="AM1026" s="22" t="s">
        <v>49</v>
      </c>
      <c r="AN1026" s="22" t="s">
        <v>49</v>
      </c>
      <c r="AO1026" s="22" t="s">
        <v>49</v>
      </c>
      <c r="AP1026" s="22">
        <v>0</v>
      </c>
      <c r="AQ1026" s="22" t="s">
        <v>49</v>
      </c>
      <c r="AR1026" s="6">
        <v>-132.54</v>
      </c>
      <c r="AS1026" s="22" t="s">
        <v>49</v>
      </c>
      <c r="AT1026" s="22" t="s">
        <v>49</v>
      </c>
      <c r="AU1026" s="22" t="s">
        <v>49</v>
      </c>
      <c r="AV1026" s="33" t="s">
        <v>49</v>
      </c>
    </row>
    <row r="1027" spans="1:48">
      <c r="A1027" s="6">
        <v>80</v>
      </c>
      <c r="B1027" s="6" t="s">
        <v>38</v>
      </c>
      <c r="C1027" s="6" t="s">
        <v>49</v>
      </c>
      <c r="D1027" s="6" t="s">
        <v>370</v>
      </c>
      <c r="E1027" s="6" t="s">
        <v>304</v>
      </c>
      <c r="F1027" s="6">
        <v>2002</v>
      </c>
      <c r="G1027" s="6" t="s">
        <v>111</v>
      </c>
      <c r="H1027" s="6" t="s">
        <v>371</v>
      </c>
      <c r="I1027" s="6" t="s">
        <v>372</v>
      </c>
      <c r="J1027" s="3" t="s">
        <v>373</v>
      </c>
      <c r="K1027" s="6" t="s">
        <v>115</v>
      </c>
      <c r="L1027" s="6" t="s">
        <v>46</v>
      </c>
      <c r="M1027" s="6" t="s">
        <v>116</v>
      </c>
      <c r="N1027" s="6" t="s">
        <v>117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253</v>
      </c>
      <c r="V1027" s="6" t="s">
        <v>380</v>
      </c>
      <c r="W1027" s="25">
        <v>35.450000000000003</v>
      </c>
      <c r="X1027" s="25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385</v>
      </c>
      <c r="AE1027" s="6" t="s">
        <v>215</v>
      </c>
      <c r="AF1027" s="6" t="s">
        <v>49</v>
      </c>
      <c r="AG1027" s="6" t="s">
        <v>49</v>
      </c>
      <c r="AH1027" s="6" t="s">
        <v>184</v>
      </c>
      <c r="AI1027" s="22" t="s">
        <v>55</v>
      </c>
      <c r="AJ1027" s="22" t="s">
        <v>49</v>
      </c>
      <c r="AK1027" s="22" t="s">
        <v>49</v>
      </c>
      <c r="AL1027" s="22" t="s">
        <v>49</v>
      </c>
      <c r="AM1027" s="22" t="s">
        <v>49</v>
      </c>
      <c r="AN1027" s="22" t="s">
        <v>49</v>
      </c>
      <c r="AO1027" s="22" t="s">
        <v>49</v>
      </c>
      <c r="AP1027" s="22">
        <v>0</v>
      </c>
      <c r="AQ1027" s="22" t="s">
        <v>49</v>
      </c>
      <c r="AR1027" s="6">
        <v>-0.34</v>
      </c>
      <c r="AS1027" s="22" t="s">
        <v>49</v>
      </c>
      <c r="AT1027" s="22" t="s">
        <v>49</v>
      </c>
      <c r="AU1027" s="22" t="s">
        <v>49</v>
      </c>
      <c r="AV1027" s="33" t="s">
        <v>49</v>
      </c>
    </row>
    <row r="1028" spans="1:48">
      <c r="A1028" s="6">
        <v>80</v>
      </c>
      <c r="B1028" s="6" t="s">
        <v>38</v>
      </c>
      <c r="C1028" s="6" t="s">
        <v>49</v>
      </c>
      <c r="D1028" s="6" t="s">
        <v>370</v>
      </c>
      <c r="E1028" s="6" t="s">
        <v>304</v>
      </c>
      <c r="F1028" s="6">
        <v>2002</v>
      </c>
      <c r="G1028" s="6" t="s">
        <v>111</v>
      </c>
      <c r="H1028" s="6" t="s">
        <v>371</v>
      </c>
      <c r="I1028" s="6" t="s">
        <v>372</v>
      </c>
      <c r="J1028" s="3" t="s">
        <v>373</v>
      </c>
      <c r="K1028" s="6" t="s">
        <v>115</v>
      </c>
      <c r="L1028" s="6" t="s">
        <v>46</v>
      </c>
      <c r="M1028" s="6" t="s">
        <v>116</v>
      </c>
      <c r="N1028" s="6" t="s">
        <v>117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253</v>
      </c>
      <c r="V1028" s="6" t="s">
        <v>381</v>
      </c>
      <c r="W1028" s="27">
        <v>35.016666999999998</v>
      </c>
      <c r="X1028" s="27">
        <v>26.05</v>
      </c>
      <c r="Y1028" s="6" t="s">
        <v>48</v>
      </c>
      <c r="Z1028" s="6" t="s">
        <v>49</v>
      </c>
      <c r="AA1028" s="6" t="s">
        <v>128</v>
      </c>
      <c r="AB1028" s="6" t="s">
        <v>241</v>
      </c>
      <c r="AC1028" s="6" t="s">
        <v>242</v>
      </c>
      <c r="AD1028" s="6" t="s">
        <v>242</v>
      </c>
      <c r="AE1028" s="6" t="s">
        <v>242</v>
      </c>
      <c r="AF1028" s="6" t="s">
        <v>60</v>
      </c>
      <c r="AG1028" s="6" t="s">
        <v>61</v>
      </c>
      <c r="AH1028" s="6" t="s">
        <v>184</v>
      </c>
      <c r="AI1028" s="22" t="s">
        <v>55</v>
      </c>
      <c r="AJ1028" s="22">
        <v>31</v>
      </c>
      <c r="AK1028" s="22">
        <f>AJ1028*2*4</f>
        <v>248</v>
      </c>
      <c r="AL1028" s="22">
        <f>AR1028/AN1028</f>
        <v>0.20112173547797296</v>
      </c>
      <c r="AM1028" s="21">
        <v>14.787100000000001</v>
      </c>
      <c r="AN1028" s="21">
        <v>4.0472999999999999</v>
      </c>
      <c r="AO1028" s="22" t="s">
        <v>49</v>
      </c>
      <c r="AP1028" s="22">
        <v>0</v>
      </c>
      <c r="AQ1028" s="22" t="s">
        <v>49</v>
      </c>
      <c r="AR1028" s="22">
        <v>0.81399999999999995</v>
      </c>
      <c r="AS1028" s="22">
        <f>AR1028/(AM1028^2)*100</f>
        <v>0.37227029647784443</v>
      </c>
      <c r="AT1028" s="22">
        <v>0</v>
      </c>
      <c r="AU1028" s="4">
        <f>AS1028*(1-AL1028)/AL1028</f>
        <v>1.4786996923855213</v>
      </c>
      <c r="AV1028" s="33" t="s">
        <v>384</v>
      </c>
    </row>
    <row r="1029" spans="1:48">
      <c r="A1029" s="6">
        <v>80</v>
      </c>
      <c r="B1029" s="6" t="s">
        <v>38</v>
      </c>
      <c r="C1029" s="6" t="s">
        <v>49</v>
      </c>
      <c r="D1029" s="6" t="s">
        <v>370</v>
      </c>
      <c r="E1029" s="6" t="s">
        <v>304</v>
      </c>
      <c r="F1029" s="6">
        <v>2002</v>
      </c>
      <c r="G1029" s="6" t="s">
        <v>111</v>
      </c>
      <c r="H1029" s="6" t="s">
        <v>371</v>
      </c>
      <c r="I1029" s="6" t="s">
        <v>372</v>
      </c>
      <c r="J1029" s="3" t="s">
        <v>373</v>
      </c>
      <c r="K1029" s="6" t="s">
        <v>115</v>
      </c>
      <c r="L1029" s="6" t="s">
        <v>46</v>
      </c>
      <c r="M1029" s="6" t="s">
        <v>116</v>
      </c>
      <c r="N1029" s="6" t="s">
        <v>117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253</v>
      </c>
      <c r="V1029" s="6" t="s">
        <v>381</v>
      </c>
      <c r="W1029" s="27">
        <v>35.016666999999998</v>
      </c>
      <c r="X1029" s="27">
        <v>26.05</v>
      </c>
      <c r="Y1029" s="6" t="s">
        <v>48</v>
      </c>
      <c r="Z1029" s="6" t="s">
        <v>49</v>
      </c>
      <c r="AA1029" s="6" t="s">
        <v>128</v>
      </c>
      <c r="AB1029" s="6" t="s">
        <v>294</v>
      </c>
      <c r="AC1029" s="6" t="s">
        <v>378</v>
      </c>
      <c r="AD1029" s="6" t="s">
        <v>375</v>
      </c>
      <c r="AE1029" s="6" t="s">
        <v>375</v>
      </c>
      <c r="AF1029" s="6" t="s">
        <v>60</v>
      </c>
      <c r="AG1029" s="6" t="s">
        <v>60</v>
      </c>
      <c r="AH1029" s="6" t="s">
        <v>184</v>
      </c>
      <c r="AI1029" s="22" t="s">
        <v>55</v>
      </c>
      <c r="AJ1029" s="22">
        <v>31</v>
      </c>
      <c r="AK1029" s="22">
        <f>AJ1029*2*4</f>
        <v>248</v>
      </c>
      <c r="AL1029" s="22">
        <f t="shared" ref="AL1029:AL1034" si="73">AR1029/AN1029</f>
        <v>0.18837018837018837</v>
      </c>
      <c r="AM1029" s="21">
        <v>7.3864000000000001</v>
      </c>
      <c r="AN1029" s="21">
        <v>2.3199000000000001</v>
      </c>
      <c r="AO1029" s="22" t="s">
        <v>49</v>
      </c>
      <c r="AP1029" s="22">
        <v>0</v>
      </c>
      <c r="AQ1029" s="22" t="s">
        <v>49</v>
      </c>
      <c r="AR1029" s="22">
        <v>0.437</v>
      </c>
      <c r="AS1029" s="22">
        <f t="shared" ref="AS1029:AS1034" si="74">AR1029/(AM1029^2)*100</f>
        <v>0.80096915493517995</v>
      </c>
      <c r="AT1029" s="22">
        <v>0</v>
      </c>
      <c r="AU1029" s="4">
        <f t="shared" ref="AU1029:AU1034" si="75">AS1029*(1-AL1029)/AL1029</f>
        <v>3.4511323153946227</v>
      </c>
      <c r="AV1029" s="33" t="s">
        <v>384</v>
      </c>
    </row>
    <row r="1030" spans="1:48">
      <c r="A1030" s="6">
        <v>80</v>
      </c>
      <c r="B1030" s="6" t="s">
        <v>38</v>
      </c>
      <c r="C1030" s="6" t="s">
        <v>49</v>
      </c>
      <c r="D1030" s="6" t="s">
        <v>370</v>
      </c>
      <c r="E1030" s="6" t="s">
        <v>304</v>
      </c>
      <c r="F1030" s="6">
        <v>2002</v>
      </c>
      <c r="G1030" s="6" t="s">
        <v>111</v>
      </c>
      <c r="H1030" s="6" t="s">
        <v>371</v>
      </c>
      <c r="I1030" s="6" t="s">
        <v>372</v>
      </c>
      <c r="J1030" s="3" t="s">
        <v>373</v>
      </c>
      <c r="K1030" s="6" t="s">
        <v>115</v>
      </c>
      <c r="L1030" s="6" t="s">
        <v>46</v>
      </c>
      <c r="M1030" s="6" t="s">
        <v>116</v>
      </c>
      <c r="N1030" s="6" t="s">
        <v>117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253</v>
      </c>
      <c r="V1030" s="6" t="s">
        <v>381</v>
      </c>
      <c r="W1030" s="27">
        <v>35.016666999999998</v>
      </c>
      <c r="X1030" s="27">
        <v>26.05</v>
      </c>
      <c r="Y1030" s="6" t="s">
        <v>48</v>
      </c>
      <c r="Z1030" s="6" t="s">
        <v>49</v>
      </c>
      <c r="AA1030" s="6" t="s">
        <v>128</v>
      </c>
      <c r="AB1030" s="6" t="s">
        <v>243</v>
      </c>
      <c r="AC1030" s="6" t="s">
        <v>379</v>
      </c>
      <c r="AD1030" s="6" t="s">
        <v>376</v>
      </c>
      <c r="AE1030" s="6" t="s">
        <v>376</v>
      </c>
      <c r="AF1030" s="6" t="s">
        <v>60</v>
      </c>
      <c r="AG1030" s="6" t="s">
        <v>53</v>
      </c>
      <c r="AH1030" s="6" t="s">
        <v>184</v>
      </c>
      <c r="AI1030" s="22" t="s">
        <v>55</v>
      </c>
      <c r="AJ1030" s="22">
        <v>31</v>
      </c>
      <c r="AK1030" s="22">
        <f t="shared" ref="AK1030:AK1034" si="76">AJ1030*2*4</f>
        <v>248</v>
      </c>
      <c r="AL1030" s="22">
        <f t="shared" si="73"/>
        <v>0.54757164857454077</v>
      </c>
      <c r="AM1030" s="21">
        <v>42.040500000000002</v>
      </c>
      <c r="AN1030" s="21">
        <v>53.246000000000002</v>
      </c>
      <c r="AO1030" s="22" t="s">
        <v>49</v>
      </c>
      <c r="AP1030" s="22">
        <v>0</v>
      </c>
      <c r="AQ1030" s="22" t="s">
        <v>49</v>
      </c>
      <c r="AR1030" s="22">
        <v>29.155999999999999</v>
      </c>
      <c r="AS1030" s="22">
        <f t="shared" si="74"/>
        <v>1.6496514625191034</v>
      </c>
      <c r="AT1030" s="22">
        <v>0</v>
      </c>
      <c r="AU1030" s="4">
        <f t="shared" si="75"/>
        <v>1.36301631678163</v>
      </c>
      <c r="AV1030" s="33" t="s">
        <v>384</v>
      </c>
    </row>
    <row r="1031" spans="1:48">
      <c r="A1031" s="6">
        <v>80</v>
      </c>
      <c r="B1031" s="6" t="s">
        <v>38</v>
      </c>
      <c r="C1031" s="6" t="s">
        <v>49</v>
      </c>
      <c r="D1031" s="6" t="s">
        <v>370</v>
      </c>
      <c r="E1031" s="6" t="s">
        <v>304</v>
      </c>
      <c r="F1031" s="6">
        <v>2002</v>
      </c>
      <c r="G1031" s="6" t="s">
        <v>111</v>
      </c>
      <c r="H1031" s="6" t="s">
        <v>371</v>
      </c>
      <c r="I1031" s="6" t="s">
        <v>372</v>
      </c>
      <c r="J1031" s="3" t="s">
        <v>373</v>
      </c>
      <c r="K1031" s="6" t="s">
        <v>115</v>
      </c>
      <c r="L1031" s="6" t="s">
        <v>46</v>
      </c>
      <c r="M1031" s="6" t="s">
        <v>116</v>
      </c>
      <c r="N1031" s="6" t="s">
        <v>117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253</v>
      </c>
      <c r="V1031" s="6" t="s">
        <v>381</v>
      </c>
      <c r="W1031" s="27">
        <v>35.016666999999998</v>
      </c>
      <c r="X1031" s="27">
        <v>26.05</v>
      </c>
      <c r="Y1031" s="6" t="s">
        <v>48</v>
      </c>
      <c r="Z1031" s="6" t="s">
        <v>49</v>
      </c>
      <c r="AA1031" s="6" t="s">
        <v>128</v>
      </c>
      <c r="AB1031" s="6" t="s">
        <v>243</v>
      </c>
      <c r="AC1031" s="6" t="s">
        <v>379</v>
      </c>
      <c r="AD1031" s="6" t="s">
        <v>377</v>
      </c>
      <c r="AE1031" s="6" t="s">
        <v>377</v>
      </c>
      <c r="AF1031" s="6" t="s">
        <v>60</v>
      </c>
      <c r="AG1031" s="6" t="s">
        <v>60</v>
      </c>
      <c r="AH1031" s="6" t="s">
        <v>184</v>
      </c>
      <c r="AI1031" s="22" t="s">
        <v>55</v>
      </c>
      <c r="AJ1031" s="22">
        <v>31</v>
      </c>
      <c r="AK1031" s="22">
        <f t="shared" si="76"/>
        <v>248</v>
      </c>
      <c r="AL1031" s="22">
        <f t="shared" si="73"/>
        <v>0.22436397136985328</v>
      </c>
      <c r="AM1031" s="21">
        <v>5.0129999999999999</v>
      </c>
      <c r="AN1031" s="21">
        <v>7.0555000000000003</v>
      </c>
      <c r="AO1031" s="22" t="s">
        <v>49</v>
      </c>
      <c r="AP1031" s="22">
        <v>0</v>
      </c>
      <c r="AQ1031" s="22" t="s">
        <v>49</v>
      </c>
      <c r="AR1031" s="22">
        <v>1.583</v>
      </c>
      <c r="AS1031" s="22">
        <f t="shared" si="74"/>
        <v>6.2992015692373577</v>
      </c>
      <c r="AT1031" s="22">
        <v>0</v>
      </c>
      <c r="AU1031" s="4">
        <f t="shared" si="75"/>
        <v>21.776614395231487</v>
      </c>
      <c r="AV1031" s="33" t="s">
        <v>384</v>
      </c>
    </row>
    <row r="1032" spans="1:48">
      <c r="A1032" s="6">
        <v>80</v>
      </c>
      <c r="B1032" s="6" t="s">
        <v>38</v>
      </c>
      <c r="C1032" s="6" t="s">
        <v>49</v>
      </c>
      <c r="D1032" s="6" t="s">
        <v>370</v>
      </c>
      <c r="E1032" s="6" t="s">
        <v>304</v>
      </c>
      <c r="F1032" s="6">
        <v>2002</v>
      </c>
      <c r="G1032" s="6" t="s">
        <v>111</v>
      </c>
      <c r="H1032" s="6" t="s">
        <v>371</v>
      </c>
      <c r="I1032" s="6" t="s">
        <v>372</v>
      </c>
      <c r="J1032" s="3" t="s">
        <v>373</v>
      </c>
      <c r="K1032" s="6" t="s">
        <v>115</v>
      </c>
      <c r="L1032" s="6" t="s">
        <v>46</v>
      </c>
      <c r="M1032" s="6" t="s">
        <v>116</v>
      </c>
      <c r="N1032" s="6" t="s">
        <v>117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253</v>
      </c>
      <c r="V1032" s="6" t="s">
        <v>381</v>
      </c>
      <c r="W1032" s="27">
        <v>35.016666999999998</v>
      </c>
      <c r="X1032" s="27">
        <v>26.05</v>
      </c>
      <c r="Y1032" s="6" t="s">
        <v>48</v>
      </c>
      <c r="Z1032" s="6" t="s">
        <v>49</v>
      </c>
      <c r="AA1032" s="6" t="s">
        <v>95</v>
      </c>
      <c r="AB1032" s="6" t="s">
        <v>367</v>
      </c>
      <c r="AC1032" s="6" t="s">
        <v>367</v>
      </c>
      <c r="AD1032" s="6" t="s">
        <v>365</v>
      </c>
      <c r="AE1032" s="6" t="s">
        <v>365</v>
      </c>
      <c r="AF1032" s="6" t="s">
        <v>60</v>
      </c>
      <c r="AG1032" s="6" t="s">
        <v>53</v>
      </c>
      <c r="AH1032" s="6" t="s">
        <v>184</v>
      </c>
      <c r="AI1032" s="22" t="s">
        <v>55</v>
      </c>
      <c r="AJ1032" s="22">
        <v>31</v>
      </c>
      <c r="AK1032" s="22">
        <f t="shared" si="76"/>
        <v>248</v>
      </c>
      <c r="AL1032" s="22">
        <f t="shared" si="73"/>
        <v>0.61553730321697464</v>
      </c>
      <c r="AM1032" s="21">
        <v>168.45689999999999</v>
      </c>
      <c r="AN1032" s="21">
        <v>2922</v>
      </c>
      <c r="AO1032" s="22" t="s">
        <v>49</v>
      </c>
      <c r="AP1032" s="22">
        <v>0</v>
      </c>
      <c r="AQ1032" s="22" t="s">
        <v>49</v>
      </c>
      <c r="AR1032" s="22">
        <v>1798.6</v>
      </c>
      <c r="AS1032" s="22">
        <f t="shared" si="74"/>
        <v>6.3380692541392376</v>
      </c>
      <c r="AT1032" s="22">
        <v>0</v>
      </c>
      <c r="AU1032" s="4">
        <f t="shared" si="75"/>
        <v>3.9587384633048037</v>
      </c>
      <c r="AV1032" s="33" t="s">
        <v>384</v>
      </c>
    </row>
    <row r="1033" spans="1:48">
      <c r="A1033" s="6">
        <v>80</v>
      </c>
      <c r="B1033" s="6" t="s">
        <v>38</v>
      </c>
      <c r="C1033" s="6" t="s">
        <v>49</v>
      </c>
      <c r="D1033" s="6" t="s">
        <v>370</v>
      </c>
      <c r="E1033" s="6" t="s">
        <v>304</v>
      </c>
      <c r="F1033" s="6">
        <v>2002</v>
      </c>
      <c r="G1033" s="6" t="s">
        <v>111</v>
      </c>
      <c r="H1033" s="6" t="s">
        <v>371</v>
      </c>
      <c r="I1033" s="6" t="s">
        <v>372</v>
      </c>
      <c r="J1033" s="3" t="s">
        <v>373</v>
      </c>
      <c r="K1033" s="6" t="s">
        <v>115</v>
      </c>
      <c r="L1033" s="6" t="s">
        <v>46</v>
      </c>
      <c r="M1033" s="6" t="s">
        <v>116</v>
      </c>
      <c r="N1033" s="6" t="s">
        <v>117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253</v>
      </c>
      <c r="V1033" s="6" t="s">
        <v>381</v>
      </c>
      <c r="W1033" s="27">
        <v>35.016666999999998</v>
      </c>
      <c r="X1033" s="27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368</v>
      </c>
      <c r="AD1033" s="6" t="s">
        <v>385</v>
      </c>
      <c r="AE1033" s="6" t="s">
        <v>385</v>
      </c>
      <c r="AF1033" s="6" t="s">
        <v>60</v>
      </c>
      <c r="AG1033" s="6" t="s">
        <v>53</v>
      </c>
      <c r="AH1033" s="6" t="s">
        <v>184</v>
      </c>
      <c r="AI1033" s="22" t="s">
        <v>55</v>
      </c>
      <c r="AJ1033" s="22">
        <v>31</v>
      </c>
      <c r="AK1033" s="22">
        <f t="shared" si="76"/>
        <v>248</v>
      </c>
      <c r="AL1033" s="22">
        <f t="shared" si="73"/>
        <v>0.43049914403678963</v>
      </c>
      <c r="AM1033" s="21">
        <v>5</v>
      </c>
      <c r="AN1033" s="21">
        <v>5.9581999999999997</v>
      </c>
      <c r="AO1033" s="22" t="s">
        <v>49</v>
      </c>
      <c r="AP1033" s="22">
        <v>0</v>
      </c>
      <c r="AQ1033" s="22" t="s">
        <v>49</v>
      </c>
      <c r="AR1033" s="22">
        <v>2.5649999999999999</v>
      </c>
      <c r="AS1033" s="22">
        <f t="shared" si="74"/>
        <v>10.26</v>
      </c>
      <c r="AT1033" s="22">
        <v>0</v>
      </c>
      <c r="AU1033" s="4">
        <f t="shared" si="75"/>
        <v>13.572800000000001</v>
      </c>
      <c r="AV1033" s="33" t="s">
        <v>384</v>
      </c>
    </row>
    <row r="1034" spans="1:48">
      <c r="A1034" s="6">
        <v>80</v>
      </c>
      <c r="B1034" s="6" t="s">
        <v>38</v>
      </c>
      <c r="C1034" s="6" t="s">
        <v>49</v>
      </c>
      <c r="D1034" s="6" t="s">
        <v>370</v>
      </c>
      <c r="E1034" s="6" t="s">
        <v>304</v>
      </c>
      <c r="F1034" s="6">
        <v>2002</v>
      </c>
      <c r="G1034" s="6" t="s">
        <v>111</v>
      </c>
      <c r="H1034" s="6" t="s">
        <v>371</v>
      </c>
      <c r="I1034" s="6" t="s">
        <v>372</v>
      </c>
      <c r="J1034" s="3" t="s">
        <v>373</v>
      </c>
      <c r="K1034" s="6" t="s">
        <v>115</v>
      </c>
      <c r="L1034" s="6" t="s">
        <v>46</v>
      </c>
      <c r="M1034" s="6" t="s">
        <v>116</v>
      </c>
      <c r="N1034" s="6" t="s">
        <v>117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253</v>
      </c>
      <c r="V1034" s="6" t="s">
        <v>381</v>
      </c>
      <c r="W1034" s="27">
        <v>35.016666999999998</v>
      </c>
      <c r="X1034" s="27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125</v>
      </c>
      <c r="AD1034" s="6" t="s">
        <v>215</v>
      </c>
      <c r="AE1034" s="6" t="s">
        <v>215</v>
      </c>
      <c r="AF1034" s="6" t="s">
        <v>60</v>
      </c>
      <c r="AG1034" s="6" t="s">
        <v>61</v>
      </c>
      <c r="AH1034" s="6" t="s">
        <v>184</v>
      </c>
      <c r="AI1034" s="22" t="s">
        <v>55</v>
      </c>
      <c r="AJ1034" s="22">
        <v>31</v>
      </c>
      <c r="AK1034" s="22">
        <f t="shared" si="76"/>
        <v>248</v>
      </c>
      <c r="AL1034" s="22">
        <f t="shared" si="73"/>
        <v>0.45781387408825203</v>
      </c>
      <c r="AM1034" s="21">
        <v>15.206799999999999</v>
      </c>
      <c r="AN1034" s="21">
        <v>1.9331</v>
      </c>
      <c r="AO1034" s="22" t="s">
        <v>49</v>
      </c>
      <c r="AP1034" s="22">
        <v>0</v>
      </c>
      <c r="AQ1034" s="22" t="s">
        <v>49</v>
      </c>
      <c r="AR1034" s="22">
        <v>0.88500000000000001</v>
      </c>
      <c r="AS1034" s="22">
        <f t="shared" si="74"/>
        <v>0.38270805442593769</v>
      </c>
      <c r="AT1034" s="22">
        <v>0</v>
      </c>
      <c r="AU1034" s="4">
        <f t="shared" si="75"/>
        <v>0.45323877044500033</v>
      </c>
      <c r="AV1034" s="33" t="s">
        <v>384</v>
      </c>
    </row>
    <row r="1035" spans="1:48">
      <c r="A1035" s="6">
        <v>80</v>
      </c>
      <c r="B1035" s="6" t="s">
        <v>38</v>
      </c>
      <c r="C1035" s="6" t="s">
        <v>49</v>
      </c>
      <c r="D1035" s="6" t="s">
        <v>370</v>
      </c>
      <c r="E1035" s="6" t="s">
        <v>304</v>
      </c>
      <c r="F1035" s="6">
        <v>2002</v>
      </c>
      <c r="G1035" s="6" t="s">
        <v>111</v>
      </c>
      <c r="H1035" s="6" t="s">
        <v>371</v>
      </c>
      <c r="I1035" s="6" t="s">
        <v>372</v>
      </c>
      <c r="J1035" s="3" t="s">
        <v>373</v>
      </c>
      <c r="K1035" s="6" t="s">
        <v>115</v>
      </c>
      <c r="L1035" s="6" t="s">
        <v>46</v>
      </c>
      <c r="M1035" s="6" t="s">
        <v>116</v>
      </c>
      <c r="N1035" s="6" t="s">
        <v>117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253</v>
      </c>
      <c r="V1035" s="6" t="s">
        <v>381</v>
      </c>
      <c r="W1035" s="27">
        <v>35.016666999999998</v>
      </c>
      <c r="X1035" s="27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242</v>
      </c>
      <c r="AE1035" s="6" t="s">
        <v>375</v>
      </c>
      <c r="AF1035" s="6" t="s">
        <v>49</v>
      </c>
      <c r="AG1035" s="6" t="s">
        <v>49</v>
      </c>
      <c r="AH1035" s="6" t="s">
        <v>184</v>
      </c>
      <c r="AI1035" s="22" t="s">
        <v>55</v>
      </c>
      <c r="AJ1035" s="22" t="s">
        <v>49</v>
      </c>
      <c r="AK1035" s="22" t="s">
        <v>49</v>
      </c>
      <c r="AL1035" s="22" t="s">
        <v>49</v>
      </c>
      <c r="AM1035" s="22" t="s">
        <v>49</v>
      </c>
      <c r="AN1035" s="22" t="s">
        <v>49</v>
      </c>
      <c r="AO1035" s="22" t="s">
        <v>49</v>
      </c>
      <c r="AP1035" s="22">
        <v>0</v>
      </c>
      <c r="AQ1035" s="22" t="s">
        <v>49</v>
      </c>
      <c r="AR1035" s="22">
        <v>0.308</v>
      </c>
      <c r="AS1035" s="22" t="s">
        <v>49</v>
      </c>
      <c r="AT1035" s="22" t="s">
        <v>49</v>
      </c>
      <c r="AU1035" s="22" t="s">
        <v>49</v>
      </c>
      <c r="AV1035" s="33" t="s">
        <v>49</v>
      </c>
    </row>
    <row r="1036" spans="1:48">
      <c r="A1036" s="6">
        <v>80</v>
      </c>
      <c r="B1036" s="6" t="s">
        <v>38</v>
      </c>
      <c r="C1036" s="6" t="s">
        <v>49</v>
      </c>
      <c r="D1036" s="6" t="s">
        <v>370</v>
      </c>
      <c r="E1036" s="6" t="s">
        <v>304</v>
      </c>
      <c r="F1036" s="6">
        <v>2002</v>
      </c>
      <c r="G1036" s="6" t="s">
        <v>111</v>
      </c>
      <c r="H1036" s="6" t="s">
        <v>371</v>
      </c>
      <c r="I1036" s="6" t="s">
        <v>372</v>
      </c>
      <c r="J1036" s="3" t="s">
        <v>373</v>
      </c>
      <c r="K1036" s="6" t="s">
        <v>115</v>
      </c>
      <c r="L1036" s="6" t="s">
        <v>46</v>
      </c>
      <c r="M1036" s="6" t="s">
        <v>116</v>
      </c>
      <c r="N1036" s="6" t="s">
        <v>117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253</v>
      </c>
      <c r="V1036" s="6" t="s">
        <v>381</v>
      </c>
      <c r="W1036" s="27">
        <v>35.016666999999998</v>
      </c>
      <c r="X1036" s="27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242</v>
      </c>
      <c r="AE1036" s="6" t="s">
        <v>376</v>
      </c>
      <c r="AF1036" s="6" t="s">
        <v>49</v>
      </c>
      <c r="AG1036" s="6" t="s">
        <v>49</v>
      </c>
      <c r="AH1036" s="6" t="s">
        <v>184</v>
      </c>
      <c r="AI1036" s="22" t="s">
        <v>55</v>
      </c>
      <c r="AJ1036" s="22" t="s">
        <v>49</v>
      </c>
      <c r="AK1036" s="22" t="s">
        <v>49</v>
      </c>
      <c r="AL1036" s="22" t="s">
        <v>49</v>
      </c>
      <c r="AM1036" s="22" t="s">
        <v>49</v>
      </c>
      <c r="AN1036" s="22" t="s">
        <v>49</v>
      </c>
      <c r="AO1036" s="22" t="s">
        <v>49</v>
      </c>
      <c r="AP1036" s="22">
        <v>0</v>
      </c>
      <c r="AQ1036" s="22" t="s">
        <v>49</v>
      </c>
      <c r="AR1036" s="22">
        <v>1.2</v>
      </c>
      <c r="AS1036" s="22" t="s">
        <v>49</v>
      </c>
      <c r="AT1036" s="22" t="s">
        <v>49</v>
      </c>
      <c r="AU1036" s="22" t="s">
        <v>49</v>
      </c>
      <c r="AV1036" s="33" t="s">
        <v>49</v>
      </c>
    </row>
    <row r="1037" spans="1:48">
      <c r="A1037" s="6">
        <v>80</v>
      </c>
      <c r="B1037" s="6" t="s">
        <v>38</v>
      </c>
      <c r="C1037" s="6" t="s">
        <v>49</v>
      </c>
      <c r="D1037" s="6" t="s">
        <v>370</v>
      </c>
      <c r="E1037" s="6" t="s">
        <v>304</v>
      </c>
      <c r="F1037" s="6">
        <v>2002</v>
      </c>
      <c r="G1037" s="6" t="s">
        <v>111</v>
      </c>
      <c r="H1037" s="6" t="s">
        <v>371</v>
      </c>
      <c r="I1037" s="6" t="s">
        <v>372</v>
      </c>
      <c r="J1037" s="3" t="s">
        <v>373</v>
      </c>
      <c r="K1037" s="6" t="s">
        <v>115</v>
      </c>
      <c r="L1037" s="6" t="s">
        <v>46</v>
      </c>
      <c r="M1037" s="6" t="s">
        <v>116</v>
      </c>
      <c r="N1037" s="6" t="s">
        <v>117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253</v>
      </c>
      <c r="V1037" s="6" t="s">
        <v>381</v>
      </c>
      <c r="W1037" s="27">
        <v>35.016666999999998</v>
      </c>
      <c r="X1037" s="27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242</v>
      </c>
      <c r="AE1037" s="6" t="s">
        <v>377</v>
      </c>
      <c r="AF1037" s="6" t="s">
        <v>49</v>
      </c>
      <c r="AG1037" s="6" t="s">
        <v>49</v>
      </c>
      <c r="AH1037" s="6" t="s">
        <v>184</v>
      </c>
      <c r="AI1037" s="22" t="s">
        <v>55</v>
      </c>
      <c r="AJ1037" s="22" t="s">
        <v>49</v>
      </c>
      <c r="AK1037" s="22" t="s">
        <v>49</v>
      </c>
      <c r="AL1037" s="22" t="s">
        <v>49</v>
      </c>
      <c r="AM1037" s="22" t="s">
        <v>49</v>
      </c>
      <c r="AN1037" s="22" t="s">
        <v>49</v>
      </c>
      <c r="AO1037" s="22" t="s">
        <v>49</v>
      </c>
      <c r="AP1037" s="22">
        <v>0</v>
      </c>
      <c r="AQ1037" s="22" t="s">
        <v>49</v>
      </c>
      <c r="AR1037" s="22">
        <v>-0.39300000000000002</v>
      </c>
      <c r="AS1037" s="22" t="s">
        <v>49</v>
      </c>
      <c r="AT1037" s="22" t="s">
        <v>49</v>
      </c>
      <c r="AU1037" s="22" t="s">
        <v>49</v>
      </c>
      <c r="AV1037" s="33" t="s">
        <v>49</v>
      </c>
    </row>
    <row r="1038" spans="1:48">
      <c r="A1038" s="6">
        <v>80</v>
      </c>
      <c r="B1038" s="6" t="s">
        <v>38</v>
      </c>
      <c r="C1038" s="6" t="s">
        <v>49</v>
      </c>
      <c r="D1038" s="6" t="s">
        <v>370</v>
      </c>
      <c r="E1038" s="6" t="s">
        <v>304</v>
      </c>
      <c r="F1038" s="6">
        <v>2002</v>
      </c>
      <c r="G1038" s="6" t="s">
        <v>111</v>
      </c>
      <c r="H1038" s="6" t="s">
        <v>371</v>
      </c>
      <c r="I1038" s="6" t="s">
        <v>372</v>
      </c>
      <c r="J1038" s="3" t="s">
        <v>373</v>
      </c>
      <c r="K1038" s="6" t="s">
        <v>115</v>
      </c>
      <c r="L1038" s="6" t="s">
        <v>46</v>
      </c>
      <c r="M1038" s="6" t="s">
        <v>116</v>
      </c>
      <c r="N1038" s="6" t="s">
        <v>117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253</v>
      </c>
      <c r="V1038" s="6" t="s">
        <v>381</v>
      </c>
      <c r="W1038" s="27">
        <v>35.016666999999998</v>
      </c>
      <c r="X1038" s="27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242</v>
      </c>
      <c r="AE1038" s="6" t="s">
        <v>365</v>
      </c>
      <c r="AF1038" s="6" t="s">
        <v>49</v>
      </c>
      <c r="AG1038" s="6" t="s">
        <v>49</v>
      </c>
      <c r="AH1038" s="6" t="s">
        <v>184</v>
      </c>
      <c r="AI1038" s="22" t="s">
        <v>55</v>
      </c>
      <c r="AJ1038" s="22" t="s">
        <v>49</v>
      </c>
      <c r="AK1038" s="22" t="s">
        <v>49</v>
      </c>
      <c r="AL1038" s="22" t="s">
        <v>49</v>
      </c>
      <c r="AM1038" s="22" t="s">
        <v>49</v>
      </c>
      <c r="AN1038" s="22" t="s">
        <v>49</v>
      </c>
      <c r="AO1038" s="22" t="s">
        <v>49</v>
      </c>
      <c r="AP1038" s="22">
        <v>0</v>
      </c>
      <c r="AQ1038" s="22" t="s">
        <v>49</v>
      </c>
      <c r="AR1038" s="22">
        <v>-57.682000000000002</v>
      </c>
      <c r="AS1038" s="22" t="s">
        <v>49</v>
      </c>
      <c r="AT1038" s="22" t="s">
        <v>49</v>
      </c>
      <c r="AU1038" s="22" t="s">
        <v>49</v>
      </c>
      <c r="AV1038" s="33" t="s">
        <v>49</v>
      </c>
    </row>
    <row r="1039" spans="1:48">
      <c r="A1039" s="6">
        <v>80</v>
      </c>
      <c r="B1039" s="6" t="s">
        <v>38</v>
      </c>
      <c r="C1039" s="6" t="s">
        <v>49</v>
      </c>
      <c r="D1039" s="6" t="s">
        <v>370</v>
      </c>
      <c r="E1039" s="6" t="s">
        <v>304</v>
      </c>
      <c r="F1039" s="6">
        <v>2002</v>
      </c>
      <c r="G1039" s="6" t="s">
        <v>111</v>
      </c>
      <c r="H1039" s="6" t="s">
        <v>371</v>
      </c>
      <c r="I1039" s="6" t="s">
        <v>372</v>
      </c>
      <c r="J1039" s="3" t="s">
        <v>373</v>
      </c>
      <c r="K1039" s="6" t="s">
        <v>115</v>
      </c>
      <c r="L1039" s="6" t="s">
        <v>46</v>
      </c>
      <c r="M1039" s="6" t="s">
        <v>116</v>
      </c>
      <c r="N1039" s="6" t="s">
        <v>117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253</v>
      </c>
      <c r="V1039" s="6" t="s">
        <v>381</v>
      </c>
      <c r="W1039" s="27">
        <v>35.016666999999998</v>
      </c>
      <c r="X1039" s="27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242</v>
      </c>
      <c r="AE1039" s="6" t="s">
        <v>385</v>
      </c>
      <c r="AF1039" s="6" t="s">
        <v>49</v>
      </c>
      <c r="AG1039" s="6" t="s">
        <v>49</v>
      </c>
      <c r="AH1039" s="6" t="s">
        <v>184</v>
      </c>
      <c r="AI1039" s="22" t="s">
        <v>55</v>
      </c>
      <c r="AJ1039" s="22" t="s">
        <v>49</v>
      </c>
      <c r="AK1039" s="22" t="s">
        <v>49</v>
      </c>
      <c r="AL1039" s="22" t="s">
        <v>49</v>
      </c>
      <c r="AM1039" s="22" t="s">
        <v>49</v>
      </c>
      <c r="AN1039" s="22" t="s">
        <v>49</v>
      </c>
      <c r="AO1039" s="22" t="s">
        <v>49</v>
      </c>
      <c r="AP1039" s="22">
        <v>0</v>
      </c>
      <c r="AQ1039" s="22" t="s">
        <v>49</v>
      </c>
      <c r="AR1039" s="22">
        <v>0.13300000000000001</v>
      </c>
      <c r="AS1039" s="22" t="s">
        <v>49</v>
      </c>
      <c r="AT1039" s="22" t="s">
        <v>49</v>
      </c>
      <c r="AU1039" s="22" t="s">
        <v>49</v>
      </c>
      <c r="AV1039" s="33" t="s">
        <v>49</v>
      </c>
    </row>
    <row r="1040" spans="1:48">
      <c r="A1040" s="6">
        <v>80</v>
      </c>
      <c r="B1040" s="6" t="s">
        <v>38</v>
      </c>
      <c r="C1040" s="6" t="s">
        <v>49</v>
      </c>
      <c r="D1040" s="6" t="s">
        <v>370</v>
      </c>
      <c r="E1040" s="6" t="s">
        <v>304</v>
      </c>
      <c r="F1040" s="6">
        <v>2002</v>
      </c>
      <c r="G1040" s="6" t="s">
        <v>111</v>
      </c>
      <c r="H1040" s="6" t="s">
        <v>371</v>
      </c>
      <c r="I1040" s="6" t="s">
        <v>372</v>
      </c>
      <c r="J1040" s="3" t="s">
        <v>373</v>
      </c>
      <c r="K1040" s="6" t="s">
        <v>115</v>
      </c>
      <c r="L1040" s="6" t="s">
        <v>46</v>
      </c>
      <c r="M1040" s="6" t="s">
        <v>116</v>
      </c>
      <c r="N1040" s="6" t="s">
        <v>117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253</v>
      </c>
      <c r="V1040" s="6" t="s">
        <v>381</v>
      </c>
      <c r="W1040" s="27">
        <v>35.016666999999998</v>
      </c>
      <c r="X1040" s="27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242</v>
      </c>
      <c r="AE1040" s="6" t="s">
        <v>215</v>
      </c>
      <c r="AF1040" s="6" t="s">
        <v>49</v>
      </c>
      <c r="AG1040" s="6" t="s">
        <v>49</v>
      </c>
      <c r="AH1040" s="6" t="s">
        <v>184</v>
      </c>
      <c r="AI1040" s="22" t="s">
        <v>55</v>
      </c>
      <c r="AJ1040" s="22" t="s">
        <v>49</v>
      </c>
      <c r="AK1040" s="22" t="s">
        <v>49</v>
      </c>
      <c r="AL1040" s="22" t="s">
        <v>49</v>
      </c>
      <c r="AM1040" s="22" t="s">
        <v>49</v>
      </c>
      <c r="AN1040" s="22" t="s">
        <v>49</v>
      </c>
      <c r="AO1040" s="22" t="s">
        <v>49</v>
      </c>
      <c r="AP1040" s="22">
        <v>0</v>
      </c>
      <c r="AQ1040" s="22" t="s">
        <v>49</v>
      </c>
      <c r="AR1040" s="22">
        <v>-1.2E-2</v>
      </c>
      <c r="AS1040" s="22" t="s">
        <v>49</v>
      </c>
      <c r="AT1040" s="22" t="s">
        <v>49</v>
      </c>
      <c r="AU1040" s="22" t="s">
        <v>49</v>
      </c>
      <c r="AV1040" s="33" t="s">
        <v>49</v>
      </c>
    </row>
    <row r="1041" spans="1:48">
      <c r="A1041" s="6">
        <v>80</v>
      </c>
      <c r="B1041" s="6" t="s">
        <v>38</v>
      </c>
      <c r="C1041" s="6" t="s">
        <v>49</v>
      </c>
      <c r="D1041" s="6" t="s">
        <v>370</v>
      </c>
      <c r="E1041" s="6" t="s">
        <v>304</v>
      </c>
      <c r="F1041" s="6">
        <v>2002</v>
      </c>
      <c r="G1041" s="6" t="s">
        <v>111</v>
      </c>
      <c r="H1041" s="6" t="s">
        <v>371</v>
      </c>
      <c r="I1041" s="6" t="s">
        <v>372</v>
      </c>
      <c r="J1041" s="3" t="s">
        <v>373</v>
      </c>
      <c r="K1041" s="6" t="s">
        <v>115</v>
      </c>
      <c r="L1041" s="6" t="s">
        <v>46</v>
      </c>
      <c r="M1041" s="6" t="s">
        <v>116</v>
      </c>
      <c r="N1041" s="6" t="s">
        <v>117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253</v>
      </c>
      <c r="V1041" s="6" t="s">
        <v>381</v>
      </c>
      <c r="W1041" s="27">
        <v>35.016666999999998</v>
      </c>
      <c r="X1041" s="27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375</v>
      </c>
      <c r="AE1041" s="6" t="s">
        <v>376</v>
      </c>
      <c r="AF1041" s="6" t="s">
        <v>49</v>
      </c>
      <c r="AG1041" s="6" t="s">
        <v>49</v>
      </c>
      <c r="AH1041" s="6" t="s">
        <v>184</v>
      </c>
      <c r="AI1041" s="22" t="s">
        <v>55</v>
      </c>
      <c r="AJ1041" s="22" t="s">
        <v>49</v>
      </c>
      <c r="AK1041" s="22" t="s">
        <v>49</v>
      </c>
      <c r="AL1041" s="22" t="s">
        <v>49</v>
      </c>
      <c r="AM1041" s="22" t="s">
        <v>49</v>
      </c>
      <c r="AN1041" s="22" t="s">
        <v>49</v>
      </c>
      <c r="AO1041" s="22" t="s">
        <v>49</v>
      </c>
      <c r="AP1041" s="22">
        <v>0</v>
      </c>
      <c r="AQ1041" s="22" t="s">
        <v>49</v>
      </c>
      <c r="AR1041" s="6">
        <v>0.01</v>
      </c>
      <c r="AS1041" s="22" t="s">
        <v>49</v>
      </c>
      <c r="AT1041" s="22" t="s">
        <v>49</v>
      </c>
      <c r="AU1041" s="22" t="s">
        <v>49</v>
      </c>
      <c r="AV1041" s="33" t="s">
        <v>49</v>
      </c>
    </row>
    <row r="1042" spans="1:48">
      <c r="A1042" s="6">
        <v>80</v>
      </c>
      <c r="B1042" s="6" t="s">
        <v>38</v>
      </c>
      <c r="C1042" s="6" t="s">
        <v>49</v>
      </c>
      <c r="D1042" s="6" t="s">
        <v>370</v>
      </c>
      <c r="E1042" s="6" t="s">
        <v>304</v>
      </c>
      <c r="F1042" s="6">
        <v>2002</v>
      </c>
      <c r="G1042" s="6" t="s">
        <v>111</v>
      </c>
      <c r="H1042" s="6" t="s">
        <v>371</v>
      </c>
      <c r="I1042" s="6" t="s">
        <v>372</v>
      </c>
      <c r="J1042" s="3" t="s">
        <v>373</v>
      </c>
      <c r="K1042" s="6" t="s">
        <v>115</v>
      </c>
      <c r="L1042" s="6" t="s">
        <v>46</v>
      </c>
      <c r="M1042" s="6" t="s">
        <v>116</v>
      </c>
      <c r="N1042" s="6" t="s">
        <v>117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253</v>
      </c>
      <c r="V1042" s="6" t="s">
        <v>381</v>
      </c>
      <c r="W1042" s="27">
        <v>35.016666999999998</v>
      </c>
      <c r="X1042" s="27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375</v>
      </c>
      <c r="AE1042" s="6" t="s">
        <v>377</v>
      </c>
      <c r="AF1042" s="6" t="s">
        <v>49</v>
      </c>
      <c r="AG1042" s="6" t="s">
        <v>49</v>
      </c>
      <c r="AH1042" s="6" t="s">
        <v>184</v>
      </c>
      <c r="AI1042" s="22" t="s">
        <v>55</v>
      </c>
      <c r="AJ1042" s="22" t="s">
        <v>49</v>
      </c>
      <c r="AK1042" s="22" t="s">
        <v>49</v>
      </c>
      <c r="AL1042" s="22" t="s">
        <v>49</v>
      </c>
      <c r="AM1042" s="22" t="s">
        <v>49</v>
      </c>
      <c r="AN1042" s="22" t="s">
        <v>49</v>
      </c>
      <c r="AO1042" s="22" t="s">
        <v>49</v>
      </c>
      <c r="AP1042" s="22">
        <v>0</v>
      </c>
      <c r="AQ1042" s="22" t="s">
        <v>49</v>
      </c>
      <c r="AR1042" s="6">
        <v>-0.55400000000000005</v>
      </c>
      <c r="AS1042" s="22" t="s">
        <v>49</v>
      </c>
      <c r="AT1042" s="22" t="s">
        <v>49</v>
      </c>
      <c r="AU1042" s="22" t="s">
        <v>49</v>
      </c>
      <c r="AV1042" s="33" t="s">
        <v>49</v>
      </c>
    </row>
    <row r="1043" spans="1:48">
      <c r="A1043" s="6">
        <v>80</v>
      </c>
      <c r="B1043" s="6" t="s">
        <v>38</v>
      </c>
      <c r="C1043" s="6" t="s">
        <v>49</v>
      </c>
      <c r="D1043" s="6" t="s">
        <v>370</v>
      </c>
      <c r="E1043" s="6" t="s">
        <v>304</v>
      </c>
      <c r="F1043" s="6">
        <v>2002</v>
      </c>
      <c r="G1043" s="6" t="s">
        <v>111</v>
      </c>
      <c r="H1043" s="6" t="s">
        <v>371</v>
      </c>
      <c r="I1043" s="6" t="s">
        <v>372</v>
      </c>
      <c r="J1043" s="3" t="s">
        <v>373</v>
      </c>
      <c r="K1043" s="6" t="s">
        <v>115</v>
      </c>
      <c r="L1043" s="6" t="s">
        <v>46</v>
      </c>
      <c r="M1043" s="6" t="s">
        <v>116</v>
      </c>
      <c r="N1043" s="6" t="s">
        <v>117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253</v>
      </c>
      <c r="V1043" s="6" t="s">
        <v>381</v>
      </c>
      <c r="W1043" s="27">
        <v>35.016666999999998</v>
      </c>
      <c r="X1043" s="27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375</v>
      </c>
      <c r="AE1043" s="6" t="s">
        <v>365</v>
      </c>
      <c r="AF1043" s="6" t="s">
        <v>49</v>
      </c>
      <c r="AG1043" s="6" t="s">
        <v>49</v>
      </c>
      <c r="AH1043" s="6" t="s">
        <v>184</v>
      </c>
      <c r="AI1043" s="22" t="s">
        <v>55</v>
      </c>
      <c r="AJ1043" s="22" t="s">
        <v>49</v>
      </c>
      <c r="AK1043" s="22" t="s">
        <v>49</v>
      </c>
      <c r="AL1043" s="22" t="s">
        <v>49</v>
      </c>
      <c r="AM1043" s="22" t="s">
        <v>49</v>
      </c>
      <c r="AN1043" s="22" t="s">
        <v>49</v>
      </c>
      <c r="AO1043" s="22" t="s">
        <v>49</v>
      </c>
      <c r="AP1043" s="22">
        <v>0</v>
      </c>
      <c r="AQ1043" s="22" t="s">
        <v>49</v>
      </c>
      <c r="AR1043" s="6">
        <v>-47.825000000000003</v>
      </c>
      <c r="AS1043" s="22" t="s">
        <v>49</v>
      </c>
      <c r="AT1043" s="22" t="s">
        <v>49</v>
      </c>
      <c r="AU1043" s="22" t="s">
        <v>49</v>
      </c>
      <c r="AV1043" s="33" t="s">
        <v>49</v>
      </c>
    </row>
    <row r="1044" spans="1:48">
      <c r="A1044" s="6">
        <v>80</v>
      </c>
      <c r="B1044" s="6" t="s">
        <v>38</v>
      </c>
      <c r="C1044" s="6" t="s">
        <v>49</v>
      </c>
      <c r="D1044" s="6" t="s">
        <v>370</v>
      </c>
      <c r="E1044" s="6" t="s">
        <v>304</v>
      </c>
      <c r="F1044" s="6">
        <v>2002</v>
      </c>
      <c r="G1044" s="6" t="s">
        <v>111</v>
      </c>
      <c r="H1044" s="6" t="s">
        <v>371</v>
      </c>
      <c r="I1044" s="6" t="s">
        <v>372</v>
      </c>
      <c r="J1044" s="3" t="s">
        <v>373</v>
      </c>
      <c r="K1044" s="6" t="s">
        <v>115</v>
      </c>
      <c r="L1044" s="6" t="s">
        <v>46</v>
      </c>
      <c r="M1044" s="6" t="s">
        <v>116</v>
      </c>
      <c r="N1044" s="6" t="s">
        <v>117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253</v>
      </c>
      <c r="V1044" s="6" t="s">
        <v>381</v>
      </c>
      <c r="W1044" s="27">
        <v>35.016666999999998</v>
      </c>
      <c r="X1044" s="27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375</v>
      </c>
      <c r="AE1044" s="6" t="s">
        <v>385</v>
      </c>
      <c r="AF1044" s="6" t="s">
        <v>49</v>
      </c>
      <c r="AG1044" s="6" t="s">
        <v>49</v>
      </c>
      <c r="AH1044" s="6" t="s">
        <v>184</v>
      </c>
      <c r="AI1044" s="22" t="s">
        <v>55</v>
      </c>
      <c r="AJ1044" s="22" t="s">
        <v>49</v>
      </c>
      <c r="AK1044" s="22" t="s">
        <v>49</v>
      </c>
      <c r="AL1044" s="22" t="s">
        <v>49</v>
      </c>
      <c r="AM1044" s="22" t="s">
        <v>49</v>
      </c>
      <c r="AN1044" s="22" t="s">
        <v>49</v>
      </c>
      <c r="AO1044" s="22" t="s">
        <v>49</v>
      </c>
      <c r="AP1044" s="22">
        <v>0</v>
      </c>
      <c r="AQ1044" s="22" t="s">
        <v>49</v>
      </c>
      <c r="AR1044" s="6">
        <v>-0.104</v>
      </c>
      <c r="AS1044" s="22" t="s">
        <v>49</v>
      </c>
      <c r="AT1044" s="22" t="s">
        <v>49</v>
      </c>
      <c r="AU1044" s="22" t="s">
        <v>49</v>
      </c>
      <c r="AV1044" s="33" t="s">
        <v>49</v>
      </c>
    </row>
    <row r="1045" spans="1:48">
      <c r="A1045" s="6">
        <v>80</v>
      </c>
      <c r="B1045" s="6" t="s">
        <v>38</v>
      </c>
      <c r="C1045" s="6" t="s">
        <v>49</v>
      </c>
      <c r="D1045" s="6" t="s">
        <v>370</v>
      </c>
      <c r="E1045" s="6" t="s">
        <v>304</v>
      </c>
      <c r="F1045" s="6">
        <v>2002</v>
      </c>
      <c r="G1045" s="6" t="s">
        <v>111</v>
      </c>
      <c r="H1045" s="6" t="s">
        <v>371</v>
      </c>
      <c r="I1045" s="6" t="s">
        <v>372</v>
      </c>
      <c r="J1045" s="3" t="s">
        <v>373</v>
      </c>
      <c r="K1045" s="6" t="s">
        <v>115</v>
      </c>
      <c r="L1045" s="6" t="s">
        <v>46</v>
      </c>
      <c r="M1045" s="6" t="s">
        <v>116</v>
      </c>
      <c r="N1045" s="6" t="s">
        <v>117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253</v>
      </c>
      <c r="V1045" s="6" t="s">
        <v>381</v>
      </c>
      <c r="W1045" s="27">
        <v>35.016666999999998</v>
      </c>
      <c r="X1045" s="27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375</v>
      </c>
      <c r="AE1045" s="6" t="s">
        <v>215</v>
      </c>
      <c r="AF1045" s="6" t="s">
        <v>49</v>
      </c>
      <c r="AG1045" s="6" t="s">
        <v>49</v>
      </c>
      <c r="AH1045" s="6" t="s">
        <v>184</v>
      </c>
      <c r="AI1045" s="22" t="s">
        <v>55</v>
      </c>
      <c r="AJ1045" s="22" t="s">
        <v>49</v>
      </c>
      <c r="AK1045" s="22" t="s">
        <v>49</v>
      </c>
      <c r="AL1045" s="22" t="s">
        <v>49</v>
      </c>
      <c r="AM1045" s="22" t="s">
        <v>49</v>
      </c>
      <c r="AN1045" s="22" t="s">
        <v>49</v>
      </c>
      <c r="AO1045" s="22" t="s">
        <v>49</v>
      </c>
      <c r="AP1045" s="22">
        <v>0</v>
      </c>
      <c r="AQ1045" s="22" t="s">
        <v>49</v>
      </c>
      <c r="AR1045" s="6">
        <v>-7.0999999999999994E-2</v>
      </c>
      <c r="AS1045" s="22" t="s">
        <v>49</v>
      </c>
      <c r="AT1045" s="22" t="s">
        <v>49</v>
      </c>
      <c r="AU1045" s="22" t="s">
        <v>49</v>
      </c>
      <c r="AV1045" s="33" t="s">
        <v>49</v>
      </c>
    </row>
    <row r="1046" spans="1:48">
      <c r="A1046" s="6">
        <v>80</v>
      </c>
      <c r="B1046" s="6" t="s">
        <v>38</v>
      </c>
      <c r="C1046" s="6" t="s">
        <v>49</v>
      </c>
      <c r="D1046" s="6" t="s">
        <v>370</v>
      </c>
      <c r="E1046" s="6" t="s">
        <v>304</v>
      </c>
      <c r="F1046" s="6">
        <v>2002</v>
      </c>
      <c r="G1046" s="6" t="s">
        <v>111</v>
      </c>
      <c r="H1046" s="6" t="s">
        <v>371</v>
      </c>
      <c r="I1046" s="6" t="s">
        <v>372</v>
      </c>
      <c r="J1046" s="3" t="s">
        <v>373</v>
      </c>
      <c r="K1046" s="6" t="s">
        <v>115</v>
      </c>
      <c r="L1046" s="6" t="s">
        <v>46</v>
      </c>
      <c r="M1046" s="6" t="s">
        <v>116</v>
      </c>
      <c r="N1046" s="6" t="s">
        <v>117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253</v>
      </c>
      <c r="V1046" s="6" t="s">
        <v>381</v>
      </c>
      <c r="W1046" s="27">
        <v>35.016666999999998</v>
      </c>
      <c r="X1046" s="27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376</v>
      </c>
      <c r="AE1046" s="6" t="s">
        <v>377</v>
      </c>
      <c r="AF1046" s="6" t="s">
        <v>49</v>
      </c>
      <c r="AG1046" s="6" t="s">
        <v>49</v>
      </c>
      <c r="AH1046" s="6" t="s">
        <v>184</v>
      </c>
      <c r="AI1046" s="22" t="s">
        <v>55</v>
      </c>
      <c r="AJ1046" s="22" t="s">
        <v>49</v>
      </c>
      <c r="AK1046" s="22" t="s">
        <v>49</v>
      </c>
      <c r="AL1046" s="22" t="s">
        <v>49</v>
      </c>
      <c r="AM1046" s="22" t="s">
        <v>49</v>
      </c>
      <c r="AN1046" s="22" t="s">
        <v>49</v>
      </c>
      <c r="AO1046" s="22" t="s">
        <v>49</v>
      </c>
      <c r="AP1046" s="22">
        <v>0</v>
      </c>
      <c r="AQ1046" s="22" t="s">
        <v>49</v>
      </c>
      <c r="AR1046" s="6">
        <v>-2.9750000000000001</v>
      </c>
      <c r="AS1046" s="22" t="s">
        <v>49</v>
      </c>
      <c r="AT1046" s="22" t="s">
        <v>49</v>
      </c>
      <c r="AU1046" s="22" t="s">
        <v>49</v>
      </c>
      <c r="AV1046" s="33" t="s">
        <v>49</v>
      </c>
    </row>
    <row r="1047" spans="1:48">
      <c r="A1047" s="6">
        <v>80</v>
      </c>
      <c r="B1047" s="6" t="s">
        <v>38</v>
      </c>
      <c r="C1047" s="6" t="s">
        <v>49</v>
      </c>
      <c r="D1047" s="6" t="s">
        <v>370</v>
      </c>
      <c r="E1047" s="6" t="s">
        <v>304</v>
      </c>
      <c r="F1047" s="6">
        <v>2002</v>
      </c>
      <c r="G1047" s="6" t="s">
        <v>111</v>
      </c>
      <c r="H1047" s="6" t="s">
        <v>371</v>
      </c>
      <c r="I1047" s="6" t="s">
        <v>372</v>
      </c>
      <c r="J1047" s="3" t="s">
        <v>373</v>
      </c>
      <c r="K1047" s="6" t="s">
        <v>115</v>
      </c>
      <c r="L1047" s="6" t="s">
        <v>46</v>
      </c>
      <c r="M1047" s="6" t="s">
        <v>116</v>
      </c>
      <c r="N1047" s="6" t="s">
        <v>117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253</v>
      </c>
      <c r="V1047" s="6" t="s">
        <v>381</v>
      </c>
      <c r="W1047" s="27">
        <v>35.016666999999998</v>
      </c>
      <c r="X1047" s="27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376</v>
      </c>
      <c r="AE1047" s="6" t="s">
        <v>365</v>
      </c>
      <c r="AF1047" s="6" t="s">
        <v>49</v>
      </c>
      <c r="AG1047" s="6" t="s">
        <v>49</v>
      </c>
      <c r="AH1047" s="6" t="s">
        <v>184</v>
      </c>
      <c r="AI1047" s="22" t="s">
        <v>55</v>
      </c>
      <c r="AJ1047" s="22" t="s">
        <v>49</v>
      </c>
      <c r="AK1047" s="22" t="s">
        <v>49</v>
      </c>
      <c r="AL1047" s="22" t="s">
        <v>49</v>
      </c>
      <c r="AM1047" s="22" t="s">
        <v>49</v>
      </c>
      <c r="AN1047" s="22" t="s">
        <v>49</v>
      </c>
      <c r="AO1047" s="22" t="s">
        <v>49</v>
      </c>
      <c r="AP1047" s="22">
        <v>0</v>
      </c>
      <c r="AQ1047" s="22" t="s">
        <v>49</v>
      </c>
      <c r="AR1047" s="6">
        <v>-0.11700000000000001</v>
      </c>
      <c r="AS1047" s="22" t="s">
        <v>49</v>
      </c>
      <c r="AT1047" s="22" t="s">
        <v>49</v>
      </c>
      <c r="AU1047" s="22" t="s">
        <v>49</v>
      </c>
      <c r="AV1047" s="33" t="s">
        <v>49</v>
      </c>
    </row>
    <row r="1048" spans="1:48">
      <c r="A1048" s="6">
        <v>80</v>
      </c>
      <c r="B1048" s="6" t="s">
        <v>38</v>
      </c>
      <c r="C1048" s="6" t="s">
        <v>49</v>
      </c>
      <c r="D1048" s="6" t="s">
        <v>370</v>
      </c>
      <c r="E1048" s="6" t="s">
        <v>304</v>
      </c>
      <c r="F1048" s="6">
        <v>2002</v>
      </c>
      <c r="G1048" s="6" t="s">
        <v>111</v>
      </c>
      <c r="H1048" s="6" t="s">
        <v>371</v>
      </c>
      <c r="I1048" s="6" t="s">
        <v>372</v>
      </c>
      <c r="J1048" s="3" t="s">
        <v>373</v>
      </c>
      <c r="K1048" s="6" t="s">
        <v>115</v>
      </c>
      <c r="L1048" s="6" t="s">
        <v>46</v>
      </c>
      <c r="M1048" s="6" t="s">
        <v>116</v>
      </c>
      <c r="N1048" s="6" t="s">
        <v>117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253</v>
      </c>
      <c r="V1048" s="6" t="s">
        <v>381</v>
      </c>
      <c r="W1048" s="27">
        <v>35.016666999999998</v>
      </c>
      <c r="X1048" s="27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376</v>
      </c>
      <c r="AE1048" s="6" t="s">
        <v>385</v>
      </c>
      <c r="AF1048" s="6" t="s">
        <v>49</v>
      </c>
      <c r="AG1048" s="6" t="s">
        <v>49</v>
      </c>
      <c r="AH1048" s="6" t="s">
        <v>184</v>
      </c>
      <c r="AI1048" s="22" t="s">
        <v>55</v>
      </c>
      <c r="AJ1048" s="22" t="s">
        <v>49</v>
      </c>
      <c r="AK1048" s="22" t="s">
        <v>49</v>
      </c>
      <c r="AL1048" s="22" t="s">
        <v>49</v>
      </c>
      <c r="AM1048" s="22" t="s">
        <v>49</v>
      </c>
      <c r="AN1048" s="22" t="s">
        <v>49</v>
      </c>
      <c r="AO1048" s="22" t="s">
        <v>49</v>
      </c>
      <c r="AP1048" s="22">
        <v>0</v>
      </c>
      <c r="AQ1048" s="22" t="s">
        <v>49</v>
      </c>
      <c r="AR1048" s="6">
        <v>4.7530000000000001</v>
      </c>
      <c r="AS1048" s="22" t="s">
        <v>49</v>
      </c>
      <c r="AT1048" s="22" t="s">
        <v>49</v>
      </c>
      <c r="AU1048" s="22" t="s">
        <v>49</v>
      </c>
      <c r="AV1048" s="33" t="s">
        <v>49</v>
      </c>
    </row>
    <row r="1049" spans="1:48">
      <c r="A1049" s="6">
        <v>80</v>
      </c>
      <c r="B1049" s="6" t="s">
        <v>38</v>
      </c>
      <c r="C1049" s="6" t="s">
        <v>49</v>
      </c>
      <c r="D1049" s="6" t="s">
        <v>370</v>
      </c>
      <c r="E1049" s="6" t="s">
        <v>304</v>
      </c>
      <c r="F1049" s="6">
        <v>2002</v>
      </c>
      <c r="G1049" s="6" t="s">
        <v>111</v>
      </c>
      <c r="H1049" s="6" t="s">
        <v>371</v>
      </c>
      <c r="I1049" s="6" t="s">
        <v>372</v>
      </c>
      <c r="J1049" s="3" t="s">
        <v>373</v>
      </c>
      <c r="K1049" s="6" t="s">
        <v>115</v>
      </c>
      <c r="L1049" s="6" t="s">
        <v>46</v>
      </c>
      <c r="M1049" s="6" t="s">
        <v>116</v>
      </c>
      <c r="N1049" s="6" t="s">
        <v>117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253</v>
      </c>
      <c r="V1049" s="6" t="s">
        <v>381</v>
      </c>
      <c r="W1049" s="27">
        <v>35.016666999999998</v>
      </c>
      <c r="X1049" s="27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376</v>
      </c>
      <c r="AE1049" s="6" t="s">
        <v>215</v>
      </c>
      <c r="AF1049" s="6" t="s">
        <v>49</v>
      </c>
      <c r="AG1049" s="6" t="s">
        <v>49</v>
      </c>
      <c r="AH1049" s="6" t="s">
        <v>184</v>
      </c>
      <c r="AI1049" s="22" t="s">
        <v>55</v>
      </c>
      <c r="AJ1049" s="22" t="s">
        <v>49</v>
      </c>
      <c r="AK1049" s="22" t="s">
        <v>49</v>
      </c>
      <c r="AL1049" s="22" t="s">
        <v>49</v>
      </c>
      <c r="AM1049" s="22" t="s">
        <v>49</v>
      </c>
      <c r="AN1049" s="22" t="s">
        <v>49</v>
      </c>
      <c r="AO1049" s="22" t="s">
        <v>49</v>
      </c>
      <c r="AP1049" s="22">
        <v>0</v>
      </c>
      <c r="AQ1049" s="22" t="s">
        <v>49</v>
      </c>
      <c r="AR1049" s="6">
        <v>0.97499999999999998</v>
      </c>
      <c r="AS1049" s="22" t="s">
        <v>49</v>
      </c>
      <c r="AT1049" s="22" t="s">
        <v>49</v>
      </c>
      <c r="AU1049" s="22" t="s">
        <v>49</v>
      </c>
      <c r="AV1049" s="33" t="s">
        <v>49</v>
      </c>
    </row>
    <row r="1050" spans="1:48">
      <c r="A1050" s="6">
        <v>80</v>
      </c>
      <c r="B1050" s="6" t="s">
        <v>38</v>
      </c>
      <c r="C1050" s="6" t="s">
        <v>49</v>
      </c>
      <c r="D1050" s="6" t="s">
        <v>370</v>
      </c>
      <c r="E1050" s="6" t="s">
        <v>304</v>
      </c>
      <c r="F1050" s="6">
        <v>2002</v>
      </c>
      <c r="G1050" s="6" t="s">
        <v>111</v>
      </c>
      <c r="H1050" s="6" t="s">
        <v>371</v>
      </c>
      <c r="I1050" s="6" t="s">
        <v>372</v>
      </c>
      <c r="J1050" s="3" t="s">
        <v>373</v>
      </c>
      <c r="K1050" s="6" t="s">
        <v>115</v>
      </c>
      <c r="L1050" s="6" t="s">
        <v>46</v>
      </c>
      <c r="M1050" s="6" t="s">
        <v>116</v>
      </c>
      <c r="N1050" s="6" t="s">
        <v>117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253</v>
      </c>
      <c r="V1050" s="6" t="s">
        <v>381</v>
      </c>
      <c r="W1050" s="27">
        <v>35.016666999999998</v>
      </c>
      <c r="X1050" s="27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377</v>
      </c>
      <c r="AE1050" s="6" t="s">
        <v>365</v>
      </c>
      <c r="AF1050" s="6" t="s">
        <v>49</v>
      </c>
      <c r="AG1050" s="6" t="s">
        <v>49</v>
      </c>
      <c r="AH1050" s="6" t="s">
        <v>184</v>
      </c>
      <c r="AI1050" s="22" t="s">
        <v>55</v>
      </c>
      <c r="AJ1050" s="22" t="s">
        <v>49</v>
      </c>
      <c r="AK1050" s="22" t="s">
        <v>49</v>
      </c>
      <c r="AL1050" s="22" t="s">
        <v>49</v>
      </c>
      <c r="AM1050" s="22" t="s">
        <v>49</v>
      </c>
      <c r="AN1050" s="22" t="s">
        <v>49</v>
      </c>
      <c r="AO1050" s="22" t="s">
        <v>49</v>
      </c>
      <c r="AP1050" s="22">
        <v>0</v>
      </c>
      <c r="AQ1050" s="22" t="s">
        <v>49</v>
      </c>
      <c r="AR1050" s="6">
        <v>-88.978999999999999</v>
      </c>
      <c r="AS1050" s="22" t="s">
        <v>49</v>
      </c>
      <c r="AT1050" s="22" t="s">
        <v>49</v>
      </c>
      <c r="AU1050" s="22" t="s">
        <v>49</v>
      </c>
      <c r="AV1050" s="33" t="s">
        <v>49</v>
      </c>
    </row>
    <row r="1051" spans="1:48">
      <c r="A1051" s="6">
        <v>80</v>
      </c>
      <c r="B1051" s="6" t="s">
        <v>38</v>
      </c>
      <c r="C1051" s="6" t="s">
        <v>49</v>
      </c>
      <c r="D1051" s="6" t="s">
        <v>370</v>
      </c>
      <c r="E1051" s="6" t="s">
        <v>304</v>
      </c>
      <c r="F1051" s="6">
        <v>2002</v>
      </c>
      <c r="G1051" s="6" t="s">
        <v>111</v>
      </c>
      <c r="H1051" s="6" t="s">
        <v>371</v>
      </c>
      <c r="I1051" s="6" t="s">
        <v>372</v>
      </c>
      <c r="J1051" s="3" t="s">
        <v>373</v>
      </c>
      <c r="K1051" s="6" t="s">
        <v>115</v>
      </c>
      <c r="L1051" s="6" t="s">
        <v>46</v>
      </c>
      <c r="M1051" s="6" t="s">
        <v>116</v>
      </c>
      <c r="N1051" s="6" t="s">
        <v>117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253</v>
      </c>
      <c r="V1051" s="6" t="s">
        <v>381</v>
      </c>
      <c r="W1051" s="27">
        <v>35.016666999999998</v>
      </c>
      <c r="X1051" s="27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377</v>
      </c>
      <c r="AE1051" s="6" t="s">
        <v>385</v>
      </c>
      <c r="AF1051" s="6" t="s">
        <v>49</v>
      </c>
      <c r="AG1051" s="6" t="s">
        <v>49</v>
      </c>
      <c r="AH1051" s="6" t="s">
        <v>184</v>
      </c>
      <c r="AI1051" s="22" t="s">
        <v>55</v>
      </c>
      <c r="AJ1051" s="22" t="s">
        <v>49</v>
      </c>
      <c r="AK1051" s="22" t="s">
        <v>49</v>
      </c>
      <c r="AL1051" s="22" t="s">
        <v>49</v>
      </c>
      <c r="AM1051" s="22" t="s">
        <v>49</v>
      </c>
      <c r="AN1051" s="22" t="s">
        <v>49</v>
      </c>
      <c r="AO1051" s="22" t="s">
        <v>49</v>
      </c>
      <c r="AP1051" s="22">
        <v>0</v>
      </c>
      <c r="AQ1051" s="22" t="s">
        <v>49</v>
      </c>
      <c r="AR1051" s="6">
        <v>-0.53900000000000003</v>
      </c>
      <c r="AS1051" s="22" t="s">
        <v>49</v>
      </c>
      <c r="AT1051" s="22" t="s">
        <v>49</v>
      </c>
      <c r="AU1051" s="22" t="s">
        <v>49</v>
      </c>
      <c r="AV1051" s="33" t="s">
        <v>49</v>
      </c>
    </row>
    <row r="1052" spans="1:48">
      <c r="A1052" s="6">
        <v>80</v>
      </c>
      <c r="B1052" s="6" t="s">
        <v>38</v>
      </c>
      <c r="C1052" s="6" t="s">
        <v>49</v>
      </c>
      <c r="D1052" s="6" t="s">
        <v>370</v>
      </c>
      <c r="E1052" s="6" t="s">
        <v>304</v>
      </c>
      <c r="F1052" s="6">
        <v>2002</v>
      </c>
      <c r="G1052" s="6" t="s">
        <v>111</v>
      </c>
      <c r="H1052" s="6" t="s">
        <v>371</v>
      </c>
      <c r="I1052" s="6" t="s">
        <v>372</v>
      </c>
      <c r="J1052" s="3" t="s">
        <v>373</v>
      </c>
      <c r="K1052" s="6" t="s">
        <v>115</v>
      </c>
      <c r="L1052" s="6" t="s">
        <v>46</v>
      </c>
      <c r="M1052" s="6" t="s">
        <v>116</v>
      </c>
      <c r="N1052" s="6" t="s">
        <v>117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253</v>
      </c>
      <c r="V1052" s="6" t="s">
        <v>381</v>
      </c>
      <c r="W1052" s="27">
        <v>35.016666999999998</v>
      </c>
      <c r="X1052" s="27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377</v>
      </c>
      <c r="AE1052" s="6" t="s">
        <v>215</v>
      </c>
      <c r="AF1052" s="6" t="s">
        <v>49</v>
      </c>
      <c r="AG1052" s="6" t="s">
        <v>49</v>
      </c>
      <c r="AH1052" s="6" t="s">
        <v>184</v>
      </c>
      <c r="AI1052" s="22" t="s">
        <v>55</v>
      </c>
      <c r="AJ1052" s="22" t="s">
        <v>49</v>
      </c>
      <c r="AK1052" s="22" t="s">
        <v>49</v>
      </c>
      <c r="AL1052" s="22" t="s">
        <v>49</v>
      </c>
      <c r="AM1052" s="22" t="s">
        <v>49</v>
      </c>
      <c r="AN1052" s="22" t="s">
        <v>49</v>
      </c>
      <c r="AO1052" s="22" t="s">
        <v>49</v>
      </c>
      <c r="AP1052" s="22">
        <v>0</v>
      </c>
      <c r="AQ1052" s="22" t="s">
        <v>49</v>
      </c>
      <c r="AR1052" s="6">
        <v>-0.44600000000000001</v>
      </c>
      <c r="AS1052" s="22" t="s">
        <v>49</v>
      </c>
      <c r="AT1052" s="22" t="s">
        <v>49</v>
      </c>
      <c r="AU1052" s="22" t="s">
        <v>49</v>
      </c>
      <c r="AV1052" s="33" t="s">
        <v>49</v>
      </c>
    </row>
    <row r="1053" spans="1:48">
      <c r="A1053" s="6">
        <v>80</v>
      </c>
      <c r="B1053" s="6" t="s">
        <v>38</v>
      </c>
      <c r="C1053" s="6" t="s">
        <v>49</v>
      </c>
      <c r="D1053" s="6" t="s">
        <v>370</v>
      </c>
      <c r="E1053" s="6" t="s">
        <v>304</v>
      </c>
      <c r="F1053" s="6">
        <v>2002</v>
      </c>
      <c r="G1053" s="6" t="s">
        <v>111</v>
      </c>
      <c r="H1053" s="6" t="s">
        <v>371</v>
      </c>
      <c r="I1053" s="6" t="s">
        <v>372</v>
      </c>
      <c r="J1053" s="3" t="s">
        <v>373</v>
      </c>
      <c r="K1053" s="6" t="s">
        <v>115</v>
      </c>
      <c r="L1053" s="6" t="s">
        <v>46</v>
      </c>
      <c r="M1053" s="6" t="s">
        <v>116</v>
      </c>
      <c r="N1053" s="6" t="s">
        <v>117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253</v>
      </c>
      <c r="V1053" s="6" t="s">
        <v>381</v>
      </c>
      <c r="W1053" s="27">
        <v>35.016666999999998</v>
      </c>
      <c r="X1053" s="27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365</v>
      </c>
      <c r="AE1053" s="6" t="s">
        <v>385</v>
      </c>
      <c r="AF1053" s="6" t="s">
        <v>49</v>
      </c>
      <c r="AG1053" s="6" t="s">
        <v>49</v>
      </c>
      <c r="AH1053" s="6" t="s">
        <v>184</v>
      </c>
      <c r="AI1053" s="22" t="s">
        <v>55</v>
      </c>
      <c r="AJ1053" s="22" t="s">
        <v>49</v>
      </c>
      <c r="AK1053" s="22" t="s">
        <v>49</v>
      </c>
      <c r="AL1053" s="22" t="s">
        <v>49</v>
      </c>
      <c r="AM1053" s="22" t="s">
        <v>49</v>
      </c>
      <c r="AN1053" s="22" t="s">
        <v>49</v>
      </c>
      <c r="AO1053" s="22" t="s">
        <v>49</v>
      </c>
      <c r="AP1053" s="22">
        <v>0</v>
      </c>
      <c r="AQ1053" s="22" t="s">
        <v>49</v>
      </c>
      <c r="AR1053" s="6">
        <v>-121.07</v>
      </c>
      <c r="AS1053" s="22" t="s">
        <v>49</v>
      </c>
      <c r="AT1053" s="22" t="s">
        <v>49</v>
      </c>
      <c r="AU1053" s="22" t="s">
        <v>49</v>
      </c>
      <c r="AV1053" s="33" t="s">
        <v>49</v>
      </c>
    </row>
    <row r="1054" spans="1:48">
      <c r="A1054" s="6">
        <v>80</v>
      </c>
      <c r="B1054" s="6" t="s">
        <v>38</v>
      </c>
      <c r="C1054" s="6" t="s">
        <v>49</v>
      </c>
      <c r="D1054" s="6" t="s">
        <v>370</v>
      </c>
      <c r="E1054" s="6" t="s">
        <v>304</v>
      </c>
      <c r="F1054" s="6">
        <v>2002</v>
      </c>
      <c r="G1054" s="6" t="s">
        <v>111</v>
      </c>
      <c r="H1054" s="6" t="s">
        <v>371</v>
      </c>
      <c r="I1054" s="6" t="s">
        <v>372</v>
      </c>
      <c r="J1054" s="3" t="s">
        <v>373</v>
      </c>
      <c r="K1054" s="6" t="s">
        <v>115</v>
      </c>
      <c r="L1054" s="6" t="s">
        <v>46</v>
      </c>
      <c r="M1054" s="6" t="s">
        <v>116</v>
      </c>
      <c r="N1054" s="6" t="s">
        <v>117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253</v>
      </c>
      <c r="V1054" s="6" t="s">
        <v>381</v>
      </c>
      <c r="W1054" s="27">
        <v>35.016666999999998</v>
      </c>
      <c r="X1054" s="27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365</v>
      </c>
      <c r="AE1054" s="6" t="s">
        <v>215</v>
      </c>
      <c r="AF1054" s="6" t="s">
        <v>49</v>
      </c>
      <c r="AG1054" s="6" t="s">
        <v>49</v>
      </c>
      <c r="AH1054" s="6" t="s">
        <v>184</v>
      </c>
      <c r="AI1054" s="22" t="s">
        <v>55</v>
      </c>
      <c r="AJ1054" s="22" t="s">
        <v>49</v>
      </c>
      <c r="AK1054" s="22" t="s">
        <v>49</v>
      </c>
      <c r="AL1054" s="22" t="s">
        <v>49</v>
      </c>
      <c r="AM1054" s="22" t="s">
        <v>49</v>
      </c>
      <c r="AN1054" s="22" t="s">
        <v>49</v>
      </c>
      <c r="AO1054" s="22" t="s">
        <v>49</v>
      </c>
      <c r="AP1054" s="22">
        <v>0</v>
      </c>
      <c r="AQ1054" s="22" t="s">
        <v>49</v>
      </c>
      <c r="AR1054" s="6">
        <v>25.062000000000001</v>
      </c>
      <c r="AS1054" s="22" t="s">
        <v>49</v>
      </c>
      <c r="AT1054" s="22" t="s">
        <v>49</v>
      </c>
      <c r="AU1054" s="22" t="s">
        <v>49</v>
      </c>
      <c r="AV1054" s="33" t="s">
        <v>49</v>
      </c>
    </row>
    <row r="1055" spans="1:48">
      <c r="A1055" s="6">
        <v>80</v>
      </c>
      <c r="B1055" s="6" t="s">
        <v>38</v>
      </c>
      <c r="C1055" s="6" t="s">
        <v>49</v>
      </c>
      <c r="D1055" s="6" t="s">
        <v>370</v>
      </c>
      <c r="E1055" s="6" t="s">
        <v>304</v>
      </c>
      <c r="F1055" s="6">
        <v>2002</v>
      </c>
      <c r="G1055" s="6" t="s">
        <v>111</v>
      </c>
      <c r="H1055" s="6" t="s">
        <v>371</v>
      </c>
      <c r="I1055" s="6" t="s">
        <v>372</v>
      </c>
      <c r="J1055" s="3" t="s">
        <v>373</v>
      </c>
      <c r="K1055" s="6" t="s">
        <v>115</v>
      </c>
      <c r="L1055" s="6" t="s">
        <v>46</v>
      </c>
      <c r="M1055" s="6" t="s">
        <v>116</v>
      </c>
      <c r="N1055" s="6" t="s">
        <v>117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253</v>
      </c>
      <c r="V1055" s="6" t="s">
        <v>381</v>
      </c>
      <c r="W1055" s="27">
        <v>35.016666999999998</v>
      </c>
      <c r="X1055" s="27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385</v>
      </c>
      <c r="AE1055" s="6" t="s">
        <v>215</v>
      </c>
      <c r="AF1055" s="6" t="s">
        <v>49</v>
      </c>
      <c r="AG1055" s="6" t="s">
        <v>49</v>
      </c>
      <c r="AH1055" s="6" t="s">
        <v>184</v>
      </c>
      <c r="AI1055" s="22" t="s">
        <v>55</v>
      </c>
      <c r="AJ1055" s="22" t="s">
        <v>49</v>
      </c>
      <c r="AK1055" s="22" t="s">
        <v>49</v>
      </c>
      <c r="AL1055" s="22" t="s">
        <v>49</v>
      </c>
      <c r="AM1055" s="22" t="s">
        <v>49</v>
      </c>
      <c r="AN1055" s="22" t="s">
        <v>49</v>
      </c>
      <c r="AO1055" s="22" t="s">
        <v>49</v>
      </c>
      <c r="AP1055" s="22">
        <v>0</v>
      </c>
      <c r="AQ1055" s="22" t="s">
        <v>49</v>
      </c>
      <c r="AR1055" s="6">
        <v>-0.65700000000000003</v>
      </c>
      <c r="AS1055" s="22" t="s">
        <v>49</v>
      </c>
      <c r="AT1055" s="22" t="s">
        <v>49</v>
      </c>
      <c r="AU1055" s="22" t="s">
        <v>49</v>
      </c>
      <c r="AV1055" s="33" t="s">
        <v>49</v>
      </c>
    </row>
    <row r="1056" spans="1:48">
      <c r="A1056" s="6">
        <v>80</v>
      </c>
      <c r="B1056" s="6" t="s">
        <v>38</v>
      </c>
      <c r="C1056" s="6" t="s">
        <v>49</v>
      </c>
      <c r="D1056" s="6" t="s">
        <v>370</v>
      </c>
      <c r="E1056" s="6" t="s">
        <v>304</v>
      </c>
      <c r="F1056" s="6">
        <v>2002</v>
      </c>
      <c r="G1056" s="6" t="s">
        <v>111</v>
      </c>
      <c r="H1056" s="6" t="s">
        <v>371</v>
      </c>
      <c r="I1056" s="6" t="s">
        <v>372</v>
      </c>
      <c r="J1056" s="3" t="s">
        <v>373</v>
      </c>
      <c r="K1056" s="6" t="s">
        <v>115</v>
      </c>
      <c r="L1056" s="6" t="s">
        <v>46</v>
      </c>
      <c r="M1056" s="6" t="s">
        <v>116</v>
      </c>
      <c r="N1056" s="6" t="s">
        <v>117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253</v>
      </c>
      <c r="V1056" s="6" t="s">
        <v>382</v>
      </c>
      <c r="W1056" s="27">
        <v>35.483333000000002</v>
      </c>
      <c r="X1056" s="27">
        <v>23.716667000000001</v>
      </c>
      <c r="Y1056" s="6" t="s">
        <v>48</v>
      </c>
      <c r="Z1056" s="6" t="s">
        <v>49</v>
      </c>
      <c r="AA1056" s="6" t="s">
        <v>128</v>
      </c>
      <c r="AB1056" s="6" t="s">
        <v>241</v>
      </c>
      <c r="AC1056" s="6" t="s">
        <v>242</v>
      </c>
      <c r="AD1056" s="6" t="s">
        <v>242</v>
      </c>
      <c r="AE1056" s="6" t="s">
        <v>242</v>
      </c>
      <c r="AF1056" s="6" t="s">
        <v>60</v>
      </c>
      <c r="AG1056" s="6" t="s">
        <v>61</v>
      </c>
      <c r="AH1056" s="6" t="s">
        <v>184</v>
      </c>
      <c r="AI1056" s="22" t="s">
        <v>55</v>
      </c>
      <c r="AJ1056" s="22">
        <v>25</v>
      </c>
      <c r="AK1056" s="22">
        <f>AJ1056*2*4</f>
        <v>200</v>
      </c>
      <c r="AL1056" s="22">
        <f>AR1056/AN1056</f>
        <v>0.12919339478554615</v>
      </c>
      <c r="AM1056" s="21">
        <v>18.299140000000001</v>
      </c>
      <c r="AN1056" s="21">
        <v>5.5652999999999997</v>
      </c>
      <c r="AO1056" s="22" t="s">
        <v>49</v>
      </c>
      <c r="AP1056" s="22">
        <v>0</v>
      </c>
      <c r="AQ1056" s="22" t="s">
        <v>49</v>
      </c>
      <c r="AR1056" s="22">
        <v>0.71899999999999997</v>
      </c>
      <c r="AS1056" s="22">
        <f>AR1056/(AM1056^2)*100</f>
        <v>0.21471754394161666</v>
      </c>
      <c r="AT1056" s="22">
        <v>0</v>
      </c>
      <c r="AU1056" s="4">
        <f>AS1056*(1-AL1056)/AL1056</f>
        <v>1.4472679182256702</v>
      </c>
      <c r="AV1056" s="33" t="s">
        <v>384</v>
      </c>
    </row>
    <row r="1057" spans="1:48">
      <c r="A1057" s="6">
        <v>80</v>
      </c>
      <c r="B1057" s="6" t="s">
        <v>38</v>
      </c>
      <c r="C1057" s="6" t="s">
        <v>49</v>
      </c>
      <c r="D1057" s="6" t="s">
        <v>370</v>
      </c>
      <c r="E1057" s="6" t="s">
        <v>304</v>
      </c>
      <c r="F1057" s="6">
        <v>2002</v>
      </c>
      <c r="G1057" s="6" t="s">
        <v>111</v>
      </c>
      <c r="H1057" s="6" t="s">
        <v>371</v>
      </c>
      <c r="I1057" s="6" t="s">
        <v>372</v>
      </c>
      <c r="J1057" s="3" t="s">
        <v>373</v>
      </c>
      <c r="K1057" s="6" t="s">
        <v>115</v>
      </c>
      <c r="L1057" s="6" t="s">
        <v>46</v>
      </c>
      <c r="M1057" s="6" t="s">
        <v>116</v>
      </c>
      <c r="N1057" s="6" t="s">
        <v>117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253</v>
      </c>
      <c r="V1057" s="6" t="s">
        <v>382</v>
      </c>
      <c r="W1057" s="27">
        <v>35.483333000000002</v>
      </c>
      <c r="X1057" s="27">
        <v>23.716667000000001</v>
      </c>
      <c r="Y1057" s="6" t="s">
        <v>48</v>
      </c>
      <c r="Z1057" s="6" t="s">
        <v>49</v>
      </c>
      <c r="AA1057" s="6" t="s">
        <v>128</v>
      </c>
      <c r="AB1057" s="6" t="s">
        <v>294</v>
      </c>
      <c r="AC1057" s="6" t="s">
        <v>378</v>
      </c>
      <c r="AD1057" s="6" t="s">
        <v>375</v>
      </c>
      <c r="AE1057" s="6" t="s">
        <v>375</v>
      </c>
      <c r="AF1057" s="6" t="s">
        <v>60</v>
      </c>
      <c r="AG1057" s="6" t="s">
        <v>60</v>
      </c>
      <c r="AH1057" s="6" t="s">
        <v>184</v>
      </c>
      <c r="AI1057" s="22" t="s">
        <v>55</v>
      </c>
      <c r="AJ1057" s="22">
        <v>25</v>
      </c>
      <c r="AK1057" s="22">
        <f>AJ1057*2*4</f>
        <v>200</v>
      </c>
      <c r="AL1057" s="22">
        <f t="shared" ref="AL1057:AL1062" si="77">AR1057/AN1057</f>
        <v>-5.0360215429810444E-2</v>
      </c>
      <c r="AM1057" s="21">
        <v>14.477499999999999</v>
      </c>
      <c r="AN1057" s="21">
        <v>5.7187999999999999</v>
      </c>
      <c r="AO1057" s="22" t="s">
        <v>49</v>
      </c>
      <c r="AP1057" s="22">
        <v>0</v>
      </c>
      <c r="AQ1057" s="22" t="s">
        <v>49</v>
      </c>
      <c r="AR1057" s="22">
        <v>-0.28799999999999998</v>
      </c>
      <c r="AS1057" s="22">
        <f t="shared" ref="AS1057:AS1062" si="78">AR1057/(AM1057^2)*100</f>
        <v>-0.13740588718028421</v>
      </c>
      <c r="AT1057" s="22">
        <v>0</v>
      </c>
      <c r="AU1057" s="4">
        <f t="shared" ref="AU1057:AU1062" si="79">AS1057*(1-AL1057)/AL1057</f>
        <v>2.8658669552587894</v>
      </c>
      <c r="AV1057" s="33" t="s">
        <v>384</v>
      </c>
    </row>
    <row r="1058" spans="1:48">
      <c r="A1058" s="6">
        <v>80</v>
      </c>
      <c r="B1058" s="6" t="s">
        <v>38</v>
      </c>
      <c r="C1058" s="6" t="s">
        <v>49</v>
      </c>
      <c r="D1058" s="6" t="s">
        <v>370</v>
      </c>
      <c r="E1058" s="6" t="s">
        <v>304</v>
      </c>
      <c r="F1058" s="6">
        <v>2002</v>
      </c>
      <c r="G1058" s="6" t="s">
        <v>111</v>
      </c>
      <c r="H1058" s="6" t="s">
        <v>371</v>
      </c>
      <c r="I1058" s="6" t="s">
        <v>372</v>
      </c>
      <c r="J1058" s="3" t="s">
        <v>373</v>
      </c>
      <c r="K1058" s="6" t="s">
        <v>115</v>
      </c>
      <c r="L1058" s="6" t="s">
        <v>46</v>
      </c>
      <c r="M1058" s="6" t="s">
        <v>116</v>
      </c>
      <c r="N1058" s="6" t="s">
        <v>117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253</v>
      </c>
      <c r="V1058" s="6" t="s">
        <v>382</v>
      </c>
      <c r="W1058" s="27">
        <v>35.483333000000002</v>
      </c>
      <c r="X1058" s="27">
        <v>23.716667000000001</v>
      </c>
      <c r="Y1058" s="6" t="s">
        <v>48</v>
      </c>
      <c r="Z1058" s="6" t="s">
        <v>49</v>
      </c>
      <c r="AA1058" s="6" t="s">
        <v>128</v>
      </c>
      <c r="AB1058" s="6" t="s">
        <v>243</v>
      </c>
      <c r="AC1058" s="6" t="s">
        <v>379</v>
      </c>
      <c r="AD1058" s="6" t="s">
        <v>376</v>
      </c>
      <c r="AE1058" s="6" t="s">
        <v>376</v>
      </c>
      <c r="AF1058" s="6" t="s">
        <v>60</v>
      </c>
      <c r="AG1058" s="6" t="s">
        <v>53</v>
      </c>
      <c r="AH1058" s="6" t="s">
        <v>184</v>
      </c>
      <c r="AI1058" s="22" t="s">
        <v>55</v>
      </c>
      <c r="AJ1058" s="22">
        <v>25</v>
      </c>
      <c r="AK1058" s="22">
        <f t="shared" ref="AK1058:AK1062" si="80">AJ1058*2*4</f>
        <v>200</v>
      </c>
      <c r="AL1058" s="22">
        <f t="shared" si="77"/>
        <v>0.68910702434220383</v>
      </c>
      <c r="AM1058" s="21">
        <v>53.268999999999998</v>
      </c>
      <c r="AN1058" s="21">
        <v>93.418000000000006</v>
      </c>
      <c r="AO1058" s="22" t="s">
        <v>49</v>
      </c>
      <c r="AP1058" s="22">
        <v>0</v>
      </c>
      <c r="AQ1058" s="22" t="s">
        <v>49</v>
      </c>
      <c r="AR1058" s="22">
        <v>64.375</v>
      </c>
      <c r="AS1058" s="22">
        <f t="shared" si="78"/>
        <v>2.2686534191443419</v>
      </c>
      <c r="AT1058" s="22">
        <v>0</v>
      </c>
      <c r="AU1058" s="4">
        <f t="shared" si="79"/>
        <v>1.0235106990634428</v>
      </c>
      <c r="AV1058" s="33" t="s">
        <v>384</v>
      </c>
    </row>
    <row r="1059" spans="1:48">
      <c r="A1059" s="6">
        <v>80</v>
      </c>
      <c r="B1059" s="6" t="s">
        <v>38</v>
      </c>
      <c r="C1059" s="6" t="s">
        <v>49</v>
      </c>
      <c r="D1059" s="6" t="s">
        <v>370</v>
      </c>
      <c r="E1059" s="6" t="s">
        <v>304</v>
      </c>
      <c r="F1059" s="6">
        <v>2002</v>
      </c>
      <c r="G1059" s="6" t="s">
        <v>111</v>
      </c>
      <c r="H1059" s="6" t="s">
        <v>371</v>
      </c>
      <c r="I1059" s="6" t="s">
        <v>372</v>
      </c>
      <c r="J1059" s="3" t="s">
        <v>373</v>
      </c>
      <c r="K1059" s="6" t="s">
        <v>115</v>
      </c>
      <c r="L1059" s="6" t="s">
        <v>46</v>
      </c>
      <c r="M1059" s="6" t="s">
        <v>116</v>
      </c>
      <c r="N1059" s="6" t="s">
        <v>117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253</v>
      </c>
      <c r="V1059" s="6" t="s">
        <v>382</v>
      </c>
      <c r="W1059" s="27">
        <v>35.483333000000002</v>
      </c>
      <c r="X1059" s="27">
        <v>23.716667000000001</v>
      </c>
      <c r="Y1059" s="6" t="s">
        <v>48</v>
      </c>
      <c r="Z1059" s="6" t="s">
        <v>49</v>
      </c>
      <c r="AA1059" s="6" t="s">
        <v>128</v>
      </c>
      <c r="AB1059" s="6" t="s">
        <v>243</v>
      </c>
      <c r="AC1059" s="6" t="s">
        <v>379</v>
      </c>
      <c r="AD1059" s="6" t="s">
        <v>377</v>
      </c>
      <c r="AE1059" s="6" t="s">
        <v>377</v>
      </c>
      <c r="AF1059" s="6" t="s">
        <v>60</v>
      </c>
      <c r="AG1059" s="6" t="s">
        <v>60</v>
      </c>
      <c r="AH1059" s="6" t="s">
        <v>184</v>
      </c>
      <c r="AI1059" s="22" t="s">
        <v>55</v>
      </c>
      <c r="AJ1059" s="22">
        <v>25</v>
      </c>
      <c r="AK1059" s="22">
        <f t="shared" si="80"/>
        <v>200</v>
      </c>
      <c r="AL1059" s="22">
        <f t="shared" si="77"/>
        <v>0.23077655119908641</v>
      </c>
      <c r="AM1059" s="21">
        <v>6.1460999999999997</v>
      </c>
      <c r="AN1059" s="21">
        <v>10.507999999999999</v>
      </c>
      <c r="AO1059" s="22" t="s">
        <v>49</v>
      </c>
      <c r="AP1059" s="22">
        <v>0</v>
      </c>
      <c r="AQ1059" s="22" t="s">
        <v>49</v>
      </c>
      <c r="AR1059" s="22">
        <v>2.4249999999999998</v>
      </c>
      <c r="AS1059" s="22">
        <f t="shared" si="78"/>
        <v>6.4196669649328646</v>
      </c>
      <c r="AT1059" s="22">
        <v>0</v>
      </c>
      <c r="AU1059" s="4">
        <f t="shared" si="79"/>
        <v>21.39800745466076</v>
      </c>
      <c r="AV1059" s="33" t="s">
        <v>384</v>
      </c>
    </row>
    <row r="1060" spans="1:48">
      <c r="A1060" s="6">
        <v>80</v>
      </c>
      <c r="B1060" s="6" t="s">
        <v>38</v>
      </c>
      <c r="C1060" s="6" t="s">
        <v>49</v>
      </c>
      <c r="D1060" s="6" t="s">
        <v>370</v>
      </c>
      <c r="E1060" s="6" t="s">
        <v>304</v>
      </c>
      <c r="F1060" s="6">
        <v>2002</v>
      </c>
      <c r="G1060" s="6" t="s">
        <v>111</v>
      </c>
      <c r="H1060" s="6" t="s">
        <v>371</v>
      </c>
      <c r="I1060" s="6" t="s">
        <v>372</v>
      </c>
      <c r="J1060" s="3" t="s">
        <v>373</v>
      </c>
      <c r="K1060" s="6" t="s">
        <v>115</v>
      </c>
      <c r="L1060" s="6" t="s">
        <v>46</v>
      </c>
      <c r="M1060" s="6" t="s">
        <v>116</v>
      </c>
      <c r="N1060" s="6" t="s">
        <v>117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253</v>
      </c>
      <c r="V1060" s="6" t="s">
        <v>382</v>
      </c>
      <c r="W1060" s="27">
        <v>35.483333000000002</v>
      </c>
      <c r="X1060" s="27">
        <v>23.716667000000001</v>
      </c>
      <c r="Y1060" s="6" t="s">
        <v>48</v>
      </c>
      <c r="Z1060" s="6" t="s">
        <v>49</v>
      </c>
      <c r="AA1060" s="6" t="s">
        <v>95</v>
      </c>
      <c r="AB1060" s="6" t="s">
        <v>367</v>
      </c>
      <c r="AC1060" s="6" t="s">
        <v>367</v>
      </c>
      <c r="AD1060" s="6" t="s">
        <v>365</v>
      </c>
      <c r="AE1060" s="6" t="s">
        <v>365</v>
      </c>
      <c r="AF1060" s="6" t="s">
        <v>60</v>
      </c>
      <c r="AG1060" s="6" t="s">
        <v>53</v>
      </c>
      <c r="AH1060" s="6" t="s">
        <v>184</v>
      </c>
      <c r="AI1060" s="22" t="s">
        <v>55</v>
      </c>
      <c r="AJ1060" s="22">
        <v>25</v>
      </c>
      <c r="AK1060" s="22">
        <f t="shared" si="80"/>
        <v>200</v>
      </c>
      <c r="AL1060" s="22">
        <f t="shared" si="77"/>
        <v>0.62202328061133816</v>
      </c>
      <c r="AM1060" s="21">
        <v>153.66669999999999</v>
      </c>
      <c r="AN1060" s="21">
        <v>450.16</v>
      </c>
      <c r="AO1060" s="22" t="s">
        <v>49</v>
      </c>
      <c r="AP1060" s="22">
        <v>0</v>
      </c>
      <c r="AQ1060" s="22" t="s">
        <v>49</v>
      </c>
      <c r="AR1060" s="22">
        <v>280.01</v>
      </c>
      <c r="AS1060" s="22">
        <f t="shared" si="78"/>
        <v>1.1858070057480543</v>
      </c>
      <c r="AT1060" s="22">
        <v>0</v>
      </c>
      <c r="AU1060" s="4">
        <f t="shared" si="79"/>
        <v>0.72056377282251161</v>
      </c>
      <c r="AV1060" s="33" t="s">
        <v>384</v>
      </c>
    </row>
    <row r="1061" spans="1:48">
      <c r="A1061" s="6">
        <v>80</v>
      </c>
      <c r="B1061" s="6" t="s">
        <v>38</v>
      </c>
      <c r="C1061" s="6" t="s">
        <v>49</v>
      </c>
      <c r="D1061" s="6" t="s">
        <v>370</v>
      </c>
      <c r="E1061" s="6" t="s">
        <v>304</v>
      </c>
      <c r="F1061" s="6">
        <v>2002</v>
      </c>
      <c r="G1061" s="6" t="s">
        <v>111</v>
      </c>
      <c r="H1061" s="6" t="s">
        <v>371</v>
      </c>
      <c r="I1061" s="6" t="s">
        <v>372</v>
      </c>
      <c r="J1061" s="3" t="s">
        <v>373</v>
      </c>
      <c r="K1061" s="6" t="s">
        <v>115</v>
      </c>
      <c r="L1061" s="6" t="s">
        <v>46</v>
      </c>
      <c r="M1061" s="6" t="s">
        <v>116</v>
      </c>
      <c r="N1061" s="6" t="s">
        <v>117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253</v>
      </c>
      <c r="V1061" s="6" t="s">
        <v>382</v>
      </c>
      <c r="W1061" s="27">
        <v>35.483333000000002</v>
      </c>
      <c r="X1061" s="27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368</v>
      </c>
      <c r="AD1061" s="6" t="s">
        <v>385</v>
      </c>
      <c r="AE1061" s="6" t="s">
        <v>385</v>
      </c>
      <c r="AF1061" s="6" t="s">
        <v>60</v>
      </c>
      <c r="AG1061" s="6" t="s">
        <v>53</v>
      </c>
      <c r="AH1061" s="6" t="s">
        <v>184</v>
      </c>
      <c r="AI1061" s="22" t="s">
        <v>55</v>
      </c>
      <c r="AJ1061" s="22">
        <v>25</v>
      </c>
      <c r="AK1061" s="22">
        <f t="shared" si="80"/>
        <v>200</v>
      </c>
      <c r="AL1061" s="22">
        <f t="shared" si="77"/>
        <v>0.31707737377218687</v>
      </c>
      <c r="AM1061" s="21">
        <v>4.6272000000000002</v>
      </c>
      <c r="AN1061" s="21">
        <v>3.4817999999999998</v>
      </c>
      <c r="AO1061" s="22" t="s">
        <v>49</v>
      </c>
      <c r="AP1061" s="22">
        <v>0</v>
      </c>
      <c r="AQ1061" s="22" t="s">
        <v>49</v>
      </c>
      <c r="AR1061" s="22">
        <v>1.1040000000000001</v>
      </c>
      <c r="AS1061" s="22">
        <f t="shared" si="78"/>
        <v>5.1562329620128207</v>
      </c>
      <c r="AT1061" s="22">
        <v>0</v>
      </c>
      <c r="AU1061" s="4">
        <f t="shared" si="79"/>
        <v>11.105516971987393</v>
      </c>
      <c r="AV1061" s="33" t="s">
        <v>384</v>
      </c>
    </row>
    <row r="1062" spans="1:48">
      <c r="A1062" s="6">
        <v>80</v>
      </c>
      <c r="B1062" s="6" t="s">
        <v>38</v>
      </c>
      <c r="C1062" s="6" t="s">
        <v>49</v>
      </c>
      <c r="D1062" s="6" t="s">
        <v>370</v>
      </c>
      <c r="E1062" s="6" t="s">
        <v>304</v>
      </c>
      <c r="F1062" s="6">
        <v>2002</v>
      </c>
      <c r="G1062" s="6" t="s">
        <v>111</v>
      </c>
      <c r="H1062" s="6" t="s">
        <v>371</v>
      </c>
      <c r="I1062" s="6" t="s">
        <v>372</v>
      </c>
      <c r="J1062" s="3" t="s">
        <v>373</v>
      </c>
      <c r="K1062" s="6" t="s">
        <v>115</v>
      </c>
      <c r="L1062" s="6" t="s">
        <v>46</v>
      </c>
      <c r="M1062" s="6" t="s">
        <v>116</v>
      </c>
      <c r="N1062" s="6" t="s">
        <v>117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253</v>
      </c>
      <c r="V1062" s="6" t="s">
        <v>382</v>
      </c>
      <c r="W1062" s="27">
        <v>35.483333000000002</v>
      </c>
      <c r="X1062" s="27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125</v>
      </c>
      <c r="AD1062" s="6" t="s">
        <v>215</v>
      </c>
      <c r="AE1062" s="6" t="s">
        <v>215</v>
      </c>
      <c r="AF1062" s="6" t="s">
        <v>60</v>
      </c>
      <c r="AG1062" s="6" t="s">
        <v>61</v>
      </c>
      <c r="AH1062" s="6" t="s">
        <v>184</v>
      </c>
      <c r="AI1062" s="22" t="s">
        <v>55</v>
      </c>
      <c r="AJ1062" s="22">
        <v>25</v>
      </c>
      <c r="AK1062" s="22">
        <f t="shared" si="80"/>
        <v>200</v>
      </c>
      <c r="AL1062" s="22">
        <f t="shared" si="77"/>
        <v>0.65223925458370902</v>
      </c>
      <c r="AM1062" s="21">
        <v>19.8523</v>
      </c>
      <c r="AN1062" s="21">
        <v>3.327</v>
      </c>
      <c r="AO1062" s="22" t="s">
        <v>49</v>
      </c>
      <c r="AP1062" s="22">
        <v>0</v>
      </c>
      <c r="AQ1062" s="22" t="s">
        <v>49</v>
      </c>
      <c r="AR1062" s="22">
        <v>2.17</v>
      </c>
      <c r="AS1062" s="22">
        <f t="shared" si="78"/>
        <v>0.55060236810101504</v>
      </c>
      <c r="AT1062" s="22">
        <v>0</v>
      </c>
      <c r="AU1062" s="4">
        <f t="shared" si="79"/>
        <v>0.29357001838381314</v>
      </c>
      <c r="AV1062" s="33" t="s">
        <v>384</v>
      </c>
    </row>
    <row r="1063" spans="1:48">
      <c r="A1063" s="6">
        <v>80</v>
      </c>
      <c r="B1063" s="6" t="s">
        <v>38</v>
      </c>
      <c r="C1063" s="6" t="s">
        <v>49</v>
      </c>
      <c r="D1063" s="6" t="s">
        <v>370</v>
      </c>
      <c r="E1063" s="6" t="s">
        <v>304</v>
      </c>
      <c r="F1063" s="6">
        <v>2002</v>
      </c>
      <c r="G1063" s="6" t="s">
        <v>111</v>
      </c>
      <c r="H1063" s="6" t="s">
        <v>371</v>
      </c>
      <c r="I1063" s="6" t="s">
        <v>372</v>
      </c>
      <c r="J1063" s="3" t="s">
        <v>373</v>
      </c>
      <c r="K1063" s="6" t="s">
        <v>115</v>
      </c>
      <c r="L1063" s="6" t="s">
        <v>46</v>
      </c>
      <c r="M1063" s="6" t="s">
        <v>116</v>
      </c>
      <c r="N1063" s="6" t="s">
        <v>117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253</v>
      </c>
      <c r="V1063" s="6" t="s">
        <v>382</v>
      </c>
      <c r="W1063" s="27">
        <v>35.483333000000002</v>
      </c>
      <c r="X1063" s="27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242</v>
      </c>
      <c r="AE1063" s="6" t="s">
        <v>375</v>
      </c>
      <c r="AF1063" s="6" t="s">
        <v>49</v>
      </c>
      <c r="AG1063" s="6" t="s">
        <v>49</v>
      </c>
      <c r="AH1063" s="6" t="s">
        <v>184</v>
      </c>
      <c r="AI1063" s="22" t="s">
        <v>55</v>
      </c>
      <c r="AJ1063" s="22" t="s">
        <v>49</v>
      </c>
      <c r="AK1063" s="22" t="s">
        <v>49</v>
      </c>
      <c r="AL1063" s="22" t="s">
        <v>49</v>
      </c>
      <c r="AM1063" s="22" t="s">
        <v>49</v>
      </c>
      <c r="AN1063" s="22" t="s">
        <v>49</v>
      </c>
      <c r="AO1063" s="22" t="s">
        <v>49</v>
      </c>
      <c r="AP1063" s="22">
        <v>0</v>
      </c>
      <c r="AQ1063" s="22" t="s">
        <v>49</v>
      </c>
      <c r="AR1063" s="22">
        <v>4.3999999999999997E-2</v>
      </c>
      <c r="AS1063" s="22" t="s">
        <v>49</v>
      </c>
      <c r="AT1063" s="22" t="s">
        <v>49</v>
      </c>
      <c r="AU1063" s="22" t="s">
        <v>49</v>
      </c>
      <c r="AV1063" s="33" t="s">
        <v>49</v>
      </c>
    </row>
    <row r="1064" spans="1:48">
      <c r="A1064" s="6">
        <v>80</v>
      </c>
      <c r="B1064" s="6" t="s">
        <v>38</v>
      </c>
      <c r="C1064" s="6" t="s">
        <v>49</v>
      </c>
      <c r="D1064" s="6" t="s">
        <v>370</v>
      </c>
      <c r="E1064" s="6" t="s">
        <v>304</v>
      </c>
      <c r="F1064" s="6">
        <v>2002</v>
      </c>
      <c r="G1064" s="6" t="s">
        <v>111</v>
      </c>
      <c r="H1064" s="6" t="s">
        <v>371</v>
      </c>
      <c r="I1064" s="6" t="s">
        <v>372</v>
      </c>
      <c r="J1064" s="3" t="s">
        <v>373</v>
      </c>
      <c r="K1064" s="6" t="s">
        <v>115</v>
      </c>
      <c r="L1064" s="6" t="s">
        <v>46</v>
      </c>
      <c r="M1064" s="6" t="s">
        <v>116</v>
      </c>
      <c r="N1064" s="6" t="s">
        <v>117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253</v>
      </c>
      <c r="V1064" s="6" t="s">
        <v>382</v>
      </c>
      <c r="W1064" s="27">
        <v>35.483333000000002</v>
      </c>
      <c r="X1064" s="27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242</v>
      </c>
      <c r="AE1064" s="6" t="s">
        <v>376</v>
      </c>
      <c r="AF1064" s="6" t="s">
        <v>49</v>
      </c>
      <c r="AG1064" s="6" t="s">
        <v>49</v>
      </c>
      <c r="AH1064" s="6" t="s">
        <v>184</v>
      </c>
      <c r="AI1064" s="22" t="s">
        <v>55</v>
      </c>
      <c r="AJ1064" s="22" t="s">
        <v>49</v>
      </c>
      <c r="AK1064" s="22" t="s">
        <v>49</v>
      </c>
      <c r="AL1064" s="22" t="s">
        <v>49</v>
      </c>
      <c r="AM1064" s="22" t="s">
        <v>49</v>
      </c>
      <c r="AN1064" s="22" t="s">
        <v>49</v>
      </c>
      <c r="AO1064" s="22" t="s">
        <v>49</v>
      </c>
      <c r="AP1064" s="22">
        <v>0</v>
      </c>
      <c r="AQ1064" s="22" t="s">
        <v>49</v>
      </c>
      <c r="AR1064" s="22">
        <v>10.032</v>
      </c>
      <c r="AS1064" s="22" t="s">
        <v>49</v>
      </c>
      <c r="AT1064" s="22" t="s">
        <v>49</v>
      </c>
      <c r="AU1064" s="22" t="s">
        <v>49</v>
      </c>
      <c r="AV1064" s="33" t="s">
        <v>49</v>
      </c>
    </row>
    <row r="1065" spans="1:48">
      <c r="A1065" s="6">
        <v>80</v>
      </c>
      <c r="B1065" s="6" t="s">
        <v>38</v>
      </c>
      <c r="C1065" s="6" t="s">
        <v>49</v>
      </c>
      <c r="D1065" s="6" t="s">
        <v>370</v>
      </c>
      <c r="E1065" s="6" t="s">
        <v>304</v>
      </c>
      <c r="F1065" s="6">
        <v>2002</v>
      </c>
      <c r="G1065" s="6" t="s">
        <v>111</v>
      </c>
      <c r="H1065" s="6" t="s">
        <v>371</v>
      </c>
      <c r="I1065" s="6" t="s">
        <v>372</v>
      </c>
      <c r="J1065" s="3" t="s">
        <v>373</v>
      </c>
      <c r="K1065" s="6" t="s">
        <v>115</v>
      </c>
      <c r="L1065" s="6" t="s">
        <v>46</v>
      </c>
      <c r="M1065" s="6" t="s">
        <v>116</v>
      </c>
      <c r="N1065" s="6" t="s">
        <v>117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253</v>
      </c>
      <c r="V1065" s="6" t="s">
        <v>382</v>
      </c>
      <c r="W1065" s="27">
        <v>35.483333000000002</v>
      </c>
      <c r="X1065" s="27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242</v>
      </c>
      <c r="AE1065" s="6" t="s">
        <v>377</v>
      </c>
      <c r="AF1065" s="6" t="s">
        <v>49</v>
      </c>
      <c r="AG1065" s="6" t="s">
        <v>49</v>
      </c>
      <c r="AH1065" s="6" t="s">
        <v>184</v>
      </c>
      <c r="AI1065" s="22" t="s">
        <v>55</v>
      </c>
      <c r="AJ1065" s="22" t="s">
        <v>49</v>
      </c>
      <c r="AK1065" s="22" t="s">
        <v>49</v>
      </c>
      <c r="AL1065" s="22" t="s">
        <v>49</v>
      </c>
      <c r="AM1065" s="22" t="s">
        <v>49</v>
      </c>
      <c r="AN1065" s="22" t="s">
        <v>49</v>
      </c>
      <c r="AO1065" s="22" t="s">
        <v>49</v>
      </c>
      <c r="AP1065" s="22">
        <v>0</v>
      </c>
      <c r="AQ1065" s="22" t="s">
        <v>49</v>
      </c>
      <c r="AR1065" s="22">
        <v>0.39600000000000002</v>
      </c>
      <c r="AS1065" s="22" t="s">
        <v>49</v>
      </c>
      <c r="AT1065" s="22" t="s">
        <v>49</v>
      </c>
      <c r="AU1065" s="22" t="s">
        <v>49</v>
      </c>
      <c r="AV1065" s="33" t="s">
        <v>49</v>
      </c>
    </row>
    <row r="1066" spans="1:48">
      <c r="A1066" s="6">
        <v>80</v>
      </c>
      <c r="B1066" s="6" t="s">
        <v>38</v>
      </c>
      <c r="C1066" s="6" t="s">
        <v>49</v>
      </c>
      <c r="D1066" s="6" t="s">
        <v>370</v>
      </c>
      <c r="E1066" s="6" t="s">
        <v>304</v>
      </c>
      <c r="F1066" s="6">
        <v>2002</v>
      </c>
      <c r="G1066" s="6" t="s">
        <v>111</v>
      </c>
      <c r="H1066" s="6" t="s">
        <v>371</v>
      </c>
      <c r="I1066" s="6" t="s">
        <v>372</v>
      </c>
      <c r="J1066" s="3" t="s">
        <v>373</v>
      </c>
      <c r="K1066" s="6" t="s">
        <v>115</v>
      </c>
      <c r="L1066" s="6" t="s">
        <v>46</v>
      </c>
      <c r="M1066" s="6" t="s">
        <v>116</v>
      </c>
      <c r="N1066" s="6" t="s">
        <v>117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253</v>
      </c>
      <c r="V1066" s="6" t="s">
        <v>382</v>
      </c>
      <c r="W1066" s="27">
        <v>35.483333000000002</v>
      </c>
      <c r="X1066" s="27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242</v>
      </c>
      <c r="AE1066" s="6" t="s">
        <v>365</v>
      </c>
      <c r="AF1066" s="6" t="s">
        <v>49</v>
      </c>
      <c r="AG1066" s="6" t="s">
        <v>49</v>
      </c>
      <c r="AH1066" s="6" t="s">
        <v>184</v>
      </c>
      <c r="AI1066" s="22" t="s">
        <v>55</v>
      </c>
      <c r="AJ1066" s="22" t="s">
        <v>49</v>
      </c>
      <c r="AK1066" s="22" t="s">
        <v>49</v>
      </c>
      <c r="AL1066" s="22" t="s">
        <v>49</v>
      </c>
      <c r="AM1066" s="22" t="s">
        <v>49</v>
      </c>
      <c r="AN1066" s="22" t="s">
        <v>49</v>
      </c>
      <c r="AO1066" s="22" t="s">
        <v>49</v>
      </c>
      <c r="AP1066" s="22">
        <v>0</v>
      </c>
      <c r="AQ1066" s="22" t="s">
        <v>49</v>
      </c>
      <c r="AR1066" s="22">
        <v>13.167</v>
      </c>
      <c r="AS1066" s="22" t="s">
        <v>49</v>
      </c>
      <c r="AT1066" s="22" t="s">
        <v>49</v>
      </c>
      <c r="AU1066" s="22" t="s">
        <v>49</v>
      </c>
      <c r="AV1066" s="33" t="s">
        <v>49</v>
      </c>
    </row>
    <row r="1067" spans="1:48">
      <c r="A1067" s="6">
        <v>80</v>
      </c>
      <c r="B1067" s="6" t="s">
        <v>38</v>
      </c>
      <c r="C1067" s="6" t="s">
        <v>49</v>
      </c>
      <c r="D1067" s="6" t="s">
        <v>370</v>
      </c>
      <c r="E1067" s="6" t="s">
        <v>304</v>
      </c>
      <c r="F1067" s="6">
        <v>2002</v>
      </c>
      <c r="G1067" s="6" t="s">
        <v>111</v>
      </c>
      <c r="H1067" s="6" t="s">
        <v>371</v>
      </c>
      <c r="I1067" s="6" t="s">
        <v>372</v>
      </c>
      <c r="J1067" s="3" t="s">
        <v>373</v>
      </c>
      <c r="K1067" s="6" t="s">
        <v>115</v>
      </c>
      <c r="L1067" s="6" t="s">
        <v>46</v>
      </c>
      <c r="M1067" s="6" t="s">
        <v>116</v>
      </c>
      <c r="N1067" s="6" t="s">
        <v>117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253</v>
      </c>
      <c r="V1067" s="6" t="s">
        <v>382</v>
      </c>
      <c r="W1067" s="27">
        <v>35.483333000000002</v>
      </c>
      <c r="X1067" s="27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242</v>
      </c>
      <c r="AE1067" s="6" t="s">
        <v>385</v>
      </c>
      <c r="AF1067" s="6" t="s">
        <v>49</v>
      </c>
      <c r="AG1067" s="6" t="s">
        <v>49</v>
      </c>
      <c r="AH1067" s="6" t="s">
        <v>184</v>
      </c>
      <c r="AI1067" s="22" t="s">
        <v>55</v>
      </c>
      <c r="AJ1067" s="22" t="s">
        <v>49</v>
      </c>
      <c r="AK1067" s="22" t="s">
        <v>49</v>
      </c>
      <c r="AL1067" s="22" t="s">
        <v>49</v>
      </c>
      <c r="AM1067" s="22" t="s">
        <v>49</v>
      </c>
      <c r="AN1067" s="22" t="s">
        <v>49</v>
      </c>
      <c r="AO1067" s="22" t="s">
        <v>49</v>
      </c>
      <c r="AP1067" s="22">
        <v>0</v>
      </c>
      <c r="AQ1067" s="22" t="s">
        <v>49</v>
      </c>
      <c r="AR1067" s="22">
        <v>0.86399999999999999</v>
      </c>
      <c r="AS1067" s="22" t="s">
        <v>49</v>
      </c>
      <c r="AT1067" s="22" t="s">
        <v>49</v>
      </c>
      <c r="AU1067" s="22" t="s">
        <v>49</v>
      </c>
      <c r="AV1067" s="33" t="s">
        <v>49</v>
      </c>
    </row>
    <row r="1068" spans="1:48">
      <c r="A1068" s="6">
        <v>80</v>
      </c>
      <c r="B1068" s="6" t="s">
        <v>38</v>
      </c>
      <c r="C1068" s="6" t="s">
        <v>49</v>
      </c>
      <c r="D1068" s="6" t="s">
        <v>370</v>
      </c>
      <c r="E1068" s="6" t="s">
        <v>304</v>
      </c>
      <c r="F1068" s="6">
        <v>2002</v>
      </c>
      <c r="G1068" s="6" t="s">
        <v>111</v>
      </c>
      <c r="H1068" s="6" t="s">
        <v>371</v>
      </c>
      <c r="I1068" s="6" t="s">
        <v>372</v>
      </c>
      <c r="J1068" s="3" t="s">
        <v>373</v>
      </c>
      <c r="K1068" s="6" t="s">
        <v>115</v>
      </c>
      <c r="L1068" s="6" t="s">
        <v>46</v>
      </c>
      <c r="M1068" s="6" t="s">
        <v>116</v>
      </c>
      <c r="N1068" s="6" t="s">
        <v>117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253</v>
      </c>
      <c r="V1068" s="6" t="s">
        <v>382</v>
      </c>
      <c r="W1068" s="27">
        <v>35.483333000000002</v>
      </c>
      <c r="X1068" s="27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242</v>
      </c>
      <c r="AE1068" s="6" t="s">
        <v>215</v>
      </c>
      <c r="AF1068" s="6" t="s">
        <v>49</v>
      </c>
      <c r="AG1068" s="6" t="s">
        <v>49</v>
      </c>
      <c r="AH1068" s="6" t="s">
        <v>184</v>
      </c>
      <c r="AI1068" s="22" t="s">
        <v>55</v>
      </c>
      <c r="AJ1068" s="22" t="s">
        <v>49</v>
      </c>
      <c r="AK1068" s="22" t="s">
        <v>49</v>
      </c>
      <c r="AL1068" s="22" t="s">
        <v>49</v>
      </c>
      <c r="AM1068" s="22" t="s">
        <v>49</v>
      </c>
      <c r="AN1068" s="22" t="s">
        <v>49</v>
      </c>
      <c r="AO1068" s="22" t="s">
        <v>49</v>
      </c>
      <c r="AP1068" s="22">
        <v>0</v>
      </c>
      <c r="AQ1068" s="22" t="s">
        <v>49</v>
      </c>
      <c r="AR1068" s="22">
        <v>-7.0000000000000007E-2</v>
      </c>
      <c r="AS1068" s="22" t="s">
        <v>49</v>
      </c>
      <c r="AT1068" s="22" t="s">
        <v>49</v>
      </c>
      <c r="AU1068" s="22" t="s">
        <v>49</v>
      </c>
      <c r="AV1068" s="33" t="s">
        <v>49</v>
      </c>
    </row>
    <row r="1069" spans="1:48">
      <c r="A1069" s="6">
        <v>80</v>
      </c>
      <c r="B1069" s="6" t="s">
        <v>38</v>
      </c>
      <c r="C1069" s="6" t="s">
        <v>49</v>
      </c>
      <c r="D1069" s="6" t="s">
        <v>370</v>
      </c>
      <c r="E1069" s="6" t="s">
        <v>304</v>
      </c>
      <c r="F1069" s="6">
        <v>2002</v>
      </c>
      <c r="G1069" s="6" t="s">
        <v>111</v>
      </c>
      <c r="H1069" s="6" t="s">
        <v>371</v>
      </c>
      <c r="I1069" s="6" t="s">
        <v>372</v>
      </c>
      <c r="J1069" s="3" t="s">
        <v>373</v>
      </c>
      <c r="K1069" s="6" t="s">
        <v>115</v>
      </c>
      <c r="L1069" s="6" t="s">
        <v>46</v>
      </c>
      <c r="M1069" s="6" t="s">
        <v>116</v>
      </c>
      <c r="N1069" s="6" t="s">
        <v>117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253</v>
      </c>
      <c r="V1069" s="6" t="s">
        <v>382</v>
      </c>
      <c r="W1069" s="27">
        <v>35.483333000000002</v>
      </c>
      <c r="X1069" s="27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375</v>
      </c>
      <c r="AE1069" s="6" t="s">
        <v>376</v>
      </c>
      <c r="AF1069" s="6" t="s">
        <v>49</v>
      </c>
      <c r="AG1069" s="6" t="s">
        <v>49</v>
      </c>
      <c r="AH1069" s="6" t="s">
        <v>184</v>
      </c>
      <c r="AI1069" s="22" t="s">
        <v>55</v>
      </c>
      <c r="AJ1069" s="22" t="s">
        <v>49</v>
      </c>
      <c r="AK1069" s="22" t="s">
        <v>49</v>
      </c>
      <c r="AL1069" s="22" t="s">
        <v>49</v>
      </c>
      <c r="AM1069" s="22" t="s">
        <v>49</v>
      </c>
      <c r="AN1069" s="22" t="s">
        <v>49</v>
      </c>
      <c r="AO1069" s="22" t="s">
        <v>49</v>
      </c>
      <c r="AP1069" s="22">
        <v>0</v>
      </c>
      <c r="AQ1069" s="22" t="s">
        <v>49</v>
      </c>
      <c r="AR1069" s="6">
        <v>8.8219999999999992</v>
      </c>
      <c r="AS1069" s="22" t="s">
        <v>49</v>
      </c>
      <c r="AT1069" s="22" t="s">
        <v>49</v>
      </c>
      <c r="AU1069" s="22" t="s">
        <v>49</v>
      </c>
      <c r="AV1069" s="33" t="s">
        <v>49</v>
      </c>
    </row>
    <row r="1070" spans="1:48">
      <c r="A1070" s="6">
        <v>80</v>
      </c>
      <c r="B1070" s="6" t="s">
        <v>38</v>
      </c>
      <c r="C1070" s="6" t="s">
        <v>49</v>
      </c>
      <c r="D1070" s="6" t="s">
        <v>370</v>
      </c>
      <c r="E1070" s="6" t="s">
        <v>304</v>
      </c>
      <c r="F1070" s="6">
        <v>2002</v>
      </c>
      <c r="G1070" s="6" t="s">
        <v>111</v>
      </c>
      <c r="H1070" s="6" t="s">
        <v>371</v>
      </c>
      <c r="I1070" s="6" t="s">
        <v>372</v>
      </c>
      <c r="J1070" s="3" t="s">
        <v>373</v>
      </c>
      <c r="K1070" s="6" t="s">
        <v>115</v>
      </c>
      <c r="L1070" s="6" t="s">
        <v>46</v>
      </c>
      <c r="M1070" s="6" t="s">
        <v>116</v>
      </c>
      <c r="N1070" s="6" t="s">
        <v>117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253</v>
      </c>
      <c r="V1070" s="6" t="s">
        <v>382</v>
      </c>
      <c r="W1070" s="27">
        <v>35.483333000000002</v>
      </c>
      <c r="X1070" s="27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375</v>
      </c>
      <c r="AE1070" s="6" t="s">
        <v>377</v>
      </c>
      <c r="AF1070" s="6" t="s">
        <v>49</v>
      </c>
      <c r="AG1070" s="6" t="s">
        <v>49</v>
      </c>
      <c r="AH1070" s="6" t="s">
        <v>184</v>
      </c>
      <c r="AI1070" s="22" t="s">
        <v>55</v>
      </c>
      <c r="AJ1070" s="22" t="s">
        <v>49</v>
      </c>
      <c r="AK1070" s="22" t="s">
        <v>49</v>
      </c>
      <c r="AL1070" s="22" t="s">
        <v>49</v>
      </c>
      <c r="AM1070" s="22" t="s">
        <v>49</v>
      </c>
      <c r="AN1070" s="22" t="s">
        <v>49</v>
      </c>
      <c r="AO1070" s="22" t="s">
        <v>49</v>
      </c>
      <c r="AP1070" s="22">
        <v>0</v>
      </c>
      <c r="AQ1070" s="22" t="s">
        <v>49</v>
      </c>
      <c r="AR1070" s="6">
        <v>0.52500000000000002</v>
      </c>
      <c r="AS1070" s="22" t="s">
        <v>49</v>
      </c>
      <c r="AT1070" s="22" t="s">
        <v>49</v>
      </c>
      <c r="AU1070" s="22" t="s">
        <v>49</v>
      </c>
      <c r="AV1070" s="33" t="s">
        <v>49</v>
      </c>
    </row>
    <row r="1071" spans="1:48">
      <c r="A1071" s="6">
        <v>80</v>
      </c>
      <c r="B1071" s="6" t="s">
        <v>38</v>
      </c>
      <c r="C1071" s="6" t="s">
        <v>49</v>
      </c>
      <c r="D1071" s="6" t="s">
        <v>370</v>
      </c>
      <c r="E1071" s="6" t="s">
        <v>304</v>
      </c>
      <c r="F1071" s="6">
        <v>2002</v>
      </c>
      <c r="G1071" s="6" t="s">
        <v>111</v>
      </c>
      <c r="H1071" s="6" t="s">
        <v>371</v>
      </c>
      <c r="I1071" s="6" t="s">
        <v>372</v>
      </c>
      <c r="J1071" s="3" t="s">
        <v>373</v>
      </c>
      <c r="K1071" s="6" t="s">
        <v>115</v>
      </c>
      <c r="L1071" s="6" t="s">
        <v>46</v>
      </c>
      <c r="M1071" s="6" t="s">
        <v>116</v>
      </c>
      <c r="N1071" s="6" t="s">
        <v>117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253</v>
      </c>
      <c r="V1071" s="6" t="s">
        <v>382</v>
      </c>
      <c r="W1071" s="27">
        <v>35.483333000000002</v>
      </c>
      <c r="X1071" s="27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375</v>
      </c>
      <c r="AE1071" s="6" t="s">
        <v>365</v>
      </c>
      <c r="AF1071" s="6" t="s">
        <v>49</v>
      </c>
      <c r="AG1071" s="6" t="s">
        <v>49</v>
      </c>
      <c r="AH1071" s="6" t="s">
        <v>184</v>
      </c>
      <c r="AI1071" s="22" t="s">
        <v>55</v>
      </c>
      <c r="AJ1071" s="22" t="s">
        <v>49</v>
      </c>
      <c r="AK1071" s="22" t="s">
        <v>49</v>
      </c>
      <c r="AL1071" s="22" t="s">
        <v>49</v>
      </c>
      <c r="AM1071" s="22" t="s">
        <v>49</v>
      </c>
      <c r="AN1071" s="22" t="s">
        <v>49</v>
      </c>
      <c r="AO1071" s="22" t="s">
        <v>49</v>
      </c>
      <c r="AP1071" s="22">
        <v>0</v>
      </c>
      <c r="AQ1071" s="22" t="s">
        <v>49</v>
      </c>
      <c r="AR1071" s="6">
        <v>12.307</v>
      </c>
      <c r="AS1071" s="22" t="s">
        <v>49</v>
      </c>
      <c r="AT1071" s="22" t="s">
        <v>49</v>
      </c>
      <c r="AU1071" s="22" t="s">
        <v>49</v>
      </c>
      <c r="AV1071" s="33" t="s">
        <v>49</v>
      </c>
    </row>
    <row r="1072" spans="1:48">
      <c r="A1072" s="6">
        <v>80</v>
      </c>
      <c r="B1072" s="6" t="s">
        <v>38</v>
      </c>
      <c r="C1072" s="6" t="s">
        <v>49</v>
      </c>
      <c r="D1072" s="6" t="s">
        <v>370</v>
      </c>
      <c r="E1072" s="6" t="s">
        <v>304</v>
      </c>
      <c r="F1072" s="6">
        <v>2002</v>
      </c>
      <c r="G1072" s="6" t="s">
        <v>111</v>
      </c>
      <c r="H1072" s="6" t="s">
        <v>371</v>
      </c>
      <c r="I1072" s="6" t="s">
        <v>372</v>
      </c>
      <c r="J1072" s="3" t="s">
        <v>373</v>
      </c>
      <c r="K1072" s="6" t="s">
        <v>115</v>
      </c>
      <c r="L1072" s="6" t="s">
        <v>46</v>
      </c>
      <c r="M1072" s="6" t="s">
        <v>116</v>
      </c>
      <c r="N1072" s="6" t="s">
        <v>117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253</v>
      </c>
      <c r="V1072" s="6" t="s">
        <v>382</v>
      </c>
      <c r="W1072" s="27">
        <v>35.483333000000002</v>
      </c>
      <c r="X1072" s="27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375</v>
      </c>
      <c r="AE1072" s="6" t="s">
        <v>385</v>
      </c>
      <c r="AF1072" s="6" t="s">
        <v>49</v>
      </c>
      <c r="AG1072" s="6" t="s">
        <v>49</v>
      </c>
      <c r="AH1072" s="6" t="s">
        <v>184</v>
      </c>
      <c r="AI1072" s="22" t="s">
        <v>55</v>
      </c>
      <c r="AJ1072" s="22" t="s">
        <v>49</v>
      </c>
      <c r="AK1072" s="22" t="s">
        <v>49</v>
      </c>
      <c r="AL1072" s="22" t="s">
        <v>49</v>
      </c>
      <c r="AM1072" s="22" t="s">
        <v>49</v>
      </c>
      <c r="AN1072" s="22" t="s">
        <v>49</v>
      </c>
      <c r="AO1072" s="22" t="s">
        <v>49</v>
      </c>
      <c r="AP1072" s="22">
        <v>0</v>
      </c>
      <c r="AQ1072" s="22" t="s">
        <v>49</v>
      </c>
      <c r="AR1072" s="6">
        <v>0.48499999999999999</v>
      </c>
      <c r="AS1072" s="22" t="s">
        <v>49</v>
      </c>
      <c r="AT1072" s="22" t="s">
        <v>49</v>
      </c>
      <c r="AU1072" s="22" t="s">
        <v>49</v>
      </c>
      <c r="AV1072" s="33" t="s">
        <v>49</v>
      </c>
    </row>
    <row r="1073" spans="1:48">
      <c r="A1073" s="6">
        <v>80</v>
      </c>
      <c r="B1073" s="6" t="s">
        <v>38</v>
      </c>
      <c r="C1073" s="6" t="s">
        <v>49</v>
      </c>
      <c r="D1073" s="6" t="s">
        <v>370</v>
      </c>
      <c r="E1073" s="6" t="s">
        <v>304</v>
      </c>
      <c r="F1073" s="6">
        <v>2002</v>
      </c>
      <c r="G1073" s="6" t="s">
        <v>111</v>
      </c>
      <c r="H1073" s="6" t="s">
        <v>371</v>
      </c>
      <c r="I1073" s="6" t="s">
        <v>372</v>
      </c>
      <c r="J1073" s="3" t="s">
        <v>373</v>
      </c>
      <c r="K1073" s="6" t="s">
        <v>115</v>
      </c>
      <c r="L1073" s="6" t="s">
        <v>46</v>
      </c>
      <c r="M1073" s="6" t="s">
        <v>116</v>
      </c>
      <c r="N1073" s="6" t="s">
        <v>117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253</v>
      </c>
      <c r="V1073" s="6" t="s">
        <v>382</v>
      </c>
      <c r="W1073" s="27">
        <v>35.483333000000002</v>
      </c>
      <c r="X1073" s="27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375</v>
      </c>
      <c r="AE1073" s="6" t="s">
        <v>215</v>
      </c>
      <c r="AF1073" s="6" t="s">
        <v>49</v>
      </c>
      <c r="AG1073" s="6" t="s">
        <v>49</v>
      </c>
      <c r="AH1073" s="6" t="s">
        <v>184</v>
      </c>
      <c r="AI1073" s="22" t="s">
        <v>55</v>
      </c>
      <c r="AJ1073" s="22" t="s">
        <v>49</v>
      </c>
      <c r="AK1073" s="22" t="s">
        <v>49</v>
      </c>
      <c r="AL1073" s="22" t="s">
        <v>49</v>
      </c>
      <c r="AM1073" s="22" t="s">
        <v>49</v>
      </c>
      <c r="AN1073" s="22" t="s">
        <v>49</v>
      </c>
      <c r="AO1073" s="22" t="s">
        <v>49</v>
      </c>
      <c r="AP1073" s="22">
        <v>0</v>
      </c>
      <c r="AQ1073" s="22" t="s">
        <v>49</v>
      </c>
      <c r="AR1073" s="6">
        <v>-0.114</v>
      </c>
      <c r="AS1073" s="22" t="s">
        <v>49</v>
      </c>
      <c r="AT1073" s="22" t="s">
        <v>49</v>
      </c>
      <c r="AU1073" s="22" t="s">
        <v>49</v>
      </c>
      <c r="AV1073" s="33" t="s">
        <v>49</v>
      </c>
    </row>
    <row r="1074" spans="1:48">
      <c r="A1074" s="6">
        <v>80</v>
      </c>
      <c r="B1074" s="6" t="s">
        <v>38</v>
      </c>
      <c r="C1074" s="6" t="s">
        <v>49</v>
      </c>
      <c r="D1074" s="6" t="s">
        <v>370</v>
      </c>
      <c r="E1074" s="6" t="s">
        <v>304</v>
      </c>
      <c r="F1074" s="6">
        <v>2002</v>
      </c>
      <c r="G1074" s="6" t="s">
        <v>111</v>
      </c>
      <c r="H1074" s="6" t="s">
        <v>371</v>
      </c>
      <c r="I1074" s="6" t="s">
        <v>372</v>
      </c>
      <c r="J1074" s="3" t="s">
        <v>373</v>
      </c>
      <c r="K1074" s="6" t="s">
        <v>115</v>
      </c>
      <c r="L1074" s="6" t="s">
        <v>46</v>
      </c>
      <c r="M1074" s="6" t="s">
        <v>116</v>
      </c>
      <c r="N1074" s="6" t="s">
        <v>117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253</v>
      </c>
      <c r="V1074" s="6" t="s">
        <v>382</v>
      </c>
      <c r="W1074" s="27">
        <v>35.483333000000002</v>
      </c>
      <c r="X1074" s="27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376</v>
      </c>
      <c r="AE1074" s="6" t="s">
        <v>377</v>
      </c>
      <c r="AF1074" s="6" t="s">
        <v>49</v>
      </c>
      <c r="AG1074" s="6" t="s">
        <v>49</v>
      </c>
      <c r="AH1074" s="6" t="s">
        <v>184</v>
      </c>
      <c r="AI1074" s="22" t="s">
        <v>55</v>
      </c>
      <c r="AJ1074" s="22" t="s">
        <v>49</v>
      </c>
      <c r="AK1074" s="22" t="s">
        <v>49</v>
      </c>
      <c r="AL1074" s="22" t="s">
        <v>49</v>
      </c>
      <c r="AM1074" s="22" t="s">
        <v>49</v>
      </c>
      <c r="AN1074" s="22" t="s">
        <v>49</v>
      </c>
      <c r="AO1074" s="22" t="s">
        <v>49</v>
      </c>
      <c r="AP1074" s="22">
        <v>0</v>
      </c>
      <c r="AQ1074" s="22" t="s">
        <v>49</v>
      </c>
      <c r="AR1074" s="6">
        <v>8.7780000000000005</v>
      </c>
      <c r="AS1074" s="22" t="s">
        <v>49</v>
      </c>
      <c r="AT1074" s="22" t="s">
        <v>49</v>
      </c>
      <c r="AU1074" s="22" t="s">
        <v>49</v>
      </c>
      <c r="AV1074" s="33" t="s">
        <v>49</v>
      </c>
    </row>
    <row r="1075" spans="1:48">
      <c r="A1075" s="6">
        <v>80</v>
      </c>
      <c r="B1075" s="6" t="s">
        <v>38</v>
      </c>
      <c r="C1075" s="6" t="s">
        <v>49</v>
      </c>
      <c r="D1075" s="6" t="s">
        <v>370</v>
      </c>
      <c r="E1075" s="6" t="s">
        <v>304</v>
      </c>
      <c r="F1075" s="6">
        <v>2002</v>
      </c>
      <c r="G1075" s="6" t="s">
        <v>111</v>
      </c>
      <c r="H1075" s="6" t="s">
        <v>371</v>
      </c>
      <c r="I1075" s="6" t="s">
        <v>372</v>
      </c>
      <c r="J1075" s="3" t="s">
        <v>373</v>
      </c>
      <c r="K1075" s="6" t="s">
        <v>115</v>
      </c>
      <c r="L1075" s="6" t="s">
        <v>46</v>
      </c>
      <c r="M1075" s="6" t="s">
        <v>116</v>
      </c>
      <c r="N1075" s="6" t="s">
        <v>117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253</v>
      </c>
      <c r="V1075" s="6" t="s">
        <v>382</v>
      </c>
      <c r="W1075" s="27">
        <v>35.483333000000002</v>
      </c>
      <c r="X1075" s="27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376</v>
      </c>
      <c r="AE1075" s="6" t="s">
        <v>365</v>
      </c>
      <c r="AF1075" s="6" t="s">
        <v>49</v>
      </c>
      <c r="AG1075" s="6" t="s">
        <v>49</v>
      </c>
      <c r="AH1075" s="6" t="s">
        <v>184</v>
      </c>
      <c r="AI1075" s="22" t="s">
        <v>55</v>
      </c>
      <c r="AJ1075" s="22" t="s">
        <v>49</v>
      </c>
      <c r="AK1075" s="22" t="s">
        <v>49</v>
      </c>
      <c r="AL1075" s="22" t="s">
        <v>49</v>
      </c>
      <c r="AM1075" s="22" t="s">
        <v>49</v>
      </c>
      <c r="AN1075" s="22" t="s">
        <v>49</v>
      </c>
      <c r="AO1075" s="22" t="s">
        <v>49</v>
      </c>
      <c r="AP1075" s="22">
        <v>0</v>
      </c>
      <c r="AQ1075" s="22" t="s">
        <v>49</v>
      </c>
      <c r="AR1075" s="6">
        <v>81.84</v>
      </c>
      <c r="AS1075" s="22" t="s">
        <v>49</v>
      </c>
      <c r="AT1075" s="22" t="s">
        <v>49</v>
      </c>
      <c r="AU1075" s="22" t="s">
        <v>49</v>
      </c>
      <c r="AV1075" s="33" t="s">
        <v>49</v>
      </c>
    </row>
    <row r="1076" spans="1:48">
      <c r="A1076" s="6">
        <v>80</v>
      </c>
      <c r="B1076" s="6" t="s">
        <v>38</v>
      </c>
      <c r="C1076" s="6" t="s">
        <v>49</v>
      </c>
      <c r="D1076" s="6" t="s">
        <v>370</v>
      </c>
      <c r="E1076" s="6" t="s">
        <v>304</v>
      </c>
      <c r="F1076" s="6">
        <v>2002</v>
      </c>
      <c r="G1076" s="6" t="s">
        <v>111</v>
      </c>
      <c r="H1076" s="6" t="s">
        <v>371</v>
      </c>
      <c r="I1076" s="6" t="s">
        <v>372</v>
      </c>
      <c r="J1076" s="3" t="s">
        <v>373</v>
      </c>
      <c r="K1076" s="6" t="s">
        <v>115</v>
      </c>
      <c r="L1076" s="6" t="s">
        <v>46</v>
      </c>
      <c r="M1076" s="6" t="s">
        <v>116</v>
      </c>
      <c r="N1076" s="6" t="s">
        <v>117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253</v>
      </c>
      <c r="V1076" s="6" t="s">
        <v>382</v>
      </c>
      <c r="W1076" s="27">
        <v>35.483333000000002</v>
      </c>
      <c r="X1076" s="27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376</v>
      </c>
      <c r="AE1076" s="6" t="s">
        <v>385</v>
      </c>
      <c r="AF1076" s="6" t="s">
        <v>49</v>
      </c>
      <c r="AG1076" s="6" t="s">
        <v>49</v>
      </c>
      <c r="AH1076" s="6" t="s">
        <v>184</v>
      </c>
      <c r="AI1076" s="22" t="s">
        <v>55</v>
      </c>
      <c r="AJ1076" s="22" t="s">
        <v>49</v>
      </c>
      <c r="AK1076" s="22" t="s">
        <v>49</v>
      </c>
      <c r="AL1076" s="22" t="s">
        <v>49</v>
      </c>
      <c r="AM1076" s="22" t="s">
        <v>49</v>
      </c>
      <c r="AN1076" s="22" t="s">
        <v>49</v>
      </c>
      <c r="AO1076" s="22" t="s">
        <v>49</v>
      </c>
      <c r="AP1076" s="22">
        <v>0</v>
      </c>
      <c r="AQ1076" s="22" t="s">
        <v>49</v>
      </c>
      <c r="AR1076" s="6">
        <v>4.0990000000000002</v>
      </c>
      <c r="AS1076" s="22" t="s">
        <v>49</v>
      </c>
      <c r="AT1076" s="22" t="s">
        <v>49</v>
      </c>
      <c r="AU1076" s="22" t="s">
        <v>49</v>
      </c>
      <c r="AV1076" s="33" t="s">
        <v>49</v>
      </c>
    </row>
    <row r="1077" spans="1:48">
      <c r="A1077" s="6">
        <v>80</v>
      </c>
      <c r="B1077" s="6" t="s">
        <v>38</v>
      </c>
      <c r="C1077" s="6" t="s">
        <v>49</v>
      </c>
      <c r="D1077" s="6" t="s">
        <v>370</v>
      </c>
      <c r="E1077" s="6" t="s">
        <v>304</v>
      </c>
      <c r="F1077" s="6">
        <v>2002</v>
      </c>
      <c r="G1077" s="6" t="s">
        <v>111</v>
      </c>
      <c r="H1077" s="6" t="s">
        <v>371</v>
      </c>
      <c r="I1077" s="6" t="s">
        <v>372</v>
      </c>
      <c r="J1077" s="3" t="s">
        <v>373</v>
      </c>
      <c r="K1077" s="6" t="s">
        <v>115</v>
      </c>
      <c r="L1077" s="6" t="s">
        <v>46</v>
      </c>
      <c r="M1077" s="6" t="s">
        <v>116</v>
      </c>
      <c r="N1077" s="6" t="s">
        <v>117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253</v>
      </c>
      <c r="V1077" s="6" t="s">
        <v>382</v>
      </c>
      <c r="W1077" s="27">
        <v>35.483333000000002</v>
      </c>
      <c r="X1077" s="27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376</v>
      </c>
      <c r="AE1077" s="6" t="s">
        <v>215</v>
      </c>
      <c r="AF1077" s="6" t="s">
        <v>49</v>
      </c>
      <c r="AG1077" s="6" t="s">
        <v>49</v>
      </c>
      <c r="AH1077" s="6" t="s">
        <v>184</v>
      </c>
      <c r="AI1077" s="22" t="s">
        <v>55</v>
      </c>
      <c r="AJ1077" s="22" t="s">
        <v>49</v>
      </c>
      <c r="AK1077" s="22" t="s">
        <v>49</v>
      </c>
      <c r="AL1077" s="22" t="s">
        <v>49</v>
      </c>
      <c r="AM1077" s="22" t="s">
        <v>49</v>
      </c>
      <c r="AN1077" s="22" t="s">
        <v>49</v>
      </c>
      <c r="AO1077" s="22" t="s">
        <v>49</v>
      </c>
      <c r="AP1077" s="22">
        <v>0</v>
      </c>
      <c r="AQ1077" s="22" t="s">
        <v>49</v>
      </c>
      <c r="AR1077" s="6">
        <v>3.4990000000000001</v>
      </c>
      <c r="AS1077" s="22" t="s">
        <v>49</v>
      </c>
      <c r="AT1077" s="22" t="s">
        <v>49</v>
      </c>
      <c r="AU1077" s="22" t="s">
        <v>49</v>
      </c>
      <c r="AV1077" s="33" t="s">
        <v>49</v>
      </c>
    </row>
    <row r="1078" spans="1:48">
      <c r="A1078" s="6">
        <v>80</v>
      </c>
      <c r="B1078" s="6" t="s">
        <v>38</v>
      </c>
      <c r="C1078" s="6" t="s">
        <v>49</v>
      </c>
      <c r="D1078" s="6" t="s">
        <v>370</v>
      </c>
      <c r="E1078" s="6" t="s">
        <v>304</v>
      </c>
      <c r="F1078" s="6">
        <v>2002</v>
      </c>
      <c r="G1078" s="6" t="s">
        <v>111</v>
      </c>
      <c r="H1078" s="6" t="s">
        <v>371</v>
      </c>
      <c r="I1078" s="6" t="s">
        <v>372</v>
      </c>
      <c r="J1078" s="3" t="s">
        <v>373</v>
      </c>
      <c r="K1078" s="6" t="s">
        <v>115</v>
      </c>
      <c r="L1078" s="6" t="s">
        <v>46</v>
      </c>
      <c r="M1078" s="6" t="s">
        <v>116</v>
      </c>
      <c r="N1078" s="6" t="s">
        <v>117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253</v>
      </c>
      <c r="V1078" s="6" t="s">
        <v>382</v>
      </c>
      <c r="W1078" s="27">
        <v>35.483333000000002</v>
      </c>
      <c r="X1078" s="27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377</v>
      </c>
      <c r="AE1078" s="6" t="s">
        <v>365</v>
      </c>
      <c r="AF1078" s="6" t="s">
        <v>49</v>
      </c>
      <c r="AG1078" s="6" t="s">
        <v>49</v>
      </c>
      <c r="AH1078" s="6" t="s">
        <v>184</v>
      </c>
      <c r="AI1078" s="22" t="s">
        <v>55</v>
      </c>
      <c r="AJ1078" s="22" t="s">
        <v>49</v>
      </c>
      <c r="AK1078" s="22" t="s">
        <v>49</v>
      </c>
      <c r="AL1078" s="22" t="s">
        <v>49</v>
      </c>
      <c r="AM1078" s="22" t="s">
        <v>49</v>
      </c>
      <c r="AN1078" s="22" t="s">
        <v>49</v>
      </c>
      <c r="AO1078" s="22" t="s">
        <v>49</v>
      </c>
      <c r="AP1078" s="22">
        <v>0</v>
      </c>
      <c r="AQ1078" s="22" t="s">
        <v>49</v>
      </c>
      <c r="AR1078" s="6">
        <v>-12.864000000000001</v>
      </c>
      <c r="AS1078" s="22" t="s">
        <v>49</v>
      </c>
      <c r="AT1078" s="22" t="s">
        <v>49</v>
      </c>
      <c r="AU1078" s="22" t="s">
        <v>49</v>
      </c>
      <c r="AV1078" s="33" t="s">
        <v>49</v>
      </c>
    </row>
    <row r="1079" spans="1:48">
      <c r="A1079" s="6">
        <v>80</v>
      </c>
      <c r="B1079" s="6" t="s">
        <v>38</v>
      </c>
      <c r="C1079" s="6" t="s">
        <v>49</v>
      </c>
      <c r="D1079" s="6" t="s">
        <v>370</v>
      </c>
      <c r="E1079" s="6" t="s">
        <v>304</v>
      </c>
      <c r="F1079" s="6">
        <v>2002</v>
      </c>
      <c r="G1079" s="6" t="s">
        <v>111</v>
      </c>
      <c r="H1079" s="6" t="s">
        <v>371</v>
      </c>
      <c r="I1079" s="6" t="s">
        <v>372</v>
      </c>
      <c r="J1079" s="3" t="s">
        <v>373</v>
      </c>
      <c r="K1079" s="6" t="s">
        <v>115</v>
      </c>
      <c r="L1079" s="6" t="s">
        <v>46</v>
      </c>
      <c r="M1079" s="6" t="s">
        <v>116</v>
      </c>
      <c r="N1079" s="6" t="s">
        <v>117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253</v>
      </c>
      <c r="V1079" s="6" t="s">
        <v>382</v>
      </c>
      <c r="W1079" s="27">
        <v>35.483333000000002</v>
      </c>
      <c r="X1079" s="27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377</v>
      </c>
      <c r="AE1079" s="6" t="s">
        <v>385</v>
      </c>
      <c r="AF1079" s="6" t="s">
        <v>49</v>
      </c>
      <c r="AG1079" s="6" t="s">
        <v>49</v>
      </c>
      <c r="AH1079" s="6" t="s">
        <v>184</v>
      </c>
      <c r="AI1079" s="22" t="s">
        <v>55</v>
      </c>
      <c r="AJ1079" s="22" t="s">
        <v>49</v>
      </c>
      <c r="AK1079" s="22" t="s">
        <v>49</v>
      </c>
      <c r="AL1079" s="22" t="s">
        <v>49</v>
      </c>
      <c r="AM1079" s="22" t="s">
        <v>49</v>
      </c>
      <c r="AN1079" s="22" t="s">
        <v>49</v>
      </c>
      <c r="AO1079" s="22" t="s">
        <v>49</v>
      </c>
      <c r="AP1079" s="22">
        <v>0</v>
      </c>
      <c r="AQ1079" s="22" t="s">
        <v>49</v>
      </c>
      <c r="AR1079" s="6">
        <v>1.603</v>
      </c>
      <c r="AS1079" s="22" t="s">
        <v>49</v>
      </c>
      <c r="AT1079" s="22" t="s">
        <v>49</v>
      </c>
      <c r="AU1079" s="22" t="s">
        <v>49</v>
      </c>
      <c r="AV1079" s="33" t="s">
        <v>49</v>
      </c>
    </row>
    <row r="1080" spans="1:48">
      <c r="A1080" s="6">
        <v>80</v>
      </c>
      <c r="B1080" s="6" t="s">
        <v>38</v>
      </c>
      <c r="C1080" s="6" t="s">
        <v>49</v>
      </c>
      <c r="D1080" s="6" t="s">
        <v>370</v>
      </c>
      <c r="E1080" s="6" t="s">
        <v>304</v>
      </c>
      <c r="F1080" s="6">
        <v>2002</v>
      </c>
      <c r="G1080" s="6" t="s">
        <v>111</v>
      </c>
      <c r="H1080" s="6" t="s">
        <v>371</v>
      </c>
      <c r="I1080" s="6" t="s">
        <v>372</v>
      </c>
      <c r="J1080" s="3" t="s">
        <v>373</v>
      </c>
      <c r="K1080" s="6" t="s">
        <v>115</v>
      </c>
      <c r="L1080" s="6" t="s">
        <v>46</v>
      </c>
      <c r="M1080" s="6" t="s">
        <v>116</v>
      </c>
      <c r="N1080" s="6" t="s">
        <v>117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253</v>
      </c>
      <c r="V1080" s="6" t="s">
        <v>382</v>
      </c>
      <c r="W1080" s="27">
        <v>35.483333000000002</v>
      </c>
      <c r="X1080" s="27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377</v>
      </c>
      <c r="AE1080" s="6" t="s">
        <v>215</v>
      </c>
      <c r="AF1080" s="6" t="s">
        <v>49</v>
      </c>
      <c r="AG1080" s="6" t="s">
        <v>49</v>
      </c>
      <c r="AH1080" s="6" t="s">
        <v>184</v>
      </c>
      <c r="AI1080" s="22" t="s">
        <v>55</v>
      </c>
      <c r="AJ1080" s="22" t="s">
        <v>49</v>
      </c>
      <c r="AK1080" s="22" t="s">
        <v>49</v>
      </c>
      <c r="AL1080" s="22" t="s">
        <v>49</v>
      </c>
      <c r="AM1080" s="22" t="s">
        <v>49</v>
      </c>
      <c r="AN1080" s="22" t="s">
        <v>49</v>
      </c>
      <c r="AO1080" s="22" t="s">
        <v>49</v>
      </c>
      <c r="AP1080" s="22">
        <v>0</v>
      </c>
      <c r="AQ1080" s="22" t="s">
        <v>49</v>
      </c>
      <c r="AR1080" s="6">
        <v>-0.97199999999999998</v>
      </c>
      <c r="AS1080" s="22" t="s">
        <v>49</v>
      </c>
      <c r="AT1080" s="22" t="s">
        <v>49</v>
      </c>
      <c r="AU1080" s="22" t="s">
        <v>49</v>
      </c>
      <c r="AV1080" s="33" t="s">
        <v>49</v>
      </c>
    </row>
    <row r="1081" spans="1:48">
      <c r="A1081" s="6">
        <v>80</v>
      </c>
      <c r="B1081" s="6" t="s">
        <v>38</v>
      </c>
      <c r="C1081" s="6" t="s">
        <v>49</v>
      </c>
      <c r="D1081" s="6" t="s">
        <v>370</v>
      </c>
      <c r="E1081" s="6" t="s">
        <v>304</v>
      </c>
      <c r="F1081" s="6">
        <v>2002</v>
      </c>
      <c r="G1081" s="6" t="s">
        <v>111</v>
      </c>
      <c r="H1081" s="6" t="s">
        <v>371</v>
      </c>
      <c r="I1081" s="6" t="s">
        <v>372</v>
      </c>
      <c r="J1081" s="3" t="s">
        <v>373</v>
      </c>
      <c r="K1081" s="6" t="s">
        <v>115</v>
      </c>
      <c r="L1081" s="6" t="s">
        <v>46</v>
      </c>
      <c r="M1081" s="6" t="s">
        <v>116</v>
      </c>
      <c r="N1081" s="6" t="s">
        <v>117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253</v>
      </c>
      <c r="V1081" s="6" t="s">
        <v>382</v>
      </c>
      <c r="W1081" s="27">
        <v>35.483333000000002</v>
      </c>
      <c r="X1081" s="27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365</v>
      </c>
      <c r="AE1081" s="6" t="s">
        <v>385</v>
      </c>
      <c r="AF1081" s="6" t="s">
        <v>49</v>
      </c>
      <c r="AG1081" s="6" t="s">
        <v>49</v>
      </c>
      <c r="AH1081" s="6" t="s">
        <v>184</v>
      </c>
      <c r="AI1081" s="22" t="s">
        <v>55</v>
      </c>
      <c r="AJ1081" s="22" t="s">
        <v>49</v>
      </c>
      <c r="AK1081" s="22" t="s">
        <v>49</v>
      </c>
      <c r="AL1081" s="22" t="s">
        <v>49</v>
      </c>
      <c r="AM1081" s="22" t="s">
        <v>49</v>
      </c>
      <c r="AN1081" s="22" t="s">
        <v>49</v>
      </c>
      <c r="AO1081" s="22" t="s">
        <v>49</v>
      </c>
      <c r="AP1081" s="22">
        <v>0</v>
      </c>
      <c r="AQ1081" s="22" t="s">
        <v>49</v>
      </c>
      <c r="AR1081" s="6">
        <v>8.8740000000000006</v>
      </c>
      <c r="AS1081" s="22" t="s">
        <v>49</v>
      </c>
      <c r="AT1081" s="22" t="s">
        <v>49</v>
      </c>
      <c r="AU1081" s="22" t="s">
        <v>49</v>
      </c>
      <c r="AV1081" s="33" t="s">
        <v>49</v>
      </c>
    </row>
    <row r="1082" spans="1:48">
      <c r="A1082" s="6">
        <v>80</v>
      </c>
      <c r="B1082" s="6" t="s">
        <v>38</v>
      </c>
      <c r="C1082" s="6" t="s">
        <v>49</v>
      </c>
      <c r="D1082" s="6" t="s">
        <v>370</v>
      </c>
      <c r="E1082" s="6" t="s">
        <v>304</v>
      </c>
      <c r="F1082" s="6">
        <v>2002</v>
      </c>
      <c r="G1082" s="6" t="s">
        <v>111</v>
      </c>
      <c r="H1082" s="6" t="s">
        <v>371</v>
      </c>
      <c r="I1082" s="6" t="s">
        <v>372</v>
      </c>
      <c r="J1082" s="3" t="s">
        <v>373</v>
      </c>
      <c r="K1082" s="6" t="s">
        <v>115</v>
      </c>
      <c r="L1082" s="6" t="s">
        <v>46</v>
      </c>
      <c r="M1082" s="6" t="s">
        <v>116</v>
      </c>
      <c r="N1082" s="6" t="s">
        <v>117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253</v>
      </c>
      <c r="V1082" s="6" t="s">
        <v>382</v>
      </c>
      <c r="W1082" s="27">
        <v>35.483333000000002</v>
      </c>
      <c r="X1082" s="27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365</v>
      </c>
      <c r="AE1082" s="6" t="s">
        <v>215</v>
      </c>
      <c r="AF1082" s="6" t="s">
        <v>49</v>
      </c>
      <c r="AG1082" s="6" t="s">
        <v>49</v>
      </c>
      <c r="AH1082" s="6" t="s">
        <v>184</v>
      </c>
      <c r="AI1082" s="22" t="s">
        <v>55</v>
      </c>
      <c r="AJ1082" s="22" t="s">
        <v>49</v>
      </c>
      <c r="AK1082" s="22" t="s">
        <v>49</v>
      </c>
      <c r="AL1082" s="22" t="s">
        <v>49</v>
      </c>
      <c r="AM1082" s="22" t="s">
        <v>49</v>
      </c>
      <c r="AN1082" s="22" t="s">
        <v>49</v>
      </c>
      <c r="AO1082" s="22" t="s">
        <v>49</v>
      </c>
      <c r="AP1082" s="22">
        <v>0</v>
      </c>
      <c r="AQ1082" s="22" t="s">
        <v>49</v>
      </c>
      <c r="AR1082" s="6">
        <v>20.689</v>
      </c>
      <c r="AS1082" s="22" t="s">
        <v>49</v>
      </c>
      <c r="AT1082" s="22" t="s">
        <v>49</v>
      </c>
      <c r="AU1082" s="22" t="s">
        <v>49</v>
      </c>
      <c r="AV1082" s="33" t="s">
        <v>49</v>
      </c>
    </row>
    <row r="1083" spans="1:48">
      <c r="A1083" s="6">
        <v>80</v>
      </c>
      <c r="B1083" s="6" t="s">
        <v>38</v>
      </c>
      <c r="C1083" s="6" t="s">
        <v>49</v>
      </c>
      <c r="D1083" s="6" t="s">
        <v>370</v>
      </c>
      <c r="E1083" s="6" t="s">
        <v>304</v>
      </c>
      <c r="F1083" s="6">
        <v>2002</v>
      </c>
      <c r="G1083" s="6" t="s">
        <v>111</v>
      </c>
      <c r="H1083" s="6" t="s">
        <v>371</v>
      </c>
      <c r="I1083" s="6" t="s">
        <v>372</v>
      </c>
      <c r="J1083" s="3" t="s">
        <v>373</v>
      </c>
      <c r="K1083" s="6" t="s">
        <v>115</v>
      </c>
      <c r="L1083" s="6" t="s">
        <v>46</v>
      </c>
      <c r="M1083" s="6" t="s">
        <v>116</v>
      </c>
      <c r="N1083" s="6" t="s">
        <v>117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253</v>
      </c>
      <c r="V1083" s="6" t="s">
        <v>382</v>
      </c>
      <c r="W1083" s="27">
        <v>35.483333000000002</v>
      </c>
      <c r="X1083" s="27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385</v>
      </c>
      <c r="AE1083" s="6" t="s">
        <v>215</v>
      </c>
      <c r="AF1083" s="6" t="s">
        <v>49</v>
      </c>
      <c r="AG1083" s="6" t="s">
        <v>49</v>
      </c>
      <c r="AH1083" s="6" t="s">
        <v>184</v>
      </c>
      <c r="AI1083" s="22" t="s">
        <v>55</v>
      </c>
      <c r="AJ1083" s="22" t="s">
        <v>49</v>
      </c>
      <c r="AK1083" s="22" t="s">
        <v>49</v>
      </c>
      <c r="AL1083" s="22" t="s">
        <v>49</v>
      </c>
      <c r="AM1083" s="22" t="s">
        <v>49</v>
      </c>
      <c r="AN1083" s="22" t="s">
        <v>49</v>
      </c>
      <c r="AO1083" s="22" t="s">
        <v>49</v>
      </c>
      <c r="AP1083" s="22">
        <v>0</v>
      </c>
      <c r="AQ1083" s="22" t="s">
        <v>49</v>
      </c>
      <c r="AR1083" s="6">
        <v>-0.184</v>
      </c>
      <c r="AS1083" s="22" t="s">
        <v>49</v>
      </c>
      <c r="AT1083" s="22" t="s">
        <v>49</v>
      </c>
      <c r="AU1083" s="22" t="s">
        <v>49</v>
      </c>
      <c r="AV1083" s="33" t="s">
        <v>49</v>
      </c>
    </row>
    <row r="1084" spans="1:48">
      <c r="A1084" s="6">
        <v>80</v>
      </c>
      <c r="B1084" s="6" t="s">
        <v>38</v>
      </c>
      <c r="C1084" s="6" t="s">
        <v>49</v>
      </c>
      <c r="D1084" s="6" t="s">
        <v>370</v>
      </c>
      <c r="E1084" s="6" t="s">
        <v>304</v>
      </c>
      <c r="F1084" s="6">
        <v>2002</v>
      </c>
      <c r="G1084" s="6" t="s">
        <v>111</v>
      </c>
      <c r="H1084" s="6" t="s">
        <v>371</v>
      </c>
      <c r="I1084" s="6" t="s">
        <v>372</v>
      </c>
      <c r="J1084" s="3" t="s">
        <v>373</v>
      </c>
      <c r="K1084" s="6" t="s">
        <v>115</v>
      </c>
      <c r="L1084" s="6" t="s">
        <v>46</v>
      </c>
      <c r="M1084" s="6" t="s">
        <v>116</v>
      </c>
      <c r="N1084" s="6" t="s">
        <v>117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253</v>
      </c>
      <c r="V1084" s="6" t="s">
        <v>383</v>
      </c>
      <c r="W1084" s="27">
        <v>35.233333000000002</v>
      </c>
      <c r="X1084" s="27">
        <v>25.45</v>
      </c>
      <c r="Y1084" s="6" t="s">
        <v>48</v>
      </c>
      <c r="Z1084" s="6" t="s">
        <v>49</v>
      </c>
      <c r="AA1084" s="6" t="s">
        <v>128</v>
      </c>
      <c r="AB1084" s="6" t="s">
        <v>241</v>
      </c>
      <c r="AC1084" s="6" t="s">
        <v>242</v>
      </c>
      <c r="AD1084" s="6" t="s">
        <v>242</v>
      </c>
      <c r="AE1084" s="6" t="s">
        <v>242</v>
      </c>
      <c r="AF1084" s="6" t="s">
        <v>60</v>
      </c>
      <c r="AG1084" s="6" t="s">
        <v>61</v>
      </c>
      <c r="AH1084" s="6" t="s">
        <v>184</v>
      </c>
      <c r="AI1084" s="22" t="s">
        <v>55</v>
      </c>
      <c r="AJ1084" s="22">
        <v>34</v>
      </c>
      <c r="AK1084" s="22">
        <f>AJ1084*2*4</f>
        <v>272</v>
      </c>
      <c r="AL1084" s="22">
        <f>AR1084/AN1084</f>
        <v>0.36858332317232489</v>
      </c>
      <c r="AM1084" s="21">
        <v>19.978429999999999</v>
      </c>
      <c r="AN1084" s="21">
        <v>5.7408999999999999</v>
      </c>
      <c r="AO1084" s="22" t="s">
        <v>49</v>
      </c>
      <c r="AP1084" s="22">
        <v>0</v>
      </c>
      <c r="AQ1084" s="22" t="s">
        <v>49</v>
      </c>
      <c r="AR1084" s="22">
        <v>2.1160000000000001</v>
      </c>
      <c r="AS1084" s="22">
        <f>AR1084/(AM1084^2)*100</f>
        <v>0.53014290159653354</v>
      </c>
      <c r="AT1084" s="22">
        <v>0</v>
      </c>
      <c r="AU1084" s="4">
        <f>AS1084*(1-AL1084)/AL1084</f>
        <v>0.90818289413859854</v>
      </c>
      <c r="AV1084" s="33" t="s">
        <v>384</v>
      </c>
    </row>
    <row r="1085" spans="1:48">
      <c r="A1085" s="6">
        <v>80</v>
      </c>
      <c r="B1085" s="6" t="s">
        <v>38</v>
      </c>
      <c r="C1085" s="6" t="s">
        <v>49</v>
      </c>
      <c r="D1085" s="6" t="s">
        <v>370</v>
      </c>
      <c r="E1085" s="6" t="s">
        <v>304</v>
      </c>
      <c r="F1085" s="6">
        <v>2002</v>
      </c>
      <c r="G1085" s="6" t="s">
        <v>111</v>
      </c>
      <c r="H1085" s="6" t="s">
        <v>371</v>
      </c>
      <c r="I1085" s="6" t="s">
        <v>372</v>
      </c>
      <c r="J1085" s="3" t="s">
        <v>373</v>
      </c>
      <c r="K1085" s="6" t="s">
        <v>115</v>
      </c>
      <c r="L1085" s="6" t="s">
        <v>46</v>
      </c>
      <c r="M1085" s="6" t="s">
        <v>116</v>
      </c>
      <c r="N1085" s="6" t="s">
        <v>117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253</v>
      </c>
      <c r="V1085" s="6" t="s">
        <v>383</v>
      </c>
      <c r="W1085" s="27">
        <v>35.233333000000002</v>
      </c>
      <c r="X1085" s="27">
        <v>25.45</v>
      </c>
      <c r="Y1085" s="6" t="s">
        <v>48</v>
      </c>
      <c r="Z1085" s="6" t="s">
        <v>49</v>
      </c>
      <c r="AA1085" s="6" t="s">
        <v>128</v>
      </c>
      <c r="AB1085" s="6" t="s">
        <v>294</v>
      </c>
      <c r="AC1085" s="6" t="s">
        <v>378</v>
      </c>
      <c r="AD1085" s="6" t="s">
        <v>375</v>
      </c>
      <c r="AE1085" s="6" t="s">
        <v>375</v>
      </c>
      <c r="AF1085" s="6" t="s">
        <v>60</v>
      </c>
      <c r="AG1085" s="6" t="s">
        <v>60</v>
      </c>
      <c r="AH1085" s="6" t="s">
        <v>184</v>
      </c>
      <c r="AI1085" s="22" t="s">
        <v>55</v>
      </c>
      <c r="AJ1085" s="22">
        <v>34</v>
      </c>
      <c r="AK1085" s="22">
        <f>AJ1085*2*4</f>
        <v>272</v>
      </c>
      <c r="AL1085" s="22">
        <f t="shared" ref="AL1085:AL1090" si="81">AR1085/AN1085</f>
        <v>0.26151867450129873</v>
      </c>
      <c r="AM1085" s="21">
        <v>14.275499999999999</v>
      </c>
      <c r="AN1085" s="21">
        <v>7.9306000000000001</v>
      </c>
      <c r="AO1085" s="22" t="s">
        <v>49</v>
      </c>
      <c r="AP1085" s="22">
        <v>0</v>
      </c>
      <c r="AQ1085" s="22" t="s">
        <v>49</v>
      </c>
      <c r="AR1085" s="22">
        <v>2.0739999999999998</v>
      </c>
      <c r="AS1085" s="22">
        <f t="shared" ref="AS1085:AS1090" si="82">AR1085/(AM1085^2)*100</f>
        <v>1.0177148118997619</v>
      </c>
      <c r="AT1085" s="22">
        <v>0</v>
      </c>
      <c r="AU1085" s="4">
        <f t="shared" ref="AU1085:AU1090" si="83">AS1085*(1-AL1085)/AL1085</f>
        <v>2.8738421250588941</v>
      </c>
      <c r="AV1085" s="33" t="s">
        <v>384</v>
      </c>
    </row>
    <row r="1086" spans="1:48">
      <c r="A1086" s="6">
        <v>80</v>
      </c>
      <c r="B1086" s="6" t="s">
        <v>38</v>
      </c>
      <c r="C1086" s="6" t="s">
        <v>49</v>
      </c>
      <c r="D1086" s="6" t="s">
        <v>370</v>
      </c>
      <c r="E1086" s="6" t="s">
        <v>304</v>
      </c>
      <c r="F1086" s="6">
        <v>2002</v>
      </c>
      <c r="G1086" s="6" t="s">
        <v>111</v>
      </c>
      <c r="H1086" s="6" t="s">
        <v>371</v>
      </c>
      <c r="I1086" s="6" t="s">
        <v>372</v>
      </c>
      <c r="J1086" s="3" t="s">
        <v>373</v>
      </c>
      <c r="K1086" s="6" t="s">
        <v>115</v>
      </c>
      <c r="L1086" s="6" t="s">
        <v>46</v>
      </c>
      <c r="M1086" s="6" t="s">
        <v>116</v>
      </c>
      <c r="N1086" s="6" t="s">
        <v>117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253</v>
      </c>
      <c r="V1086" s="6" t="s">
        <v>383</v>
      </c>
      <c r="W1086" s="27">
        <v>35.233333000000002</v>
      </c>
      <c r="X1086" s="27">
        <v>25.45</v>
      </c>
      <c r="Y1086" s="6" t="s">
        <v>48</v>
      </c>
      <c r="Z1086" s="6" t="s">
        <v>49</v>
      </c>
      <c r="AA1086" s="6" t="s">
        <v>128</v>
      </c>
      <c r="AB1086" s="6" t="s">
        <v>243</v>
      </c>
      <c r="AC1086" s="6" t="s">
        <v>379</v>
      </c>
      <c r="AD1086" s="6" t="s">
        <v>376</v>
      </c>
      <c r="AE1086" s="6" t="s">
        <v>376</v>
      </c>
      <c r="AF1086" s="6" t="s">
        <v>60</v>
      </c>
      <c r="AG1086" s="6" t="s">
        <v>53</v>
      </c>
      <c r="AH1086" s="6" t="s">
        <v>184</v>
      </c>
      <c r="AI1086" s="22" t="s">
        <v>55</v>
      </c>
      <c r="AJ1086" s="22">
        <v>34</v>
      </c>
      <c r="AK1086" s="22">
        <f t="shared" ref="AK1086:AK1090" si="84">AJ1086*2*4</f>
        <v>272</v>
      </c>
      <c r="AL1086" s="22">
        <f t="shared" si="81"/>
        <v>0.45468970380818052</v>
      </c>
      <c r="AM1086" s="21">
        <v>54.379199999999997</v>
      </c>
      <c r="AN1086" s="21">
        <v>28.36</v>
      </c>
      <c r="AO1086" s="22" t="s">
        <v>49</v>
      </c>
      <c r="AP1086" s="22">
        <v>0</v>
      </c>
      <c r="AQ1086" s="22" t="s">
        <v>49</v>
      </c>
      <c r="AR1086" s="22">
        <v>12.895</v>
      </c>
      <c r="AS1086" s="22">
        <f t="shared" si="82"/>
        <v>0.43606950626971969</v>
      </c>
      <c r="AT1086" s="22">
        <v>0</v>
      </c>
      <c r="AU1086" s="4">
        <f t="shared" si="83"/>
        <v>0.52297905501831832</v>
      </c>
      <c r="AV1086" s="33" t="s">
        <v>384</v>
      </c>
    </row>
    <row r="1087" spans="1:48">
      <c r="A1087" s="6">
        <v>80</v>
      </c>
      <c r="B1087" s="6" t="s">
        <v>38</v>
      </c>
      <c r="C1087" s="6" t="s">
        <v>49</v>
      </c>
      <c r="D1087" s="6" t="s">
        <v>370</v>
      </c>
      <c r="E1087" s="6" t="s">
        <v>304</v>
      </c>
      <c r="F1087" s="6">
        <v>2002</v>
      </c>
      <c r="G1087" s="6" t="s">
        <v>111</v>
      </c>
      <c r="H1087" s="6" t="s">
        <v>371</v>
      </c>
      <c r="I1087" s="6" t="s">
        <v>372</v>
      </c>
      <c r="J1087" s="3" t="s">
        <v>373</v>
      </c>
      <c r="K1087" s="6" t="s">
        <v>115</v>
      </c>
      <c r="L1087" s="6" t="s">
        <v>46</v>
      </c>
      <c r="M1087" s="6" t="s">
        <v>116</v>
      </c>
      <c r="N1087" s="6" t="s">
        <v>117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253</v>
      </c>
      <c r="V1087" s="6" t="s">
        <v>383</v>
      </c>
      <c r="W1087" s="27">
        <v>35.233333000000002</v>
      </c>
      <c r="X1087" s="27">
        <v>25.45</v>
      </c>
      <c r="Y1087" s="6" t="s">
        <v>48</v>
      </c>
      <c r="Z1087" s="6" t="s">
        <v>49</v>
      </c>
      <c r="AA1087" s="6" t="s">
        <v>128</v>
      </c>
      <c r="AB1087" s="6" t="s">
        <v>243</v>
      </c>
      <c r="AC1087" s="6" t="s">
        <v>379</v>
      </c>
      <c r="AD1087" s="6" t="s">
        <v>377</v>
      </c>
      <c r="AE1087" s="6" t="s">
        <v>377</v>
      </c>
      <c r="AF1087" s="6" t="s">
        <v>60</v>
      </c>
      <c r="AG1087" s="6" t="s">
        <v>60</v>
      </c>
      <c r="AH1087" s="6" t="s">
        <v>184</v>
      </c>
      <c r="AI1087" s="22" t="s">
        <v>55</v>
      </c>
      <c r="AJ1087" s="22">
        <v>34</v>
      </c>
      <c r="AK1087" s="22">
        <f t="shared" si="84"/>
        <v>272</v>
      </c>
      <c r="AL1087" s="22">
        <f t="shared" si="81"/>
        <v>0.13870492090070727</v>
      </c>
      <c r="AM1087" s="21">
        <v>3.6404999999999998</v>
      </c>
      <c r="AN1087" s="21">
        <v>0.80025999999999997</v>
      </c>
      <c r="AO1087" s="22" t="s">
        <v>49</v>
      </c>
      <c r="AP1087" s="22">
        <v>0</v>
      </c>
      <c r="AQ1087" s="22" t="s">
        <v>49</v>
      </c>
      <c r="AR1087" s="22">
        <v>0.111</v>
      </c>
      <c r="AS1087" s="22">
        <f t="shared" si="82"/>
        <v>0.83753103321280253</v>
      </c>
      <c r="AT1087" s="22">
        <v>0</v>
      </c>
      <c r="AU1087" s="4">
        <f t="shared" si="83"/>
        <v>5.2006904500203266</v>
      </c>
      <c r="AV1087" s="33" t="s">
        <v>384</v>
      </c>
    </row>
    <row r="1088" spans="1:48">
      <c r="A1088" s="6">
        <v>80</v>
      </c>
      <c r="B1088" s="6" t="s">
        <v>38</v>
      </c>
      <c r="C1088" s="6" t="s">
        <v>49</v>
      </c>
      <c r="D1088" s="6" t="s">
        <v>370</v>
      </c>
      <c r="E1088" s="6" t="s">
        <v>304</v>
      </c>
      <c r="F1088" s="6">
        <v>2002</v>
      </c>
      <c r="G1088" s="6" t="s">
        <v>111</v>
      </c>
      <c r="H1088" s="6" t="s">
        <v>371</v>
      </c>
      <c r="I1088" s="6" t="s">
        <v>372</v>
      </c>
      <c r="J1088" s="3" t="s">
        <v>373</v>
      </c>
      <c r="K1088" s="6" t="s">
        <v>115</v>
      </c>
      <c r="L1088" s="6" t="s">
        <v>46</v>
      </c>
      <c r="M1088" s="6" t="s">
        <v>116</v>
      </c>
      <c r="N1088" s="6" t="s">
        <v>117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253</v>
      </c>
      <c r="V1088" s="6" t="s">
        <v>383</v>
      </c>
      <c r="W1088" s="27">
        <v>35.233333000000002</v>
      </c>
      <c r="X1088" s="27">
        <v>25.45</v>
      </c>
      <c r="Y1088" s="6" t="s">
        <v>48</v>
      </c>
      <c r="Z1088" s="6" t="s">
        <v>49</v>
      </c>
      <c r="AA1088" s="6" t="s">
        <v>95</v>
      </c>
      <c r="AB1088" s="6" t="s">
        <v>367</v>
      </c>
      <c r="AC1088" s="6" t="s">
        <v>367</v>
      </c>
      <c r="AD1088" s="6" t="s">
        <v>365</v>
      </c>
      <c r="AE1088" s="6" t="s">
        <v>365</v>
      </c>
      <c r="AF1088" s="6" t="s">
        <v>60</v>
      </c>
      <c r="AG1088" s="6" t="s">
        <v>53</v>
      </c>
      <c r="AH1088" s="6" t="s">
        <v>184</v>
      </c>
      <c r="AI1088" s="22" t="s">
        <v>55</v>
      </c>
      <c r="AJ1088" s="22">
        <v>34</v>
      </c>
      <c r="AK1088" s="22">
        <f t="shared" si="84"/>
        <v>272</v>
      </c>
      <c r="AL1088" s="22">
        <f t="shared" si="81"/>
        <v>0.54015911449325482</v>
      </c>
      <c r="AM1088" s="21">
        <v>187.4059</v>
      </c>
      <c r="AN1088" s="21">
        <v>578.20000000000005</v>
      </c>
      <c r="AO1088" s="22" t="s">
        <v>49</v>
      </c>
      <c r="AP1088" s="22">
        <v>0</v>
      </c>
      <c r="AQ1088" s="22" t="s">
        <v>49</v>
      </c>
      <c r="AR1088" s="22">
        <v>312.32</v>
      </c>
      <c r="AS1088" s="22">
        <f t="shared" si="82"/>
        <v>0.88926925410115709</v>
      </c>
      <c r="AT1088" s="22">
        <v>0</v>
      </c>
      <c r="AU1088" s="4">
        <f t="shared" si="83"/>
        <v>0.75704056506280659</v>
      </c>
      <c r="AV1088" s="33" t="s">
        <v>384</v>
      </c>
    </row>
    <row r="1089" spans="1:48">
      <c r="A1089" s="6">
        <v>80</v>
      </c>
      <c r="B1089" s="6" t="s">
        <v>38</v>
      </c>
      <c r="C1089" s="6" t="s">
        <v>49</v>
      </c>
      <c r="D1089" s="6" t="s">
        <v>370</v>
      </c>
      <c r="E1089" s="6" t="s">
        <v>304</v>
      </c>
      <c r="F1089" s="6">
        <v>2002</v>
      </c>
      <c r="G1089" s="6" t="s">
        <v>111</v>
      </c>
      <c r="H1089" s="6" t="s">
        <v>371</v>
      </c>
      <c r="I1089" s="6" t="s">
        <v>372</v>
      </c>
      <c r="J1089" s="3" t="s">
        <v>373</v>
      </c>
      <c r="K1089" s="6" t="s">
        <v>115</v>
      </c>
      <c r="L1089" s="6" t="s">
        <v>46</v>
      </c>
      <c r="M1089" s="6" t="s">
        <v>116</v>
      </c>
      <c r="N1089" s="6" t="s">
        <v>117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253</v>
      </c>
      <c r="V1089" s="6" t="s">
        <v>383</v>
      </c>
      <c r="W1089" s="27">
        <v>35.233333000000002</v>
      </c>
      <c r="X1089" s="27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368</v>
      </c>
      <c r="AD1089" s="6" t="s">
        <v>385</v>
      </c>
      <c r="AE1089" s="6" t="s">
        <v>385</v>
      </c>
      <c r="AF1089" s="6" t="s">
        <v>60</v>
      </c>
      <c r="AG1089" s="6" t="s">
        <v>53</v>
      </c>
      <c r="AH1089" s="6" t="s">
        <v>184</v>
      </c>
      <c r="AI1089" s="22" t="s">
        <v>55</v>
      </c>
      <c r="AJ1089" s="22">
        <v>34</v>
      </c>
      <c r="AK1089" s="22">
        <f t="shared" si="84"/>
        <v>272</v>
      </c>
      <c r="AL1089" s="22">
        <f t="shared" si="81"/>
        <v>0.36249828036868897</v>
      </c>
      <c r="AM1089" s="21">
        <v>3.3635999999999999</v>
      </c>
      <c r="AN1089" s="21">
        <v>1.4538</v>
      </c>
      <c r="AO1089" s="22" t="s">
        <v>49</v>
      </c>
      <c r="AP1089" s="22">
        <v>0</v>
      </c>
      <c r="AQ1089" s="22" t="s">
        <v>49</v>
      </c>
      <c r="AR1089" s="22">
        <v>0.52700000000000002</v>
      </c>
      <c r="AS1089" s="22">
        <f t="shared" si="82"/>
        <v>4.6580262065963707</v>
      </c>
      <c r="AT1089" s="22">
        <v>0</v>
      </c>
      <c r="AU1089" s="4">
        <f t="shared" si="83"/>
        <v>8.1917622168377928</v>
      </c>
      <c r="AV1089" s="33" t="s">
        <v>384</v>
      </c>
    </row>
    <row r="1090" spans="1:48">
      <c r="A1090" s="6">
        <v>80</v>
      </c>
      <c r="B1090" s="6" t="s">
        <v>38</v>
      </c>
      <c r="C1090" s="6" t="s">
        <v>49</v>
      </c>
      <c r="D1090" s="6" t="s">
        <v>370</v>
      </c>
      <c r="E1090" s="6" t="s">
        <v>304</v>
      </c>
      <c r="F1090" s="6">
        <v>2002</v>
      </c>
      <c r="G1090" s="6" t="s">
        <v>111</v>
      </c>
      <c r="H1090" s="6" t="s">
        <v>371</v>
      </c>
      <c r="I1090" s="6" t="s">
        <v>372</v>
      </c>
      <c r="J1090" s="3" t="s">
        <v>373</v>
      </c>
      <c r="K1090" s="6" t="s">
        <v>115</v>
      </c>
      <c r="L1090" s="6" t="s">
        <v>46</v>
      </c>
      <c r="M1090" s="6" t="s">
        <v>116</v>
      </c>
      <c r="N1090" s="6" t="s">
        <v>117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253</v>
      </c>
      <c r="V1090" s="6" t="s">
        <v>383</v>
      </c>
      <c r="W1090" s="27">
        <v>35.233333000000002</v>
      </c>
      <c r="X1090" s="27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125</v>
      </c>
      <c r="AD1090" s="6" t="s">
        <v>215</v>
      </c>
      <c r="AE1090" s="6" t="s">
        <v>215</v>
      </c>
      <c r="AF1090" s="6" t="s">
        <v>60</v>
      </c>
      <c r="AG1090" s="6" t="s">
        <v>61</v>
      </c>
      <c r="AH1090" s="6" t="s">
        <v>184</v>
      </c>
      <c r="AI1090" s="22" t="s">
        <v>55</v>
      </c>
      <c r="AJ1090" s="22">
        <v>34</v>
      </c>
      <c r="AK1090" s="22">
        <f t="shared" si="84"/>
        <v>272</v>
      </c>
      <c r="AL1090" s="22">
        <f t="shared" si="81"/>
        <v>0.22245376400104194</v>
      </c>
      <c r="AM1090" s="21">
        <v>20.4739</v>
      </c>
      <c r="AN1090" s="21">
        <v>1.9195</v>
      </c>
      <c r="AO1090" s="22" t="s">
        <v>49</v>
      </c>
      <c r="AP1090" s="22">
        <v>0</v>
      </c>
      <c r="AQ1090" s="22" t="s">
        <v>49</v>
      </c>
      <c r="AR1090" s="22">
        <v>0.42699999999999999</v>
      </c>
      <c r="AS1090" s="22">
        <f t="shared" si="82"/>
        <v>0.10186540577987381</v>
      </c>
      <c r="AT1090" s="22">
        <v>0</v>
      </c>
      <c r="AU1090" s="4">
        <f t="shared" si="83"/>
        <v>0.35605179889101091</v>
      </c>
      <c r="AV1090" s="33" t="s">
        <v>384</v>
      </c>
    </row>
    <row r="1091" spans="1:48">
      <c r="A1091" s="6">
        <v>80</v>
      </c>
      <c r="B1091" s="6" t="s">
        <v>38</v>
      </c>
      <c r="C1091" s="6" t="s">
        <v>49</v>
      </c>
      <c r="D1091" s="6" t="s">
        <v>370</v>
      </c>
      <c r="E1091" s="6" t="s">
        <v>304</v>
      </c>
      <c r="F1091" s="6">
        <v>2002</v>
      </c>
      <c r="G1091" s="6" t="s">
        <v>111</v>
      </c>
      <c r="H1091" s="6" t="s">
        <v>371</v>
      </c>
      <c r="I1091" s="6" t="s">
        <v>372</v>
      </c>
      <c r="J1091" s="3" t="s">
        <v>373</v>
      </c>
      <c r="K1091" s="6" t="s">
        <v>115</v>
      </c>
      <c r="L1091" s="6" t="s">
        <v>46</v>
      </c>
      <c r="M1091" s="6" t="s">
        <v>116</v>
      </c>
      <c r="N1091" s="6" t="s">
        <v>117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253</v>
      </c>
      <c r="V1091" s="6" t="s">
        <v>383</v>
      </c>
      <c r="W1091" s="27">
        <v>35.233333000000002</v>
      </c>
      <c r="X1091" s="27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242</v>
      </c>
      <c r="AE1091" s="6" t="s">
        <v>375</v>
      </c>
      <c r="AF1091" s="6" t="s">
        <v>49</v>
      </c>
      <c r="AG1091" s="6" t="s">
        <v>49</v>
      </c>
      <c r="AH1091" s="6" t="s">
        <v>184</v>
      </c>
      <c r="AI1091" s="22" t="s">
        <v>55</v>
      </c>
      <c r="AJ1091" s="22" t="s">
        <v>49</v>
      </c>
      <c r="AK1091" s="22" t="s">
        <v>49</v>
      </c>
      <c r="AL1091" s="22" t="s">
        <v>49</v>
      </c>
      <c r="AM1091" s="22" t="s">
        <v>49</v>
      </c>
      <c r="AN1091" s="22" t="s">
        <v>49</v>
      </c>
      <c r="AO1091" s="22" t="s">
        <v>49</v>
      </c>
      <c r="AP1091" s="22">
        <v>0</v>
      </c>
      <c r="AQ1091" s="22" t="s">
        <v>49</v>
      </c>
      <c r="AR1091" s="22">
        <v>1.3129999999999999</v>
      </c>
      <c r="AS1091" s="22" t="s">
        <v>49</v>
      </c>
      <c r="AT1091" s="22" t="s">
        <v>49</v>
      </c>
      <c r="AU1091" s="22" t="s">
        <v>49</v>
      </c>
      <c r="AV1091" s="33" t="s">
        <v>49</v>
      </c>
    </row>
    <row r="1092" spans="1:48">
      <c r="A1092" s="6">
        <v>80</v>
      </c>
      <c r="B1092" s="6" t="s">
        <v>38</v>
      </c>
      <c r="C1092" s="6" t="s">
        <v>49</v>
      </c>
      <c r="D1092" s="6" t="s">
        <v>370</v>
      </c>
      <c r="E1092" s="6" t="s">
        <v>304</v>
      </c>
      <c r="F1092" s="6">
        <v>2002</v>
      </c>
      <c r="G1092" s="6" t="s">
        <v>111</v>
      </c>
      <c r="H1092" s="6" t="s">
        <v>371</v>
      </c>
      <c r="I1092" s="6" t="s">
        <v>372</v>
      </c>
      <c r="J1092" s="3" t="s">
        <v>373</v>
      </c>
      <c r="K1092" s="6" t="s">
        <v>115</v>
      </c>
      <c r="L1092" s="6" t="s">
        <v>46</v>
      </c>
      <c r="M1092" s="6" t="s">
        <v>116</v>
      </c>
      <c r="N1092" s="6" t="s">
        <v>117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253</v>
      </c>
      <c r="V1092" s="6" t="s">
        <v>383</v>
      </c>
      <c r="W1092" s="27">
        <v>35.233333000000002</v>
      </c>
      <c r="X1092" s="27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242</v>
      </c>
      <c r="AE1092" s="6" t="s">
        <v>376</v>
      </c>
      <c r="AF1092" s="6" t="s">
        <v>49</v>
      </c>
      <c r="AG1092" s="6" t="s">
        <v>49</v>
      </c>
      <c r="AH1092" s="6" t="s">
        <v>184</v>
      </c>
      <c r="AI1092" s="22" t="s">
        <v>55</v>
      </c>
      <c r="AJ1092" s="22" t="s">
        <v>49</v>
      </c>
      <c r="AK1092" s="22" t="s">
        <v>49</v>
      </c>
      <c r="AL1092" s="22" t="s">
        <v>49</v>
      </c>
      <c r="AM1092" s="22" t="s">
        <v>49</v>
      </c>
      <c r="AN1092" s="22" t="s">
        <v>49</v>
      </c>
      <c r="AO1092" s="22" t="s">
        <v>49</v>
      </c>
      <c r="AP1092" s="22">
        <v>0</v>
      </c>
      <c r="AQ1092" s="22" t="s">
        <v>49</v>
      </c>
      <c r="AR1092" s="22">
        <v>-4.2279999999999998</v>
      </c>
      <c r="AS1092" s="22" t="s">
        <v>49</v>
      </c>
      <c r="AT1092" s="22" t="s">
        <v>49</v>
      </c>
      <c r="AU1092" s="22" t="s">
        <v>49</v>
      </c>
      <c r="AV1092" s="33" t="s">
        <v>49</v>
      </c>
    </row>
    <row r="1093" spans="1:48">
      <c r="A1093" s="6">
        <v>80</v>
      </c>
      <c r="B1093" s="6" t="s">
        <v>38</v>
      </c>
      <c r="C1093" s="6" t="s">
        <v>49</v>
      </c>
      <c r="D1093" s="6" t="s">
        <v>370</v>
      </c>
      <c r="E1093" s="6" t="s">
        <v>304</v>
      </c>
      <c r="F1093" s="6">
        <v>2002</v>
      </c>
      <c r="G1093" s="6" t="s">
        <v>111</v>
      </c>
      <c r="H1093" s="6" t="s">
        <v>371</v>
      </c>
      <c r="I1093" s="6" t="s">
        <v>372</v>
      </c>
      <c r="J1093" s="3" t="s">
        <v>373</v>
      </c>
      <c r="K1093" s="6" t="s">
        <v>115</v>
      </c>
      <c r="L1093" s="6" t="s">
        <v>46</v>
      </c>
      <c r="M1093" s="6" t="s">
        <v>116</v>
      </c>
      <c r="N1093" s="6" t="s">
        <v>117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253</v>
      </c>
      <c r="V1093" s="6" t="s">
        <v>383</v>
      </c>
      <c r="W1093" s="27">
        <v>35.233333000000002</v>
      </c>
      <c r="X1093" s="27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242</v>
      </c>
      <c r="AE1093" s="6" t="s">
        <v>377</v>
      </c>
      <c r="AF1093" s="6" t="s">
        <v>49</v>
      </c>
      <c r="AG1093" s="6" t="s">
        <v>49</v>
      </c>
      <c r="AH1093" s="6" t="s">
        <v>184</v>
      </c>
      <c r="AI1093" s="22" t="s">
        <v>55</v>
      </c>
      <c r="AJ1093" s="22" t="s">
        <v>49</v>
      </c>
      <c r="AK1093" s="22" t="s">
        <v>49</v>
      </c>
      <c r="AL1093" s="22" t="s">
        <v>49</v>
      </c>
      <c r="AM1093" s="22" t="s">
        <v>49</v>
      </c>
      <c r="AN1093" s="22" t="s">
        <v>49</v>
      </c>
      <c r="AO1093" s="22" t="s">
        <v>49</v>
      </c>
      <c r="AP1093" s="22">
        <v>0</v>
      </c>
      <c r="AQ1093" s="22" t="s">
        <v>49</v>
      </c>
      <c r="AR1093" s="22">
        <v>0.112</v>
      </c>
      <c r="AS1093" s="22" t="s">
        <v>49</v>
      </c>
      <c r="AT1093" s="22" t="s">
        <v>49</v>
      </c>
      <c r="AU1093" s="22" t="s">
        <v>49</v>
      </c>
      <c r="AV1093" s="33" t="s">
        <v>49</v>
      </c>
    </row>
    <row r="1094" spans="1:48">
      <c r="A1094" s="6">
        <v>80</v>
      </c>
      <c r="B1094" s="6" t="s">
        <v>38</v>
      </c>
      <c r="C1094" s="6" t="s">
        <v>49</v>
      </c>
      <c r="D1094" s="6" t="s">
        <v>370</v>
      </c>
      <c r="E1094" s="6" t="s">
        <v>304</v>
      </c>
      <c r="F1094" s="6">
        <v>2002</v>
      </c>
      <c r="G1094" s="6" t="s">
        <v>111</v>
      </c>
      <c r="H1094" s="6" t="s">
        <v>371</v>
      </c>
      <c r="I1094" s="6" t="s">
        <v>372</v>
      </c>
      <c r="J1094" s="3" t="s">
        <v>373</v>
      </c>
      <c r="K1094" s="6" t="s">
        <v>115</v>
      </c>
      <c r="L1094" s="6" t="s">
        <v>46</v>
      </c>
      <c r="M1094" s="6" t="s">
        <v>116</v>
      </c>
      <c r="N1094" s="6" t="s">
        <v>117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253</v>
      </c>
      <c r="V1094" s="6" t="s">
        <v>383</v>
      </c>
      <c r="W1094" s="27">
        <v>35.233333000000002</v>
      </c>
      <c r="X1094" s="27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242</v>
      </c>
      <c r="AE1094" s="6" t="s">
        <v>365</v>
      </c>
      <c r="AF1094" s="6" t="s">
        <v>49</v>
      </c>
      <c r="AG1094" s="6" t="s">
        <v>49</v>
      </c>
      <c r="AH1094" s="6" t="s">
        <v>184</v>
      </c>
      <c r="AI1094" s="22" t="s">
        <v>55</v>
      </c>
      <c r="AJ1094" s="22" t="s">
        <v>49</v>
      </c>
      <c r="AK1094" s="22" t="s">
        <v>49</v>
      </c>
      <c r="AL1094" s="22" t="s">
        <v>49</v>
      </c>
      <c r="AM1094" s="22" t="s">
        <v>49</v>
      </c>
      <c r="AN1094" s="22" t="s">
        <v>49</v>
      </c>
      <c r="AO1094" s="22" t="s">
        <v>49</v>
      </c>
      <c r="AP1094" s="22">
        <v>0</v>
      </c>
      <c r="AQ1094" s="22" t="s">
        <v>49</v>
      </c>
      <c r="AR1094" s="22">
        <v>-3.0470000000000002</v>
      </c>
      <c r="AS1094" s="22" t="s">
        <v>49</v>
      </c>
      <c r="AT1094" s="22" t="s">
        <v>49</v>
      </c>
      <c r="AU1094" s="22" t="s">
        <v>49</v>
      </c>
      <c r="AV1094" s="33" t="s">
        <v>49</v>
      </c>
    </row>
    <row r="1095" spans="1:48">
      <c r="A1095" s="6">
        <v>80</v>
      </c>
      <c r="B1095" s="6" t="s">
        <v>38</v>
      </c>
      <c r="C1095" s="6" t="s">
        <v>49</v>
      </c>
      <c r="D1095" s="6" t="s">
        <v>370</v>
      </c>
      <c r="E1095" s="6" t="s">
        <v>304</v>
      </c>
      <c r="F1095" s="6">
        <v>2002</v>
      </c>
      <c r="G1095" s="6" t="s">
        <v>111</v>
      </c>
      <c r="H1095" s="6" t="s">
        <v>371</v>
      </c>
      <c r="I1095" s="6" t="s">
        <v>372</v>
      </c>
      <c r="J1095" s="3" t="s">
        <v>373</v>
      </c>
      <c r="K1095" s="6" t="s">
        <v>115</v>
      </c>
      <c r="L1095" s="6" t="s">
        <v>46</v>
      </c>
      <c r="M1095" s="6" t="s">
        <v>116</v>
      </c>
      <c r="N1095" s="6" t="s">
        <v>117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253</v>
      </c>
      <c r="V1095" s="6" t="s">
        <v>383</v>
      </c>
      <c r="W1095" s="27">
        <v>35.233333000000002</v>
      </c>
      <c r="X1095" s="27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242</v>
      </c>
      <c r="AE1095" s="6" t="s">
        <v>385</v>
      </c>
      <c r="AF1095" s="6" t="s">
        <v>49</v>
      </c>
      <c r="AG1095" s="6" t="s">
        <v>49</v>
      </c>
      <c r="AH1095" s="6" t="s">
        <v>184</v>
      </c>
      <c r="AI1095" s="22" t="s">
        <v>55</v>
      </c>
      <c r="AJ1095" s="22" t="s">
        <v>49</v>
      </c>
      <c r="AK1095" s="22" t="s">
        <v>49</v>
      </c>
      <c r="AL1095" s="22" t="s">
        <v>49</v>
      </c>
      <c r="AM1095" s="22" t="s">
        <v>49</v>
      </c>
      <c r="AN1095" s="22" t="s">
        <v>49</v>
      </c>
      <c r="AO1095" s="22" t="s">
        <v>49</v>
      </c>
      <c r="AP1095" s="22">
        <v>0</v>
      </c>
      <c r="AQ1095" s="22" t="s">
        <v>49</v>
      </c>
      <c r="AR1095" s="22">
        <v>-0.59099999999999997</v>
      </c>
      <c r="AS1095" s="22" t="s">
        <v>49</v>
      </c>
      <c r="AT1095" s="22" t="s">
        <v>49</v>
      </c>
      <c r="AU1095" s="22" t="s">
        <v>49</v>
      </c>
      <c r="AV1095" s="33" t="s">
        <v>49</v>
      </c>
    </row>
    <row r="1096" spans="1:48">
      <c r="A1096" s="6">
        <v>80</v>
      </c>
      <c r="B1096" s="6" t="s">
        <v>38</v>
      </c>
      <c r="C1096" s="6" t="s">
        <v>49</v>
      </c>
      <c r="D1096" s="6" t="s">
        <v>370</v>
      </c>
      <c r="E1096" s="6" t="s">
        <v>304</v>
      </c>
      <c r="F1096" s="6">
        <v>2002</v>
      </c>
      <c r="G1096" s="6" t="s">
        <v>111</v>
      </c>
      <c r="H1096" s="6" t="s">
        <v>371</v>
      </c>
      <c r="I1096" s="6" t="s">
        <v>372</v>
      </c>
      <c r="J1096" s="3" t="s">
        <v>373</v>
      </c>
      <c r="K1096" s="6" t="s">
        <v>115</v>
      </c>
      <c r="L1096" s="6" t="s">
        <v>46</v>
      </c>
      <c r="M1096" s="6" t="s">
        <v>116</v>
      </c>
      <c r="N1096" s="6" t="s">
        <v>117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253</v>
      </c>
      <c r="V1096" s="6" t="s">
        <v>383</v>
      </c>
      <c r="W1096" s="27">
        <v>35.233333000000002</v>
      </c>
      <c r="X1096" s="27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242</v>
      </c>
      <c r="AE1096" s="6" t="s">
        <v>215</v>
      </c>
      <c r="AF1096" s="6" t="s">
        <v>49</v>
      </c>
      <c r="AG1096" s="6" t="s">
        <v>49</v>
      </c>
      <c r="AH1096" s="6" t="s">
        <v>184</v>
      </c>
      <c r="AI1096" s="22" t="s">
        <v>55</v>
      </c>
      <c r="AJ1096" s="22" t="s">
        <v>49</v>
      </c>
      <c r="AK1096" s="22" t="s">
        <v>49</v>
      </c>
      <c r="AL1096" s="22" t="s">
        <v>49</v>
      </c>
      <c r="AM1096" s="22" t="s">
        <v>49</v>
      </c>
      <c r="AN1096" s="22" t="s">
        <v>49</v>
      </c>
      <c r="AO1096" s="22" t="s">
        <v>49</v>
      </c>
      <c r="AP1096" s="22">
        <v>0</v>
      </c>
      <c r="AQ1096" s="22" t="s">
        <v>49</v>
      </c>
      <c r="AR1096" s="22">
        <v>0.19500000000000001</v>
      </c>
      <c r="AS1096" s="22" t="s">
        <v>49</v>
      </c>
      <c r="AT1096" s="22" t="s">
        <v>49</v>
      </c>
      <c r="AU1096" s="22" t="s">
        <v>49</v>
      </c>
      <c r="AV1096" s="33" t="s">
        <v>49</v>
      </c>
    </row>
    <row r="1097" spans="1:48">
      <c r="A1097" s="6">
        <v>80</v>
      </c>
      <c r="B1097" s="6" t="s">
        <v>38</v>
      </c>
      <c r="C1097" s="6" t="s">
        <v>49</v>
      </c>
      <c r="D1097" s="6" t="s">
        <v>370</v>
      </c>
      <c r="E1097" s="6" t="s">
        <v>304</v>
      </c>
      <c r="F1097" s="6">
        <v>2002</v>
      </c>
      <c r="G1097" s="6" t="s">
        <v>111</v>
      </c>
      <c r="H1097" s="6" t="s">
        <v>371</v>
      </c>
      <c r="I1097" s="6" t="s">
        <v>372</v>
      </c>
      <c r="J1097" s="3" t="s">
        <v>373</v>
      </c>
      <c r="K1097" s="6" t="s">
        <v>115</v>
      </c>
      <c r="L1097" s="6" t="s">
        <v>46</v>
      </c>
      <c r="M1097" s="6" t="s">
        <v>116</v>
      </c>
      <c r="N1097" s="6" t="s">
        <v>117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253</v>
      </c>
      <c r="V1097" s="6" t="s">
        <v>383</v>
      </c>
      <c r="W1097" s="27">
        <v>35.233333000000002</v>
      </c>
      <c r="X1097" s="27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375</v>
      </c>
      <c r="AE1097" s="6" t="s">
        <v>376</v>
      </c>
      <c r="AF1097" s="6" t="s">
        <v>49</v>
      </c>
      <c r="AG1097" s="6" t="s">
        <v>49</v>
      </c>
      <c r="AH1097" s="6" t="s">
        <v>184</v>
      </c>
      <c r="AI1097" s="22" t="s">
        <v>55</v>
      </c>
      <c r="AJ1097" s="22" t="s">
        <v>49</v>
      </c>
      <c r="AK1097" s="22" t="s">
        <v>49</v>
      </c>
      <c r="AL1097" s="22" t="s">
        <v>49</v>
      </c>
      <c r="AM1097" s="22" t="s">
        <v>49</v>
      </c>
      <c r="AN1097" s="22" t="s">
        <v>49</v>
      </c>
      <c r="AO1097" s="22" t="s">
        <v>49</v>
      </c>
      <c r="AP1097" s="22">
        <v>0</v>
      </c>
      <c r="AQ1097" s="22" t="s">
        <v>49</v>
      </c>
      <c r="AR1097" s="6">
        <v>-5.891</v>
      </c>
      <c r="AS1097" s="22" t="s">
        <v>49</v>
      </c>
      <c r="AT1097" s="22" t="s">
        <v>49</v>
      </c>
      <c r="AU1097" s="22" t="s">
        <v>49</v>
      </c>
      <c r="AV1097" s="33" t="s">
        <v>49</v>
      </c>
    </row>
    <row r="1098" spans="1:48">
      <c r="A1098" s="6">
        <v>80</v>
      </c>
      <c r="B1098" s="6" t="s">
        <v>38</v>
      </c>
      <c r="C1098" s="6" t="s">
        <v>49</v>
      </c>
      <c r="D1098" s="6" t="s">
        <v>370</v>
      </c>
      <c r="E1098" s="6" t="s">
        <v>304</v>
      </c>
      <c r="F1098" s="6">
        <v>2002</v>
      </c>
      <c r="G1098" s="6" t="s">
        <v>111</v>
      </c>
      <c r="H1098" s="6" t="s">
        <v>371</v>
      </c>
      <c r="I1098" s="6" t="s">
        <v>372</v>
      </c>
      <c r="J1098" s="3" t="s">
        <v>373</v>
      </c>
      <c r="K1098" s="6" t="s">
        <v>115</v>
      </c>
      <c r="L1098" s="6" t="s">
        <v>46</v>
      </c>
      <c r="M1098" s="6" t="s">
        <v>116</v>
      </c>
      <c r="N1098" s="6" t="s">
        <v>117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253</v>
      </c>
      <c r="V1098" s="6" t="s">
        <v>383</v>
      </c>
      <c r="W1098" s="27">
        <v>35.233333000000002</v>
      </c>
      <c r="X1098" s="27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375</v>
      </c>
      <c r="AE1098" s="6" t="s">
        <v>377</v>
      </c>
      <c r="AF1098" s="6" t="s">
        <v>49</v>
      </c>
      <c r="AG1098" s="6" t="s">
        <v>49</v>
      </c>
      <c r="AH1098" s="6" t="s">
        <v>184</v>
      </c>
      <c r="AI1098" s="22" t="s">
        <v>55</v>
      </c>
      <c r="AJ1098" s="22" t="s">
        <v>49</v>
      </c>
      <c r="AK1098" s="22" t="s">
        <v>49</v>
      </c>
      <c r="AL1098" s="22" t="s">
        <v>49</v>
      </c>
      <c r="AM1098" s="22" t="s">
        <v>49</v>
      </c>
      <c r="AN1098" s="22" t="s">
        <v>49</v>
      </c>
      <c r="AO1098" s="22" t="s">
        <v>49</v>
      </c>
      <c r="AP1098" s="22">
        <v>0</v>
      </c>
      <c r="AQ1098" s="22" t="s">
        <v>49</v>
      </c>
      <c r="AR1098" s="6">
        <v>0.65800000000000003</v>
      </c>
      <c r="AS1098" s="22" t="s">
        <v>49</v>
      </c>
      <c r="AT1098" s="22" t="s">
        <v>49</v>
      </c>
      <c r="AU1098" s="22" t="s">
        <v>49</v>
      </c>
      <c r="AV1098" s="33" t="s">
        <v>49</v>
      </c>
    </row>
    <row r="1099" spans="1:48">
      <c r="A1099" s="6">
        <v>80</v>
      </c>
      <c r="B1099" s="6" t="s">
        <v>38</v>
      </c>
      <c r="C1099" s="6" t="s">
        <v>49</v>
      </c>
      <c r="D1099" s="6" t="s">
        <v>370</v>
      </c>
      <c r="E1099" s="6" t="s">
        <v>304</v>
      </c>
      <c r="F1099" s="6">
        <v>2002</v>
      </c>
      <c r="G1099" s="6" t="s">
        <v>111</v>
      </c>
      <c r="H1099" s="6" t="s">
        <v>371</v>
      </c>
      <c r="I1099" s="6" t="s">
        <v>372</v>
      </c>
      <c r="J1099" s="3" t="s">
        <v>373</v>
      </c>
      <c r="K1099" s="6" t="s">
        <v>115</v>
      </c>
      <c r="L1099" s="6" t="s">
        <v>46</v>
      </c>
      <c r="M1099" s="6" t="s">
        <v>116</v>
      </c>
      <c r="N1099" s="6" t="s">
        <v>117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253</v>
      </c>
      <c r="V1099" s="6" t="s">
        <v>383</v>
      </c>
      <c r="W1099" s="27">
        <v>35.233333000000002</v>
      </c>
      <c r="X1099" s="27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375</v>
      </c>
      <c r="AE1099" s="6" t="s">
        <v>365</v>
      </c>
      <c r="AF1099" s="6" t="s">
        <v>49</v>
      </c>
      <c r="AG1099" s="6" t="s">
        <v>49</v>
      </c>
      <c r="AH1099" s="6" t="s">
        <v>184</v>
      </c>
      <c r="AI1099" s="22" t="s">
        <v>55</v>
      </c>
      <c r="AJ1099" s="22" t="s">
        <v>49</v>
      </c>
      <c r="AK1099" s="22" t="s">
        <v>49</v>
      </c>
      <c r="AL1099" s="22" t="s">
        <v>49</v>
      </c>
      <c r="AM1099" s="22" t="s">
        <v>49</v>
      </c>
      <c r="AN1099" s="22" t="s">
        <v>49</v>
      </c>
      <c r="AO1099" s="22" t="s">
        <v>49</v>
      </c>
      <c r="AP1099" s="22">
        <v>0</v>
      </c>
      <c r="AQ1099" s="22" t="s">
        <v>49</v>
      </c>
      <c r="AR1099" s="6">
        <v>-13.036</v>
      </c>
      <c r="AS1099" s="22" t="s">
        <v>49</v>
      </c>
      <c r="AT1099" s="22" t="s">
        <v>49</v>
      </c>
      <c r="AU1099" s="22" t="s">
        <v>49</v>
      </c>
      <c r="AV1099" s="33" t="s">
        <v>49</v>
      </c>
    </row>
    <row r="1100" spans="1:48">
      <c r="A1100" s="6">
        <v>80</v>
      </c>
      <c r="B1100" s="6" t="s">
        <v>38</v>
      </c>
      <c r="C1100" s="6" t="s">
        <v>49</v>
      </c>
      <c r="D1100" s="6" t="s">
        <v>370</v>
      </c>
      <c r="E1100" s="6" t="s">
        <v>304</v>
      </c>
      <c r="F1100" s="6">
        <v>2002</v>
      </c>
      <c r="G1100" s="6" t="s">
        <v>111</v>
      </c>
      <c r="H1100" s="6" t="s">
        <v>371</v>
      </c>
      <c r="I1100" s="6" t="s">
        <v>372</v>
      </c>
      <c r="J1100" s="3" t="s">
        <v>373</v>
      </c>
      <c r="K1100" s="6" t="s">
        <v>115</v>
      </c>
      <c r="L1100" s="6" t="s">
        <v>46</v>
      </c>
      <c r="M1100" s="6" t="s">
        <v>116</v>
      </c>
      <c r="N1100" s="6" t="s">
        <v>117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253</v>
      </c>
      <c r="V1100" s="6" t="s">
        <v>383</v>
      </c>
      <c r="W1100" s="27">
        <v>35.233333000000002</v>
      </c>
      <c r="X1100" s="27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375</v>
      </c>
      <c r="AE1100" s="6" t="s">
        <v>385</v>
      </c>
      <c r="AF1100" s="6" t="s">
        <v>49</v>
      </c>
      <c r="AG1100" s="6" t="s">
        <v>49</v>
      </c>
      <c r="AH1100" s="6" t="s">
        <v>184</v>
      </c>
      <c r="AI1100" s="22" t="s">
        <v>55</v>
      </c>
      <c r="AJ1100" s="22" t="s">
        <v>49</v>
      </c>
      <c r="AK1100" s="22" t="s">
        <v>49</v>
      </c>
      <c r="AL1100" s="22" t="s">
        <v>49</v>
      </c>
      <c r="AM1100" s="22" t="s">
        <v>49</v>
      </c>
      <c r="AN1100" s="22" t="s">
        <v>49</v>
      </c>
      <c r="AO1100" s="22" t="s">
        <v>49</v>
      </c>
      <c r="AP1100" s="22">
        <v>0</v>
      </c>
      <c r="AQ1100" s="22" t="s">
        <v>49</v>
      </c>
      <c r="AR1100" s="6">
        <v>-0.22700000000000001</v>
      </c>
      <c r="AS1100" s="22" t="s">
        <v>49</v>
      </c>
      <c r="AT1100" s="22" t="s">
        <v>49</v>
      </c>
      <c r="AU1100" s="22" t="s">
        <v>49</v>
      </c>
      <c r="AV1100" s="33" t="s">
        <v>49</v>
      </c>
    </row>
    <row r="1101" spans="1:48">
      <c r="A1101" s="6">
        <v>80</v>
      </c>
      <c r="B1101" s="6" t="s">
        <v>38</v>
      </c>
      <c r="C1101" s="6" t="s">
        <v>49</v>
      </c>
      <c r="D1101" s="6" t="s">
        <v>370</v>
      </c>
      <c r="E1101" s="6" t="s">
        <v>304</v>
      </c>
      <c r="F1101" s="6">
        <v>2002</v>
      </c>
      <c r="G1101" s="6" t="s">
        <v>111</v>
      </c>
      <c r="H1101" s="6" t="s">
        <v>371</v>
      </c>
      <c r="I1101" s="6" t="s">
        <v>372</v>
      </c>
      <c r="J1101" s="3" t="s">
        <v>373</v>
      </c>
      <c r="K1101" s="6" t="s">
        <v>115</v>
      </c>
      <c r="L1101" s="6" t="s">
        <v>46</v>
      </c>
      <c r="M1101" s="6" t="s">
        <v>116</v>
      </c>
      <c r="N1101" s="6" t="s">
        <v>117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253</v>
      </c>
      <c r="V1101" s="6" t="s">
        <v>383</v>
      </c>
      <c r="W1101" s="27">
        <v>35.233333000000002</v>
      </c>
      <c r="X1101" s="27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375</v>
      </c>
      <c r="AE1101" s="6" t="s">
        <v>215</v>
      </c>
      <c r="AF1101" s="6" t="s">
        <v>49</v>
      </c>
      <c r="AG1101" s="6" t="s">
        <v>49</v>
      </c>
      <c r="AH1101" s="6" t="s">
        <v>184</v>
      </c>
      <c r="AI1101" s="22" t="s">
        <v>55</v>
      </c>
      <c r="AJ1101" s="22" t="s">
        <v>49</v>
      </c>
      <c r="AK1101" s="22" t="s">
        <v>49</v>
      </c>
      <c r="AL1101" s="22" t="s">
        <v>49</v>
      </c>
      <c r="AM1101" s="22" t="s">
        <v>49</v>
      </c>
      <c r="AN1101" s="22" t="s">
        <v>49</v>
      </c>
      <c r="AO1101" s="22" t="s">
        <v>49</v>
      </c>
      <c r="AP1101" s="22">
        <v>0</v>
      </c>
      <c r="AQ1101" s="22" t="s">
        <v>49</v>
      </c>
      <c r="AR1101" s="6">
        <v>0.76200000000000001</v>
      </c>
      <c r="AS1101" s="22" t="s">
        <v>49</v>
      </c>
      <c r="AT1101" s="22" t="s">
        <v>49</v>
      </c>
      <c r="AU1101" s="22" t="s">
        <v>49</v>
      </c>
      <c r="AV1101" s="33" t="s">
        <v>49</v>
      </c>
    </row>
    <row r="1102" spans="1:48">
      <c r="A1102" s="6">
        <v>80</v>
      </c>
      <c r="B1102" s="6" t="s">
        <v>38</v>
      </c>
      <c r="C1102" s="6" t="s">
        <v>49</v>
      </c>
      <c r="D1102" s="6" t="s">
        <v>370</v>
      </c>
      <c r="E1102" s="6" t="s">
        <v>304</v>
      </c>
      <c r="F1102" s="6">
        <v>2002</v>
      </c>
      <c r="G1102" s="6" t="s">
        <v>111</v>
      </c>
      <c r="H1102" s="6" t="s">
        <v>371</v>
      </c>
      <c r="I1102" s="6" t="s">
        <v>372</v>
      </c>
      <c r="J1102" s="3" t="s">
        <v>373</v>
      </c>
      <c r="K1102" s="6" t="s">
        <v>115</v>
      </c>
      <c r="L1102" s="6" t="s">
        <v>46</v>
      </c>
      <c r="M1102" s="6" t="s">
        <v>116</v>
      </c>
      <c r="N1102" s="6" t="s">
        <v>117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253</v>
      </c>
      <c r="V1102" s="6" t="s">
        <v>383</v>
      </c>
      <c r="W1102" s="27">
        <v>35.233333000000002</v>
      </c>
      <c r="X1102" s="27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376</v>
      </c>
      <c r="AE1102" s="6" t="s">
        <v>377</v>
      </c>
      <c r="AF1102" s="6" t="s">
        <v>49</v>
      </c>
      <c r="AG1102" s="6" t="s">
        <v>49</v>
      </c>
      <c r="AH1102" s="6" t="s">
        <v>184</v>
      </c>
      <c r="AI1102" s="22" t="s">
        <v>55</v>
      </c>
      <c r="AJ1102" s="22" t="s">
        <v>49</v>
      </c>
      <c r="AK1102" s="22" t="s">
        <v>49</v>
      </c>
      <c r="AL1102" s="22" t="s">
        <v>49</v>
      </c>
      <c r="AM1102" s="22" t="s">
        <v>49</v>
      </c>
      <c r="AN1102" s="22" t="s">
        <v>49</v>
      </c>
      <c r="AO1102" s="22" t="s">
        <v>49</v>
      </c>
      <c r="AP1102" s="22">
        <v>0</v>
      </c>
      <c r="AQ1102" s="22" t="s">
        <v>49</v>
      </c>
      <c r="AR1102" s="6">
        <v>-0.44500000000000001</v>
      </c>
      <c r="AS1102" s="22" t="s">
        <v>49</v>
      </c>
      <c r="AT1102" s="22" t="s">
        <v>49</v>
      </c>
      <c r="AU1102" s="22" t="s">
        <v>49</v>
      </c>
      <c r="AV1102" s="33" t="s">
        <v>49</v>
      </c>
    </row>
    <row r="1103" spans="1:48">
      <c r="A1103" s="6">
        <v>80</v>
      </c>
      <c r="B1103" s="6" t="s">
        <v>38</v>
      </c>
      <c r="C1103" s="6" t="s">
        <v>49</v>
      </c>
      <c r="D1103" s="6" t="s">
        <v>370</v>
      </c>
      <c r="E1103" s="6" t="s">
        <v>304</v>
      </c>
      <c r="F1103" s="6">
        <v>2002</v>
      </c>
      <c r="G1103" s="6" t="s">
        <v>111</v>
      </c>
      <c r="H1103" s="6" t="s">
        <v>371</v>
      </c>
      <c r="I1103" s="6" t="s">
        <v>372</v>
      </c>
      <c r="J1103" s="3" t="s">
        <v>373</v>
      </c>
      <c r="K1103" s="6" t="s">
        <v>115</v>
      </c>
      <c r="L1103" s="6" t="s">
        <v>46</v>
      </c>
      <c r="M1103" s="6" t="s">
        <v>116</v>
      </c>
      <c r="N1103" s="6" t="s">
        <v>117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253</v>
      </c>
      <c r="V1103" s="6" t="s">
        <v>383</v>
      </c>
      <c r="W1103" s="27">
        <v>35.233333000000002</v>
      </c>
      <c r="X1103" s="27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376</v>
      </c>
      <c r="AE1103" s="6" t="s">
        <v>365</v>
      </c>
      <c r="AF1103" s="6" t="s">
        <v>49</v>
      </c>
      <c r="AG1103" s="6" t="s">
        <v>49</v>
      </c>
      <c r="AH1103" s="6" t="s">
        <v>184</v>
      </c>
      <c r="AI1103" s="22" t="s">
        <v>55</v>
      </c>
      <c r="AJ1103" s="22" t="s">
        <v>49</v>
      </c>
      <c r="AK1103" s="22" t="s">
        <v>49</v>
      </c>
      <c r="AL1103" s="22" t="s">
        <v>49</v>
      </c>
      <c r="AM1103" s="22" t="s">
        <v>49</v>
      </c>
      <c r="AN1103" s="22" t="s">
        <v>49</v>
      </c>
      <c r="AO1103" s="22" t="s">
        <v>49</v>
      </c>
      <c r="AP1103" s="22">
        <v>0</v>
      </c>
      <c r="AQ1103" s="22" t="s">
        <v>49</v>
      </c>
      <c r="AR1103" s="6">
        <v>-0.70699999999999996</v>
      </c>
      <c r="AS1103" s="22" t="s">
        <v>49</v>
      </c>
      <c r="AT1103" s="22" t="s">
        <v>49</v>
      </c>
      <c r="AU1103" s="22" t="s">
        <v>49</v>
      </c>
      <c r="AV1103" s="33" t="s">
        <v>49</v>
      </c>
    </row>
    <row r="1104" spans="1:48">
      <c r="A1104" s="6">
        <v>80</v>
      </c>
      <c r="B1104" s="6" t="s">
        <v>38</v>
      </c>
      <c r="C1104" s="6" t="s">
        <v>49</v>
      </c>
      <c r="D1104" s="6" t="s">
        <v>370</v>
      </c>
      <c r="E1104" s="6" t="s">
        <v>304</v>
      </c>
      <c r="F1104" s="6">
        <v>2002</v>
      </c>
      <c r="G1104" s="6" t="s">
        <v>111</v>
      </c>
      <c r="H1104" s="6" t="s">
        <v>371</v>
      </c>
      <c r="I1104" s="6" t="s">
        <v>372</v>
      </c>
      <c r="J1104" s="3" t="s">
        <v>373</v>
      </c>
      <c r="K1104" s="6" t="s">
        <v>115</v>
      </c>
      <c r="L1104" s="6" t="s">
        <v>46</v>
      </c>
      <c r="M1104" s="6" t="s">
        <v>116</v>
      </c>
      <c r="N1104" s="6" t="s">
        <v>117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253</v>
      </c>
      <c r="V1104" s="6" t="s">
        <v>383</v>
      </c>
      <c r="W1104" s="27">
        <v>35.233333000000002</v>
      </c>
      <c r="X1104" s="27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376</v>
      </c>
      <c r="AE1104" s="6" t="s">
        <v>385</v>
      </c>
      <c r="AF1104" s="6" t="s">
        <v>49</v>
      </c>
      <c r="AG1104" s="6" t="s">
        <v>49</v>
      </c>
      <c r="AH1104" s="6" t="s">
        <v>184</v>
      </c>
      <c r="AI1104" s="22" t="s">
        <v>55</v>
      </c>
      <c r="AJ1104" s="22" t="s">
        <v>49</v>
      </c>
      <c r="AK1104" s="22" t="s">
        <v>49</v>
      </c>
      <c r="AL1104" s="22" t="s">
        <v>49</v>
      </c>
      <c r="AM1104" s="22" t="s">
        <v>49</v>
      </c>
      <c r="AN1104" s="22" t="s">
        <v>49</v>
      </c>
      <c r="AO1104" s="22" t="s">
        <v>49</v>
      </c>
      <c r="AP1104" s="22">
        <v>0</v>
      </c>
      <c r="AQ1104" s="22" t="s">
        <v>49</v>
      </c>
      <c r="AR1104" s="6">
        <v>1.012</v>
      </c>
      <c r="AS1104" s="22" t="s">
        <v>49</v>
      </c>
      <c r="AT1104" s="22" t="s">
        <v>49</v>
      </c>
      <c r="AU1104" s="22" t="s">
        <v>49</v>
      </c>
      <c r="AV1104" s="33" t="s">
        <v>49</v>
      </c>
    </row>
    <row r="1105" spans="1:48">
      <c r="A1105" s="6">
        <v>80</v>
      </c>
      <c r="B1105" s="6" t="s">
        <v>38</v>
      </c>
      <c r="C1105" s="6" t="s">
        <v>49</v>
      </c>
      <c r="D1105" s="6" t="s">
        <v>370</v>
      </c>
      <c r="E1105" s="6" t="s">
        <v>304</v>
      </c>
      <c r="F1105" s="6">
        <v>2002</v>
      </c>
      <c r="G1105" s="6" t="s">
        <v>111</v>
      </c>
      <c r="H1105" s="6" t="s">
        <v>371</v>
      </c>
      <c r="I1105" s="6" t="s">
        <v>372</v>
      </c>
      <c r="J1105" s="3" t="s">
        <v>373</v>
      </c>
      <c r="K1105" s="6" t="s">
        <v>115</v>
      </c>
      <c r="L1105" s="6" t="s">
        <v>46</v>
      </c>
      <c r="M1105" s="6" t="s">
        <v>116</v>
      </c>
      <c r="N1105" s="6" t="s">
        <v>117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253</v>
      </c>
      <c r="V1105" s="6" t="s">
        <v>383</v>
      </c>
      <c r="W1105" s="27">
        <v>35.233333000000002</v>
      </c>
      <c r="X1105" s="27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376</v>
      </c>
      <c r="AE1105" s="6" t="s">
        <v>215</v>
      </c>
      <c r="AF1105" s="6" t="s">
        <v>49</v>
      </c>
      <c r="AG1105" s="6" t="s">
        <v>49</v>
      </c>
      <c r="AH1105" s="6" t="s">
        <v>184</v>
      </c>
      <c r="AI1105" s="22" t="s">
        <v>55</v>
      </c>
      <c r="AJ1105" s="22" t="s">
        <v>49</v>
      </c>
      <c r="AK1105" s="22" t="s">
        <v>49</v>
      </c>
      <c r="AL1105" s="22" t="s">
        <v>49</v>
      </c>
      <c r="AM1105" s="22" t="s">
        <v>49</v>
      </c>
      <c r="AN1105" s="22" t="s">
        <v>49</v>
      </c>
      <c r="AO1105" s="22" t="s">
        <v>49</v>
      </c>
      <c r="AP1105" s="22">
        <v>0</v>
      </c>
      <c r="AQ1105" s="22" t="s">
        <v>49</v>
      </c>
      <c r="AR1105" s="6">
        <v>-1.1910000000000001</v>
      </c>
      <c r="AS1105" s="22" t="s">
        <v>49</v>
      </c>
      <c r="AT1105" s="22" t="s">
        <v>49</v>
      </c>
      <c r="AU1105" s="22" t="s">
        <v>49</v>
      </c>
      <c r="AV1105" s="33" t="s">
        <v>49</v>
      </c>
    </row>
    <row r="1106" spans="1:48">
      <c r="A1106" s="6">
        <v>80</v>
      </c>
      <c r="B1106" s="6" t="s">
        <v>38</v>
      </c>
      <c r="C1106" s="6" t="s">
        <v>49</v>
      </c>
      <c r="D1106" s="6" t="s">
        <v>370</v>
      </c>
      <c r="E1106" s="6" t="s">
        <v>304</v>
      </c>
      <c r="F1106" s="6">
        <v>2002</v>
      </c>
      <c r="G1106" s="6" t="s">
        <v>111</v>
      </c>
      <c r="H1106" s="6" t="s">
        <v>371</v>
      </c>
      <c r="I1106" s="6" t="s">
        <v>372</v>
      </c>
      <c r="J1106" s="3" t="s">
        <v>373</v>
      </c>
      <c r="K1106" s="6" t="s">
        <v>115</v>
      </c>
      <c r="L1106" s="6" t="s">
        <v>46</v>
      </c>
      <c r="M1106" s="6" t="s">
        <v>116</v>
      </c>
      <c r="N1106" s="6" t="s">
        <v>117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253</v>
      </c>
      <c r="V1106" s="6" t="s">
        <v>383</v>
      </c>
      <c r="W1106" s="27">
        <v>35.233333000000002</v>
      </c>
      <c r="X1106" s="27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377</v>
      </c>
      <c r="AE1106" s="6" t="s">
        <v>365</v>
      </c>
      <c r="AF1106" s="6" t="s">
        <v>49</v>
      </c>
      <c r="AG1106" s="6" t="s">
        <v>49</v>
      </c>
      <c r="AH1106" s="6" t="s">
        <v>184</v>
      </c>
      <c r="AI1106" s="22" t="s">
        <v>55</v>
      </c>
      <c r="AJ1106" s="22" t="s">
        <v>49</v>
      </c>
      <c r="AK1106" s="22" t="s">
        <v>49</v>
      </c>
      <c r="AL1106" s="22" t="s">
        <v>49</v>
      </c>
      <c r="AM1106" s="22" t="s">
        <v>49</v>
      </c>
      <c r="AN1106" s="22" t="s">
        <v>49</v>
      </c>
      <c r="AO1106" s="22" t="s">
        <v>49</v>
      </c>
      <c r="AP1106" s="22">
        <v>0</v>
      </c>
      <c r="AQ1106" s="22" t="s">
        <v>49</v>
      </c>
      <c r="AR1106" s="6">
        <v>-2.0110000000000001</v>
      </c>
      <c r="AS1106" s="22" t="s">
        <v>49</v>
      </c>
      <c r="AT1106" s="22" t="s">
        <v>49</v>
      </c>
      <c r="AU1106" s="22" t="s">
        <v>49</v>
      </c>
      <c r="AV1106" s="33" t="s">
        <v>49</v>
      </c>
    </row>
    <row r="1107" spans="1:48">
      <c r="A1107" s="6">
        <v>80</v>
      </c>
      <c r="B1107" s="6" t="s">
        <v>38</v>
      </c>
      <c r="C1107" s="6" t="s">
        <v>49</v>
      </c>
      <c r="D1107" s="6" t="s">
        <v>370</v>
      </c>
      <c r="E1107" s="6" t="s">
        <v>304</v>
      </c>
      <c r="F1107" s="6">
        <v>2002</v>
      </c>
      <c r="G1107" s="6" t="s">
        <v>111</v>
      </c>
      <c r="H1107" s="6" t="s">
        <v>371</v>
      </c>
      <c r="I1107" s="6" t="s">
        <v>372</v>
      </c>
      <c r="J1107" s="3" t="s">
        <v>373</v>
      </c>
      <c r="K1107" s="6" t="s">
        <v>115</v>
      </c>
      <c r="L1107" s="6" t="s">
        <v>46</v>
      </c>
      <c r="M1107" s="6" t="s">
        <v>116</v>
      </c>
      <c r="N1107" s="6" t="s">
        <v>117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253</v>
      </c>
      <c r="V1107" s="6" t="s">
        <v>383</v>
      </c>
      <c r="W1107" s="27">
        <v>35.233333000000002</v>
      </c>
      <c r="X1107" s="27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377</v>
      </c>
      <c r="AE1107" s="6" t="s">
        <v>385</v>
      </c>
      <c r="AF1107" s="6" t="s">
        <v>49</v>
      </c>
      <c r="AG1107" s="6" t="s">
        <v>49</v>
      </c>
      <c r="AH1107" s="6" t="s">
        <v>184</v>
      </c>
      <c r="AI1107" s="22" t="s">
        <v>55</v>
      </c>
      <c r="AJ1107" s="22" t="s">
        <v>49</v>
      </c>
      <c r="AK1107" s="22" t="s">
        <v>49</v>
      </c>
      <c r="AL1107" s="22" t="s">
        <v>49</v>
      </c>
      <c r="AM1107" s="22" t="s">
        <v>49</v>
      </c>
      <c r="AN1107" s="22" t="s">
        <v>49</v>
      </c>
      <c r="AO1107" s="22" t="s">
        <v>49</v>
      </c>
      <c r="AP1107" s="22">
        <v>0</v>
      </c>
      <c r="AQ1107" s="22" t="s">
        <v>49</v>
      </c>
      <c r="AR1107" s="6">
        <v>-6.7000000000000004E-2</v>
      </c>
      <c r="AS1107" s="22" t="s">
        <v>49</v>
      </c>
      <c r="AT1107" s="22" t="s">
        <v>49</v>
      </c>
      <c r="AU1107" s="22" t="s">
        <v>49</v>
      </c>
      <c r="AV1107" s="33" t="s">
        <v>49</v>
      </c>
    </row>
    <row r="1108" spans="1:48">
      <c r="A1108" s="6">
        <v>80</v>
      </c>
      <c r="B1108" s="6" t="s">
        <v>38</v>
      </c>
      <c r="C1108" s="6" t="s">
        <v>49</v>
      </c>
      <c r="D1108" s="6" t="s">
        <v>370</v>
      </c>
      <c r="E1108" s="6" t="s">
        <v>304</v>
      </c>
      <c r="F1108" s="6">
        <v>2002</v>
      </c>
      <c r="G1108" s="6" t="s">
        <v>111</v>
      </c>
      <c r="H1108" s="6" t="s">
        <v>371</v>
      </c>
      <c r="I1108" s="6" t="s">
        <v>372</v>
      </c>
      <c r="J1108" s="3" t="s">
        <v>373</v>
      </c>
      <c r="K1108" s="6" t="s">
        <v>115</v>
      </c>
      <c r="L1108" s="6" t="s">
        <v>46</v>
      </c>
      <c r="M1108" s="6" t="s">
        <v>116</v>
      </c>
      <c r="N1108" s="6" t="s">
        <v>117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253</v>
      </c>
      <c r="V1108" s="6" t="s">
        <v>383</v>
      </c>
      <c r="W1108" s="27">
        <v>35.233333000000002</v>
      </c>
      <c r="X1108" s="27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377</v>
      </c>
      <c r="AE1108" s="6" t="s">
        <v>215</v>
      </c>
      <c r="AF1108" s="6" t="s">
        <v>49</v>
      </c>
      <c r="AG1108" s="6" t="s">
        <v>49</v>
      </c>
      <c r="AH1108" s="6" t="s">
        <v>184</v>
      </c>
      <c r="AI1108" s="22" t="s">
        <v>55</v>
      </c>
      <c r="AJ1108" s="22" t="s">
        <v>49</v>
      </c>
      <c r="AK1108" s="22" t="s">
        <v>49</v>
      </c>
      <c r="AL1108" s="22" t="s">
        <v>49</v>
      </c>
      <c r="AM1108" s="22" t="s">
        <v>49</v>
      </c>
      <c r="AN1108" s="22" t="s">
        <v>49</v>
      </c>
      <c r="AO1108" s="22" t="s">
        <v>49</v>
      </c>
      <c r="AP1108" s="22">
        <v>0</v>
      </c>
      <c r="AQ1108" s="22" t="s">
        <v>49</v>
      </c>
      <c r="AR1108" s="6">
        <v>-1.7000000000000001E-2</v>
      </c>
      <c r="AS1108" s="22" t="s">
        <v>49</v>
      </c>
      <c r="AT1108" s="22" t="s">
        <v>49</v>
      </c>
      <c r="AU1108" s="22" t="s">
        <v>49</v>
      </c>
      <c r="AV1108" s="33" t="s">
        <v>49</v>
      </c>
    </row>
    <row r="1109" spans="1:48">
      <c r="A1109" s="6">
        <v>80</v>
      </c>
      <c r="B1109" s="6" t="s">
        <v>38</v>
      </c>
      <c r="C1109" s="6" t="s">
        <v>49</v>
      </c>
      <c r="D1109" s="6" t="s">
        <v>370</v>
      </c>
      <c r="E1109" s="6" t="s">
        <v>304</v>
      </c>
      <c r="F1109" s="6">
        <v>2002</v>
      </c>
      <c r="G1109" s="6" t="s">
        <v>111</v>
      </c>
      <c r="H1109" s="6" t="s">
        <v>371</v>
      </c>
      <c r="I1109" s="6" t="s">
        <v>372</v>
      </c>
      <c r="J1109" s="3" t="s">
        <v>373</v>
      </c>
      <c r="K1109" s="6" t="s">
        <v>115</v>
      </c>
      <c r="L1109" s="6" t="s">
        <v>46</v>
      </c>
      <c r="M1109" s="6" t="s">
        <v>116</v>
      </c>
      <c r="N1109" s="6" t="s">
        <v>117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253</v>
      </c>
      <c r="V1109" s="6" t="s">
        <v>383</v>
      </c>
      <c r="W1109" s="27">
        <v>35.233333000000002</v>
      </c>
      <c r="X1109" s="27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365</v>
      </c>
      <c r="AE1109" s="6" t="s">
        <v>385</v>
      </c>
      <c r="AF1109" s="6" t="s">
        <v>49</v>
      </c>
      <c r="AG1109" s="6" t="s">
        <v>49</v>
      </c>
      <c r="AH1109" s="6" t="s">
        <v>184</v>
      </c>
      <c r="AI1109" s="22" t="s">
        <v>55</v>
      </c>
      <c r="AJ1109" s="22" t="s">
        <v>49</v>
      </c>
      <c r="AK1109" s="22" t="s">
        <v>49</v>
      </c>
      <c r="AL1109" s="22" t="s">
        <v>49</v>
      </c>
      <c r="AM1109" s="22" t="s">
        <v>49</v>
      </c>
      <c r="AN1109" s="22" t="s">
        <v>49</v>
      </c>
      <c r="AO1109" s="22" t="s">
        <v>49</v>
      </c>
      <c r="AP1109" s="22">
        <v>0</v>
      </c>
      <c r="AQ1109" s="22" t="s">
        <v>49</v>
      </c>
      <c r="AR1109" s="6">
        <v>-2.7229999999999999</v>
      </c>
      <c r="AS1109" s="22" t="s">
        <v>49</v>
      </c>
      <c r="AT1109" s="22" t="s">
        <v>49</v>
      </c>
      <c r="AU1109" s="22" t="s">
        <v>49</v>
      </c>
      <c r="AV1109" s="33" t="s">
        <v>49</v>
      </c>
    </row>
    <row r="1110" spans="1:48">
      <c r="A1110" s="6">
        <v>80</v>
      </c>
      <c r="B1110" s="6" t="s">
        <v>38</v>
      </c>
      <c r="C1110" s="6" t="s">
        <v>49</v>
      </c>
      <c r="D1110" s="6" t="s">
        <v>370</v>
      </c>
      <c r="E1110" s="6" t="s">
        <v>304</v>
      </c>
      <c r="F1110" s="6">
        <v>2002</v>
      </c>
      <c r="G1110" s="6" t="s">
        <v>111</v>
      </c>
      <c r="H1110" s="6" t="s">
        <v>371</v>
      </c>
      <c r="I1110" s="6" t="s">
        <v>372</v>
      </c>
      <c r="J1110" s="3" t="s">
        <v>373</v>
      </c>
      <c r="K1110" s="6" t="s">
        <v>115</v>
      </c>
      <c r="L1110" s="6" t="s">
        <v>46</v>
      </c>
      <c r="M1110" s="6" t="s">
        <v>116</v>
      </c>
      <c r="N1110" s="6" t="s">
        <v>117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253</v>
      </c>
      <c r="V1110" s="6" t="s">
        <v>383</v>
      </c>
      <c r="W1110" s="27">
        <v>35.233333000000002</v>
      </c>
      <c r="X1110" s="27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365</v>
      </c>
      <c r="AE1110" s="6" t="s">
        <v>215</v>
      </c>
      <c r="AF1110" s="6" t="s">
        <v>49</v>
      </c>
      <c r="AG1110" s="6" t="s">
        <v>49</v>
      </c>
      <c r="AH1110" s="6" t="s">
        <v>184</v>
      </c>
      <c r="AI1110" s="22" t="s">
        <v>55</v>
      </c>
      <c r="AJ1110" s="22" t="s">
        <v>49</v>
      </c>
      <c r="AK1110" s="22" t="s">
        <v>49</v>
      </c>
      <c r="AL1110" s="22" t="s">
        <v>49</v>
      </c>
      <c r="AM1110" s="22" t="s">
        <v>49</v>
      </c>
      <c r="AN1110" s="22" t="s">
        <v>49</v>
      </c>
      <c r="AO1110" s="22" t="s">
        <v>49</v>
      </c>
      <c r="AP1110" s="22">
        <v>0</v>
      </c>
      <c r="AQ1110" s="22" t="s">
        <v>49</v>
      </c>
      <c r="AR1110" s="6">
        <v>3.6080000000000001</v>
      </c>
      <c r="AS1110" s="22" t="s">
        <v>49</v>
      </c>
      <c r="AT1110" s="22" t="s">
        <v>49</v>
      </c>
      <c r="AU1110" s="22" t="s">
        <v>49</v>
      </c>
      <c r="AV1110" s="33" t="s">
        <v>49</v>
      </c>
    </row>
    <row r="1111" spans="1:48">
      <c r="A1111" s="6">
        <v>80</v>
      </c>
      <c r="B1111" s="6" t="s">
        <v>38</v>
      </c>
      <c r="C1111" s="6" t="s">
        <v>49</v>
      </c>
      <c r="D1111" s="6" t="s">
        <v>370</v>
      </c>
      <c r="E1111" s="6" t="s">
        <v>304</v>
      </c>
      <c r="F1111" s="6">
        <v>2002</v>
      </c>
      <c r="G1111" s="6" t="s">
        <v>111</v>
      </c>
      <c r="H1111" s="6" t="s">
        <v>371</v>
      </c>
      <c r="I1111" s="6" t="s">
        <v>372</v>
      </c>
      <c r="J1111" s="3" t="s">
        <v>373</v>
      </c>
      <c r="K1111" s="6" t="s">
        <v>115</v>
      </c>
      <c r="L1111" s="6" t="s">
        <v>46</v>
      </c>
      <c r="M1111" s="6" t="s">
        <v>116</v>
      </c>
      <c r="N1111" s="6" t="s">
        <v>117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253</v>
      </c>
      <c r="V1111" s="6" t="s">
        <v>383</v>
      </c>
      <c r="W1111" s="27">
        <v>35.233333000000002</v>
      </c>
      <c r="X1111" s="27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385</v>
      </c>
      <c r="AE1111" s="6" t="s">
        <v>215</v>
      </c>
      <c r="AF1111" s="6" t="s">
        <v>49</v>
      </c>
      <c r="AG1111" s="6" t="s">
        <v>49</v>
      </c>
      <c r="AH1111" s="6" t="s">
        <v>184</v>
      </c>
      <c r="AI1111" s="22" t="s">
        <v>55</v>
      </c>
      <c r="AJ1111" s="22" t="s">
        <v>49</v>
      </c>
      <c r="AK1111" s="22" t="s">
        <v>49</v>
      </c>
      <c r="AL1111" s="22" t="s">
        <v>49</v>
      </c>
      <c r="AM1111" s="22" t="s">
        <v>49</v>
      </c>
      <c r="AN1111" s="22" t="s">
        <v>49</v>
      </c>
      <c r="AO1111" s="22" t="s">
        <v>49</v>
      </c>
      <c r="AP1111" s="22">
        <v>0</v>
      </c>
      <c r="AQ1111" s="22" t="s">
        <v>49</v>
      </c>
      <c r="AR1111" s="6">
        <v>6.9000000000000006E-2</v>
      </c>
      <c r="AS1111" s="22" t="s">
        <v>49</v>
      </c>
      <c r="AT1111" s="22" t="s">
        <v>49</v>
      </c>
      <c r="AU1111" s="22" t="s">
        <v>49</v>
      </c>
      <c r="AV1111" s="33" t="s">
        <v>49</v>
      </c>
    </row>
    <row r="1112" spans="1:48" ht="14.4" customHeight="1">
      <c r="A1112" s="6" t="s">
        <v>386</v>
      </c>
      <c r="B1112" s="6" t="s">
        <v>38</v>
      </c>
      <c r="C1112" s="6" t="s">
        <v>49</v>
      </c>
      <c r="D1112" s="3" t="s">
        <v>395</v>
      </c>
      <c r="E1112" s="3" t="s">
        <v>396</v>
      </c>
      <c r="F1112" s="3">
        <v>1998</v>
      </c>
      <c r="G1112" s="3" t="s">
        <v>387</v>
      </c>
      <c r="H1112" s="3" t="s">
        <v>388</v>
      </c>
      <c r="I1112" s="3" t="s">
        <v>389</v>
      </c>
      <c r="J1112" s="3" t="s">
        <v>390</v>
      </c>
      <c r="K1112" s="3" t="s">
        <v>45</v>
      </c>
      <c r="L1112" s="3" t="s">
        <v>46</v>
      </c>
      <c r="M1112" s="1" t="s">
        <v>12</v>
      </c>
      <c r="N1112" s="1" t="s">
        <v>77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391</v>
      </c>
      <c r="T1112" s="1" t="s">
        <v>392</v>
      </c>
      <c r="U1112" s="1" t="s">
        <v>253</v>
      </c>
      <c r="V1112" s="3" t="s">
        <v>393</v>
      </c>
      <c r="W1112" s="3">
        <v>33.74</v>
      </c>
      <c r="X1112" s="3">
        <v>-116.73</v>
      </c>
      <c r="Y1112" s="3" t="s">
        <v>394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91</v>
      </c>
      <c r="AE1112" s="6" t="s">
        <v>91</v>
      </c>
      <c r="AF1112" s="6" t="s">
        <v>60</v>
      </c>
      <c r="AG1112" s="6" t="s">
        <v>61</v>
      </c>
      <c r="AH1112" s="6" t="s">
        <v>184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AR1112/AL1112</f>
        <v>1.7794117647058822</v>
      </c>
      <c r="AO1112" s="22" t="s">
        <v>49</v>
      </c>
      <c r="AP1112" s="22">
        <v>0</v>
      </c>
      <c r="AQ1112" s="22" t="s">
        <v>49</v>
      </c>
      <c r="AR1112" s="6">
        <v>1.21</v>
      </c>
      <c r="AS1112" s="22">
        <f t="shared" ref="AS1112:AS1115" si="85">AR1112/(AM1112^2)*100</f>
        <v>0.19359999999999999</v>
      </c>
      <c r="AT1112" s="6">
        <v>0</v>
      </c>
      <c r="AU1112" s="4">
        <f t="shared" ref="AU1112:AU1115" si="86">AS1112*(1-AL1112)/AL1112</f>
        <v>9.1105882352941148E-2</v>
      </c>
      <c r="AV1112" s="33" t="s">
        <v>49</v>
      </c>
    </row>
    <row r="1113" spans="1:48">
      <c r="A1113" s="6" t="s">
        <v>386</v>
      </c>
      <c r="B1113" s="6" t="s">
        <v>38</v>
      </c>
      <c r="C1113" s="6" t="s">
        <v>49</v>
      </c>
      <c r="D1113" s="3" t="s">
        <v>395</v>
      </c>
      <c r="E1113" s="3" t="s">
        <v>396</v>
      </c>
      <c r="F1113" s="3">
        <v>1998</v>
      </c>
      <c r="G1113" s="3" t="s">
        <v>387</v>
      </c>
      <c r="H1113" s="3" t="s">
        <v>388</v>
      </c>
      <c r="I1113" s="3" t="s">
        <v>389</v>
      </c>
      <c r="J1113" s="3" t="s">
        <v>390</v>
      </c>
      <c r="K1113" s="3" t="s">
        <v>45</v>
      </c>
      <c r="L1113" s="3" t="s">
        <v>46</v>
      </c>
      <c r="M1113" s="1" t="s">
        <v>12</v>
      </c>
      <c r="N1113" s="1" t="s">
        <v>77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391</v>
      </c>
      <c r="T1113" s="1" t="s">
        <v>392</v>
      </c>
      <c r="U1113" s="1" t="s">
        <v>253</v>
      </c>
      <c r="V1113" s="3" t="s">
        <v>393</v>
      </c>
      <c r="W1113" s="3">
        <v>33.74</v>
      </c>
      <c r="X1113" s="3">
        <v>-116.73</v>
      </c>
      <c r="Y1113" s="3" t="s">
        <v>394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90</v>
      </c>
      <c r="AE1113" s="6" t="s">
        <v>90</v>
      </c>
      <c r="AF1113" s="6" t="s">
        <v>60</v>
      </c>
      <c r="AG1113" s="6" t="s">
        <v>61</v>
      </c>
      <c r="AH1113" s="6" t="s">
        <v>184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AR1113/AL1113</f>
        <v>0.22916666666666669</v>
      </c>
      <c r="AO1113" s="22" t="s">
        <v>49</v>
      </c>
      <c r="AP1113" s="22">
        <v>0</v>
      </c>
      <c r="AQ1113" s="22" t="s">
        <v>49</v>
      </c>
      <c r="AR1113" s="6">
        <v>0.11</v>
      </c>
      <c r="AS1113" s="22">
        <f t="shared" si="85"/>
        <v>0.4581424406497292</v>
      </c>
      <c r="AT1113" s="6">
        <v>0</v>
      </c>
      <c r="AU1113" s="4">
        <f t="shared" si="86"/>
        <v>0.49632097737053998</v>
      </c>
      <c r="AV1113" s="33" t="s">
        <v>49</v>
      </c>
    </row>
    <row r="1114" spans="1:48">
      <c r="A1114" s="6" t="s">
        <v>386</v>
      </c>
      <c r="B1114" s="6" t="s">
        <v>38</v>
      </c>
      <c r="C1114" s="6" t="s">
        <v>49</v>
      </c>
      <c r="D1114" s="3" t="s">
        <v>395</v>
      </c>
      <c r="E1114" s="3" t="s">
        <v>396</v>
      </c>
      <c r="F1114" s="3">
        <v>1998</v>
      </c>
      <c r="G1114" s="3" t="s">
        <v>387</v>
      </c>
      <c r="H1114" s="3" t="s">
        <v>388</v>
      </c>
      <c r="I1114" s="3" t="s">
        <v>389</v>
      </c>
      <c r="J1114" s="3" t="s">
        <v>390</v>
      </c>
      <c r="K1114" s="3" t="s">
        <v>45</v>
      </c>
      <c r="L1114" s="3" t="s">
        <v>46</v>
      </c>
      <c r="M1114" s="1" t="s">
        <v>12</v>
      </c>
      <c r="N1114" s="1" t="s">
        <v>77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391</v>
      </c>
      <c r="T1114" s="1" t="s">
        <v>392</v>
      </c>
      <c r="U1114" s="1" t="s">
        <v>253</v>
      </c>
      <c r="V1114" s="3" t="s">
        <v>393</v>
      </c>
      <c r="W1114" s="3">
        <v>33.74</v>
      </c>
      <c r="X1114" s="3">
        <v>-116.73</v>
      </c>
      <c r="Y1114" s="3" t="s">
        <v>394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85</v>
      </c>
      <c r="AE1114" s="6" t="s">
        <v>85</v>
      </c>
      <c r="AF1114" s="6" t="s">
        <v>60</v>
      </c>
      <c r="AG1114" s="6" t="s">
        <v>61</v>
      </c>
      <c r="AH1114" s="6" t="s">
        <v>184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2" t="s">
        <v>49</v>
      </c>
      <c r="AP1114" s="22">
        <v>0</v>
      </c>
      <c r="AQ1114" s="22" t="s">
        <v>49</v>
      </c>
      <c r="AR1114" s="6">
        <v>0.6</v>
      </c>
      <c r="AS1114" s="22">
        <f t="shared" si="85"/>
        <v>0.10957703265395574</v>
      </c>
      <c r="AT1114" s="6">
        <v>0</v>
      </c>
      <c r="AU1114" s="4">
        <f t="shared" si="86"/>
        <v>0.31187309293818172</v>
      </c>
      <c r="AV1114" s="33" t="s">
        <v>49</v>
      </c>
    </row>
    <row r="1115" spans="1:48">
      <c r="A1115" s="6" t="s">
        <v>386</v>
      </c>
      <c r="B1115" s="6" t="s">
        <v>38</v>
      </c>
      <c r="C1115" s="6" t="s">
        <v>49</v>
      </c>
      <c r="D1115" s="3" t="s">
        <v>395</v>
      </c>
      <c r="E1115" s="3" t="s">
        <v>396</v>
      </c>
      <c r="F1115" s="3">
        <v>1998</v>
      </c>
      <c r="G1115" s="3" t="s">
        <v>387</v>
      </c>
      <c r="H1115" s="3" t="s">
        <v>388</v>
      </c>
      <c r="I1115" s="3" t="s">
        <v>389</v>
      </c>
      <c r="J1115" s="3" t="s">
        <v>390</v>
      </c>
      <c r="K1115" s="3" t="s">
        <v>45</v>
      </c>
      <c r="L1115" s="3" t="s">
        <v>46</v>
      </c>
      <c r="M1115" s="1" t="s">
        <v>12</v>
      </c>
      <c r="N1115" s="1" t="s">
        <v>77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391</v>
      </c>
      <c r="T1115" s="1" t="s">
        <v>392</v>
      </c>
      <c r="U1115" s="1" t="s">
        <v>253</v>
      </c>
      <c r="V1115" s="3" t="s">
        <v>393</v>
      </c>
      <c r="W1115" s="3">
        <v>33.74</v>
      </c>
      <c r="X1115" s="3">
        <v>-116.73</v>
      </c>
      <c r="Y1115" s="3" t="s">
        <v>394</v>
      </c>
      <c r="Z1115" s="6" t="s">
        <v>49</v>
      </c>
      <c r="AA1115" s="6" t="s">
        <v>50</v>
      </c>
      <c r="AB1115" s="6" t="s">
        <v>186</v>
      </c>
      <c r="AC1115" s="6" t="s">
        <v>187</v>
      </c>
      <c r="AD1115" s="6" t="s">
        <v>397</v>
      </c>
      <c r="AE1115" s="6" t="s">
        <v>397</v>
      </c>
      <c r="AF1115" s="6" t="s">
        <v>60</v>
      </c>
      <c r="AG1115" s="6" t="s">
        <v>60</v>
      </c>
      <c r="AH1115" s="6" t="s">
        <v>184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2" t="s">
        <v>49</v>
      </c>
      <c r="AP1115" s="22">
        <v>0</v>
      </c>
      <c r="AQ1115" s="22" t="s">
        <v>49</v>
      </c>
      <c r="AR1115" s="6">
        <v>16</v>
      </c>
      <c r="AS1115" s="22">
        <f t="shared" si="85"/>
        <v>4.3402777777777777</v>
      </c>
      <c r="AT1115" s="6">
        <v>0</v>
      </c>
      <c r="AU1115" s="4">
        <f t="shared" si="86"/>
        <v>7.0815058479532169</v>
      </c>
      <c r="AV1115" s="33" t="s">
        <v>49</v>
      </c>
    </row>
    <row r="1116" spans="1:48">
      <c r="A1116" s="6" t="s">
        <v>386</v>
      </c>
      <c r="B1116" s="6" t="s">
        <v>38</v>
      </c>
      <c r="C1116" s="6" t="s">
        <v>49</v>
      </c>
      <c r="D1116" s="3" t="s">
        <v>395</v>
      </c>
      <c r="E1116" s="3" t="s">
        <v>396</v>
      </c>
      <c r="F1116" s="3">
        <v>1998</v>
      </c>
      <c r="G1116" s="3" t="s">
        <v>387</v>
      </c>
      <c r="H1116" s="3" t="s">
        <v>388</v>
      </c>
      <c r="I1116" s="3" t="s">
        <v>389</v>
      </c>
      <c r="J1116" s="3" t="s">
        <v>390</v>
      </c>
      <c r="K1116" s="3" t="s">
        <v>45</v>
      </c>
      <c r="L1116" s="3" t="s">
        <v>46</v>
      </c>
      <c r="M1116" s="1" t="s">
        <v>12</v>
      </c>
      <c r="N1116" s="1" t="s">
        <v>77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391</v>
      </c>
      <c r="T1116" s="1" t="s">
        <v>392</v>
      </c>
      <c r="U1116" s="1" t="s">
        <v>253</v>
      </c>
      <c r="V1116" s="3" t="s">
        <v>393</v>
      </c>
      <c r="W1116" s="3">
        <v>33.74</v>
      </c>
      <c r="X1116" s="3">
        <v>-116.73</v>
      </c>
      <c r="Y1116" s="3" t="s">
        <v>394</v>
      </c>
      <c r="Z1116" s="6" t="s">
        <v>49</v>
      </c>
      <c r="AA1116" s="6" t="s">
        <v>128</v>
      </c>
      <c r="AB1116" s="6" t="s">
        <v>243</v>
      </c>
      <c r="AC1116" s="6" t="s">
        <v>398</v>
      </c>
      <c r="AD1116" s="6" t="s">
        <v>398</v>
      </c>
      <c r="AE1116" s="6" t="s">
        <v>398</v>
      </c>
      <c r="AF1116" s="6" t="s">
        <v>60</v>
      </c>
      <c r="AG1116" s="6" t="s">
        <v>61</v>
      </c>
      <c r="AH1116" s="6" t="s">
        <v>184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2" t="s">
        <v>49</v>
      </c>
      <c r="AP1116" s="22">
        <v>0</v>
      </c>
      <c r="AQ1116" s="22" t="s">
        <v>49</v>
      </c>
      <c r="AR1116" s="6">
        <v>0.06</v>
      </c>
      <c r="AS1116" s="22">
        <f>100*AR1116</f>
        <v>6</v>
      </c>
      <c r="AT1116" s="6">
        <v>1</v>
      </c>
      <c r="AU1116" s="6">
        <f>100*(AN1116-AR1116)</f>
        <v>9</v>
      </c>
      <c r="AV1116" s="33" t="s">
        <v>49</v>
      </c>
    </row>
    <row r="1117" spans="1:48">
      <c r="A1117" s="6" t="s">
        <v>386</v>
      </c>
      <c r="B1117" s="6" t="s">
        <v>38</v>
      </c>
      <c r="C1117" s="6" t="s">
        <v>49</v>
      </c>
      <c r="D1117" s="3" t="s">
        <v>395</v>
      </c>
      <c r="E1117" s="3" t="s">
        <v>396</v>
      </c>
      <c r="F1117" s="3">
        <v>1998</v>
      </c>
      <c r="G1117" s="3" t="s">
        <v>387</v>
      </c>
      <c r="H1117" s="3" t="s">
        <v>388</v>
      </c>
      <c r="I1117" s="3" t="s">
        <v>389</v>
      </c>
      <c r="J1117" s="3" t="s">
        <v>390</v>
      </c>
      <c r="K1117" s="3" t="s">
        <v>45</v>
      </c>
      <c r="L1117" s="3" t="s">
        <v>46</v>
      </c>
      <c r="M1117" s="1" t="s">
        <v>12</v>
      </c>
      <c r="N1117" s="1" t="s">
        <v>77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391</v>
      </c>
      <c r="T1117" s="1" t="s">
        <v>392</v>
      </c>
      <c r="U1117" s="1" t="s">
        <v>253</v>
      </c>
      <c r="V1117" s="3" t="s">
        <v>393</v>
      </c>
      <c r="W1117" s="3">
        <v>33.74</v>
      </c>
      <c r="X1117" s="3">
        <v>-116.73</v>
      </c>
      <c r="Y1117" s="3" t="s">
        <v>394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399</v>
      </c>
      <c r="AE1117" s="6" t="s">
        <v>399</v>
      </c>
      <c r="AF1117" s="6" t="s">
        <v>53</v>
      </c>
      <c r="AG1117" s="6" t="s">
        <v>53</v>
      </c>
      <c r="AH1117" s="6" t="s">
        <v>184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2" t="s">
        <v>49</v>
      </c>
      <c r="AP1117" s="22">
        <v>0</v>
      </c>
      <c r="AQ1117" s="22" t="s">
        <v>49</v>
      </c>
      <c r="AR1117" s="6">
        <v>0.3</v>
      </c>
      <c r="AS1117" s="22">
        <f>100*AR1117</f>
        <v>30</v>
      </c>
      <c r="AT1117" s="6">
        <v>1</v>
      </c>
      <c r="AU1117" s="6">
        <f>100*(AN1117-AR1117)</f>
        <v>70</v>
      </c>
      <c r="AV1117" s="33" t="s">
        <v>49</v>
      </c>
    </row>
    <row r="1118" spans="1:48">
      <c r="A1118" s="6" t="s">
        <v>386</v>
      </c>
      <c r="B1118" s="6" t="s">
        <v>38</v>
      </c>
      <c r="C1118" s="6" t="s">
        <v>49</v>
      </c>
      <c r="D1118" s="3" t="s">
        <v>395</v>
      </c>
      <c r="E1118" s="3" t="s">
        <v>396</v>
      </c>
      <c r="F1118" s="3">
        <v>1998</v>
      </c>
      <c r="G1118" s="3" t="s">
        <v>387</v>
      </c>
      <c r="H1118" s="3" t="s">
        <v>388</v>
      </c>
      <c r="I1118" s="3" t="s">
        <v>389</v>
      </c>
      <c r="J1118" s="3" t="s">
        <v>390</v>
      </c>
      <c r="K1118" s="3" t="s">
        <v>45</v>
      </c>
      <c r="L1118" s="3" t="s">
        <v>46</v>
      </c>
      <c r="M1118" s="1" t="s">
        <v>12</v>
      </c>
      <c r="N1118" s="1" t="s">
        <v>77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391</v>
      </c>
      <c r="T1118" s="1" t="s">
        <v>392</v>
      </c>
      <c r="U1118" s="1" t="s">
        <v>253</v>
      </c>
      <c r="V1118" s="3" t="s">
        <v>393</v>
      </c>
      <c r="W1118" s="3">
        <v>33.74</v>
      </c>
      <c r="X1118" s="3">
        <v>-116.73</v>
      </c>
      <c r="Y1118" s="3" t="s">
        <v>394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91</v>
      </c>
      <c r="AE1118" s="6" t="s">
        <v>90</v>
      </c>
      <c r="AF1118" s="6" t="s">
        <v>49</v>
      </c>
      <c r="AG1118" s="6" t="s">
        <v>49</v>
      </c>
      <c r="AH1118" s="6" t="s">
        <v>184</v>
      </c>
      <c r="AI1118" s="22" t="s">
        <v>55</v>
      </c>
      <c r="AJ1118" s="22" t="s">
        <v>49</v>
      </c>
      <c r="AK1118" s="22" t="s">
        <v>49</v>
      </c>
      <c r="AL1118" s="22" t="s">
        <v>49</v>
      </c>
      <c r="AM1118" s="22" t="s">
        <v>49</v>
      </c>
      <c r="AN1118" s="22" t="s">
        <v>49</v>
      </c>
      <c r="AO1118" s="22" t="s">
        <v>49</v>
      </c>
      <c r="AP1118" s="22">
        <v>0</v>
      </c>
      <c r="AQ1118" s="22" t="s">
        <v>49</v>
      </c>
      <c r="AR1118" s="6">
        <v>-0.1</v>
      </c>
      <c r="AS1118" s="22" t="s">
        <v>49</v>
      </c>
      <c r="AT1118" s="22" t="s">
        <v>49</v>
      </c>
      <c r="AU1118" s="22" t="s">
        <v>49</v>
      </c>
      <c r="AV1118" s="33" t="s">
        <v>49</v>
      </c>
    </row>
    <row r="1119" spans="1:48">
      <c r="A1119" s="6" t="s">
        <v>386</v>
      </c>
      <c r="B1119" s="6" t="s">
        <v>38</v>
      </c>
      <c r="C1119" s="6" t="s">
        <v>49</v>
      </c>
      <c r="D1119" s="3" t="s">
        <v>395</v>
      </c>
      <c r="E1119" s="3" t="s">
        <v>396</v>
      </c>
      <c r="F1119" s="3">
        <v>1998</v>
      </c>
      <c r="G1119" s="3" t="s">
        <v>387</v>
      </c>
      <c r="H1119" s="3" t="s">
        <v>388</v>
      </c>
      <c r="I1119" s="3" t="s">
        <v>389</v>
      </c>
      <c r="J1119" s="3" t="s">
        <v>390</v>
      </c>
      <c r="K1119" s="3" t="s">
        <v>45</v>
      </c>
      <c r="L1119" s="3" t="s">
        <v>46</v>
      </c>
      <c r="M1119" s="1" t="s">
        <v>12</v>
      </c>
      <c r="N1119" s="1" t="s">
        <v>77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391</v>
      </c>
      <c r="T1119" s="1" t="s">
        <v>392</v>
      </c>
      <c r="U1119" s="1" t="s">
        <v>253</v>
      </c>
      <c r="V1119" s="3" t="s">
        <v>393</v>
      </c>
      <c r="W1119" s="3">
        <v>33.74</v>
      </c>
      <c r="X1119" s="3">
        <v>-116.73</v>
      </c>
      <c r="Y1119" s="3" t="s">
        <v>394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91</v>
      </c>
      <c r="AE1119" s="6" t="s">
        <v>85</v>
      </c>
      <c r="AF1119" s="6" t="s">
        <v>49</v>
      </c>
      <c r="AG1119" s="6" t="s">
        <v>49</v>
      </c>
      <c r="AH1119" s="6" t="s">
        <v>184</v>
      </c>
      <c r="AI1119" s="22" t="s">
        <v>55</v>
      </c>
      <c r="AJ1119" s="22" t="s">
        <v>49</v>
      </c>
      <c r="AK1119" s="22" t="s">
        <v>49</v>
      </c>
      <c r="AL1119" s="22" t="s">
        <v>49</v>
      </c>
      <c r="AM1119" s="22" t="s">
        <v>49</v>
      </c>
      <c r="AN1119" s="22" t="s">
        <v>49</v>
      </c>
      <c r="AO1119" s="22" t="s">
        <v>49</v>
      </c>
      <c r="AP1119" s="22">
        <v>0</v>
      </c>
      <c r="AQ1119" s="22" t="s">
        <v>49</v>
      </c>
      <c r="AR1119" s="6">
        <v>0.06</v>
      </c>
      <c r="AS1119" s="22" t="s">
        <v>49</v>
      </c>
      <c r="AT1119" s="22" t="s">
        <v>49</v>
      </c>
      <c r="AU1119" s="22" t="s">
        <v>49</v>
      </c>
      <c r="AV1119" s="33" t="s">
        <v>49</v>
      </c>
    </row>
    <row r="1120" spans="1:48">
      <c r="A1120" s="6" t="s">
        <v>386</v>
      </c>
      <c r="B1120" s="6" t="s">
        <v>38</v>
      </c>
      <c r="C1120" s="6" t="s">
        <v>49</v>
      </c>
      <c r="D1120" s="3" t="s">
        <v>395</v>
      </c>
      <c r="E1120" s="3" t="s">
        <v>396</v>
      </c>
      <c r="F1120" s="3">
        <v>1998</v>
      </c>
      <c r="G1120" s="3" t="s">
        <v>387</v>
      </c>
      <c r="H1120" s="3" t="s">
        <v>388</v>
      </c>
      <c r="I1120" s="3" t="s">
        <v>389</v>
      </c>
      <c r="J1120" s="3" t="s">
        <v>390</v>
      </c>
      <c r="K1120" s="3" t="s">
        <v>45</v>
      </c>
      <c r="L1120" s="3" t="s">
        <v>46</v>
      </c>
      <c r="M1120" s="1" t="s">
        <v>12</v>
      </c>
      <c r="N1120" s="1" t="s">
        <v>77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391</v>
      </c>
      <c r="T1120" s="1" t="s">
        <v>392</v>
      </c>
      <c r="U1120" s="1" t="s">
        <v>253</v>
      </c>
      <c r="V1120" s="3" t="s">
        <v>393</v>
      </c>
      <c r="W1120" s="3">
        <v>33.74</v>
      </c>
      <c r="X1120" s="3">
        <v>-116.73</v>
      </c>
      <c r="Y1120" s="3" t="s">
        <v>394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91</v>
      </c>
      <c r="AE1120" s="6" t="s">
        <v>397</v>
      </c>
      <c r="AF1120" s="6" t="s">
        <v>49</v>
      </c>
      <c r="AG1120" s="6" t="s">
        <v>49</v>
      </c>
      <c r="AH1120" s="6" t="s">
        <v>184</v>
      </c>
      <c r="AI1120" s="22" t="s">
        <v>55</v>
      </c>
      <c r="AJ1120" s="22" t="s">
        <v>49</v>
      </c>
      <c r="AK1120" s="22" t="s">
        <v>49</v>
      </c>
      <c r="AL1120" s="22" t="s">
        <v>49</v>
      </c>
      <c r="AM1120" s="22" t="s">
        <v>49</v>
      </c>
      <c r="AN1120" s="22" t="s">
        <v>49</v>
      </c>
      <c r="AO1120" s="22" t="s">
        <v>49</v>
      </c>
      <c r="AP1120" s="22">
        <v>0</v>
      </c>
      <c r="AQ1120" s="22" t="s">
        <v>49</v>
      </c>
      <c r="AR1120" s="6">
        <v>1.21</v>
      </c>
      <c r="AS1120" s="22" t="s">
        <v>49</v>
      </c>
      <c r="AT1120" s="22" t="s">
        <v>49</v>
      </c>
      <c r="AU1120" s="22" t="s">
        <v>49</v>
      </c>
      <c r="AV1120" s="33" t="s">
        <v>49</v>
      </c>
    </row>
    <row r="1121" spans="1:49">
      <c r="A1121" s="6" t="s">
        <v>386</v>
      </c>
      <c r="B1121" s="6" t="s">
        <v>38</v>
      </c>
      <c r="C1121" s="6" t="s">
        <v>49</v>
      </c>
      <c r="D1121" s="3" t="s">
        <v>395</v>
      </c>
      <c r="E1121" s="3" t="s">
        <v>396</v>
      </c>
      <c r="F1121" s="3">
        <v>1998</v>
      </c>
      <c r="G1121" s="3" t="s">
        <v>387</v>
      </c>
      <c r="H1121" s="3" t="s">
        <v>388</v>
      </c>
      <c r="I1121" s="3" t="s">
        <v>389</v>
      </c>
      <c r="J1121" s="3" t="s">
        <v>390</v>
      </c>
      <c r="K1121" s="3" t="s">
        <v>45</v>
      </c>
      <c r="L1121" s="3" t="s">
        <v>46</v>
      </c>
      <c r="M1121" s="1" t="s">
        <v>12</v>
      </c>
      <c r="N1121" s="1" t="s">
        <v>77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391</v>
      </c>
      <c r="T1121" s="1" t="s">
        <v>392</v>
      </c>
      <c r="U1121" s="1" t="s">
        <v>253</v>
      </c>
      <c r="V1121" s="3" t="s">
        <v>393</v>
      </c>
      <c r="W1121" s="3">
        <v>33.74</v>
      </c>
      <c r="X1121" s="3">
        <v>-116.73</v>
      </c>
      <c r="Y1121" s="3" t="s">
        <v>394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91</v>
      </c>
      <c r="AE1121" s="6" t="s">
        <v>398</v>
      </c>
      <c r="AF1121" s="6" t="s">
        <v>49</v>
      </c>
      <c r="AG1121" s="6" t="s">
        <v>49</v>
      </c>
      <c r="AH1121" s="6" t="s">
        <v>184</v>
      </c>
      <c r="AI1121" s="22" t="s">
        <v>55</v>
      </c>
      <c r="AJ1121" s="22" t="s">
        <v>49</v>
      </c>
      <c r="AK1121" s="22" t="s">
        <v>49</v>
      </c>
      <c r="AL1121" s="22" t="s">
        <v>49</v>
      </c>
      <c r="AM1121" s="22" t="s">
        <v>49</v>
      </c>
      <c r="AN1121" s="22" t="s">
        <v>49</v>
      </c>
      <c r="AO1121" s="22" t="s">
        <v>49</v>
      </c>
      <c r="AP1121" s="22">
        <v>0</v>
      </c>
      <c r="AQ1121" s="22" t="s">
        <v>49</v>
      </c>
      <c r="AR1121" s="6">
        <v>-0.03</v>
      </c>
      <c r="AS1121" s="22" t="s">
        <v>49</v>
      </c>
      <c r="AT1121" s="22" t="s">
        <v>49</v>
      </c>
      <c r="AU1121" s="22" t="s">
        <v>49</v>
      </c>
      <c r="AV1121" s="33" t="s">
        <v>49</v>
      </c>
    </row>
    <row r="1122" spans="1:49">
      <c r="A1122" s="6" t="s">
        <v>386</v>
      </c>
      <c r="B1122" s="6" t="s">
        <v>38</v>
      </c>
      <c r="C1122" s="6" t="s">
        <v>49</v>
      </c>
      <c r="D1122" s="3" t="s">
        <v>395</v>
      </c>
      <c r="E1122" s="3" t="s">
        <v>396</v>
      </c>
      <c r="F1122" s="3">
        <v>1998</v>
      </c>
      <c r="G1122" s="3" t="s">
        <v>387</v>
      </c>
      <c r="H1122" s="3" t="s">
        <v>388</v>
      </c>
      <c r="I1122" s="3" t="s">
        <v>389</v>
      </c>
      <c r="J1122" s="3" t="s">
        <v>390</v>
      </c>
      <c r="K1122" s="3" t="s">
        <v>45</v>
      </c>
      <c r="L1122" s="3" t="s">
        <v>46</v>
      </c>
      <c r="M1122" s="1" t="s">
        <v>12</v>
      </c>
      <c r="N1122" s="1" t="s">
        <v>77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391</v>
      </c>
      <c r="T1122" s="1" t="s">
        <v>392</v>
      </c>
      <c r="U1122" s="1" t="s">
        <v>253</v>
      </c>
      <c r="V1122" s="3" t="s">
        <v>393</v>
      </c>
      <c r="W1122" s="3">
        <v>33.74</v>
      </c>
      <c r="X1122" s="3">
        <v>-116.73</v>
      </c>
      <c r="Y1122" s="3" t="s">
        <v>394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91</v>
      </c>
      <c r="AE1122" s="6" t="s">
        <v>399</v>
      </c>
      <c r="AF1122" s="6" t="s">
        <v>49</v>
      </c>
      <c r="AG1122" s="6" t="s">
        <v>49</v>
      </c>
      <c r="AH1122" s="6" t="s">
        <v>184</v>
      </c>
      <c r="AI1122" s="22" t="s">
        <v>55</v>
      </c>
      <c r="AJ1122" s="22" t="s">
        <v>49</v>
      </c>
      <c r="AK1122" s="22" t="s">
        <v>49</v>
      </c>
      <c r="AL1122" s="22" t="s">
        <v>49</v>
      </c>
      <c r="AM1122" s="22" t="s">
        <v>49</v>
      </c>
      <c r="AN1122" s="22" t="s">
        <v>49</v>
      </c>
      <c r="AO1122" s="22" t="s">
        <v>49</v>
      </c>
      <c r="AP1122" s="22">
        <v>0</v>
      </c>
      <c r="AQ1122" s="22" t="s">
        <v>49</v>
      </c>
      <c r="AR1122" s="6">
        <v>-0.28999999999999998</v>
      </c>
      <c r="AS1122" s="22" t="s">
        <v>49</v>
      </c>
      <c r="AT1122" s="22" t="s">
        <v>49</v>
      </c>
      <c r="AU1122" s="22" t="s">
        <v>49</v>
      </c>
      <c r="AV1122" s="33" t="s">
        <v>49</v>
      </c>
    </row>
    <row r="1123" spans="1:49">
      <c r="A1123" s="6" t="s">
        <v>386</v>
      </c>
      <c r="B1123" s="6" t="s">
        <v>38</v>
      </c>
      <c r="C1123" s="6" t="s">
        <v>49</v>
      </c>
      <c r="D1123" s="3" t="s">
        <v>395</v>
      </c>
      <c r="E1123" s="3" t="s">
        <v>396</v>
      </c>
      <c r="F1123" s="3">
        <v>1998</v>
      </c>
      <c r="G1123" s="3" t="s">
        <v>387</v>
      </c>
      <c r="H1123" s="3" t="s">
        <v>388</v>
      </c>
      <c r="I1123" s="3" t="s">
        <v>389</v>
      </c>
      <c r="J1123" s="3" t="s">
        <v>390</v>
      </c>
      <c r="K1123" s="3" t="s">
        <v>45</v>
      </c>
      <c r="L1123" s="3" t="s">
        <v>46</v>
      </c>
      <c r="M1123" s="1" t="s">
        <v>12</v>
      </c>
      <c r="N1123" s="1" t="s">
        <v>77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391</v>
      </c>
      <c r="T1123" s="1" t="s">
        <v>392</v>
      </c>
      <c r="U1123" s="1" t="s">
        <v>253</v>
      </c>
      <c r="V1123" s="3" t="s">
        <v>393</v>
      </c>
      <c r="W1123" s="3">
        <v>33.74</v>
      </c>
      <c r="X1123" s="3">
        <v>-116.73</v>
      </c>
      <c r="Y1123" s="3" t="s">
        <v>394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90</v>
      </c>
      <c r="AE1123" s="6" t="s">
        <v>85</v>
      </c>
      <c r="AF1123" s="6" t="s">
        <v>49</v>
      </c>
      <c r="AG1123" s="6" t="s">
        <v>49</v>
      </c>
      <c r="AH1123" s="6" t="s">
        <v>184</v>
      </c>
      <c r="AI1123" s="22" t="s">
        <v>55</v>
      </c>
      <c r="AJ1123" s="22" t="s">
        <v>49</v>
      </c>
      <c r="AK1123" s="22" t="s">
        <v>49</v>
      </c>
      <c r="AL1123" s="22" t="s">
        <v>49</v>
      </c>
      <c r="AM1123" s="22" t="s">
        <v>49</v>
      </c>
      <c r="AN1123" s="22" t="s">
        <v>49</v>
      </c>
      <c r="AO1123" s="22" t="s">
        <v>49</v>
      </c>
      <c r="AP1123" s="22">
        <v>0</v>
      </c>
      <c r="AQ1123" s="22" t="s">
        <v>49</v>
      </c>
      <c r="AR1123" s="6">
        <v>-0.21</v>
      </c>
      <c r="AS1123" s="22" t="s">
        <v>49</v>
      </c>
      <c r="AT1123" s="22" t="s">
        <v>49</v>
      </c>
      <c r="AU1123" s="22" t="s">
        <v>49</v>
      </c>
      <c r="AV1123" s="33" t="s">
        <v>49</v>
      </c>
    </row>
    <row r="1124" spans="1:49">
      <c r="A1124" s="6" t="s">
        <v>386</v>
      </c>
      <c r="B1124" s="6" t="s">
        <v>38</v>
      </c>
      <c r="C1124" s="6" t="s">
        <v>49</v>
      </c>
      <c r="D1124" s="3" t="s">
        <v>395</v>
      </c>
      <c r="E1124" s="3" t="s">
        <v>396</v>
      </c>
      <c r="F1124" s="3">
        <v>1998</v>
      </c>
      <c r="G1124" s="3" t="s">
        <v>387</v>
      </c>
      <c r="H1124" s="3" t="s">
        <v>388</v>
      </c>
      <c r="I1124" s="3" t="s">
        <v>389</v>
      </c>
      <c r="J1124" s="3" t="s">
        <v>390</v>
      </c>
      <c r="K1124" s="3" t="s">
        <v>45</v>
      </c>
      <c r="L1124" s="3" t="s">
        <v>46</v>
      </c>
      <c r="M1124" s="1" t="s">
        <v>12</v>
      </c>
      <c r="N1124" s="1" t="s">
        <v>77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391</v>
      </c>
      <c r="T1124" s="1" t="s">
        <v>392</v>
      </c>
      <c r="U1124" s="1" t="s">
        <v>253</v>
      </c>
      <c r="V1124" s="3" t="s">
        <v>393</v>
      </c>
      <c r="W1124" s="3">
        <v>33.74</v>
      </c>
      <c r="X1124" s="3">
        <v>-116.73</v>
      </c>
      <c r="Y1124" s="3" t="s">
        <v>394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90</v>
      </c>
      <c r="AE1124" s="6" t="s">
        <v>397</v>
      </c>
      <c r="AF1124" s="6" t="s">
        <v>49</v>
      </c>
      <c r="AG1124" s="6" t="s">
        <v>49</v>
      </c>
      <c r="AH1124" s="6" t="s">
        <v>184</v>
      </c>
      <c r="AI1124" s="22" t="s">
        <v>55</v>
      </c>
      <c r="AJ1124" s="22" t="s">
        <v>49</v>
      </c>
      <c r="AK1124" s="22" t="s">
        <v>49</v>
      </c>
      <c r="AL1124" s="22" t="s">
        <v>49</v>
      </c>
      <c r="AM1124" s="22" t="s">
        <v>49</v>
      </c>
      <c r="AN1124" s="22" t="s">
        <v>49</v>
      </c>
      <c r="AO1124" s="22" t="s">
        <v>49</v>
      </c>
      <c r="AP1124" s="22">
        <v>0</v>
      </c>
      <c r="AQ1124" s="22" t="s">
        <v>49</v>
      </c>
      <c r="AR1124" s="6">
        <v>0.21</v>
      </c>
      <c r="AS1124" s="22" t="s">
        <v>49</v>
      </c>
      <c r="AT1124" s="22" t="s">
        <v>49</v>
      </c>
      <c r="AU1124" s="22" t="s">
        <v>49</v>
      </c>
      <c r="AV1124" s="33" t="s">
        <v>49</v>
      </c>
    </row>
    <row r="1125" spans="1:49">
      <c r="A1125" s="6" t="s">
        <v>386</v>
      </c>
      <c r="B1125" s="6" t="s">
        <v>38</v>
      </c>
      <c r="C1125" s="6" t="s">
        <v>49</v>
      </c>
      <c r="D1125" s="3" t="s">
        <v>395</v>
      </c>
      <c r="E1125" s="3" t="s">
        <v>396</v>
      </c>
      <c r="F1125" s="3">
        <v>1998</v>
      </c>
      <c r="G1125" s="3" t="s">
        <v>387</v>
      </c>
      <c r="H1125" s="3" t="s">
        <v>388</v>
      </c>
      <c r="I1125" s="3" t="s">
        <v>389</v>
      </c>
      <c r="J1125" s="3" t="s">
        <v>390</v>
      </c>
      <c r="K1125" s="3" t="s">
        <v>45</v>
      </c>
      <c r="L1125" s="3" t="s">
        <v>46</v>
      </c>
      <c r="M1125" s="1" t="s">
        <v>12</v>
      </c>
      <c r="N1125" s="1" t="s">
        <v>77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391</v>
      </c>
      <c r="T1125" s="1" t="s">
        <v>392</v>
      </c>
      <c r="U1125" s="1" t="s">
        <v>253</v>
      </c>
      <c r="V1125" s="3" t="s">
        <v>393</v>
      </c>
      <c r="W1125" s="3">
        <v>33.74</v>
      </c>
      <c r="X1125" s="3">
        <v>-116.73</v>
      </c>
      <c r="Y1125" s="3" t="s">
        <v>394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90</v>
      </c>
      <c r="AE1125" s="6" t="s">
        <v>398</v>
      </c>
      <c r="AF1125" s="6" t="s">
        <v>49</v>
      </c>
      <c r="AG1125" s="6" t="s">
        <v>49</v>
      </c>
      <c r="AH1125" s="6" t="s">
        <v>184</v>
      </c>
      <c r="AI1125" s="22" t="s">
        <v>55</v>
      </c>
      <c r="AJ1125" s="22" t="s">
        <v>49</v>
      </c>
      <c r="AK1125" s="22" t="s">
        <v>49</v>
      </c>
      <c r="AL1125" s="22" t="s">
        <v>49</v>
      </c>
      <c r="AM1125" s="22" t="s">
        <v>49</v>
      </c>
      <c r="AN1125" s="22" t="s">
        <v>49</v>
      </c>
      <c r="AO1125" s="22" t="s">
        <v>49</v>
      </c>
      <c r="AP1125" s="22">
        <v>0</v>
      </c>
      <c r="AQ1125" s="22" t="s">
        <v>49</v>
      </c>
      <c r="AR1125" s="6">
        <v>0</v>
      </c>
      <c r="AS1125" s="22" t="s">
        <v>49</v>
      </c>
      <c r="AT1125" s="22" t="s">
        <v>49</v>
      </c>
      <c r="AU1125" s="22" t="s">
        <v>49</v>
      </c>
      <c r="AV1125" s="33" t="s">
        <v>49</v>
      </c>
    </row>
    <row r="1126" spans="1:49">
      <c r="A1126" s="6" t="s">
        <v>386</v>
      </c>
      <c r="B1126" s="6" t="s">
        <v>38</v>
      </c>
      <c r="C1126" s="6" t="s">
        <v>49</v>
      </c>
      <c r="D1126" s="3" t="s">
        <v>395</v>
      </c>
      <c r="E1126" s="3" t="s">
        <v>396</v>
      </c>
      <c r="F1126" s="3">
        <v>1998</v>
      </c>
      <c r="G1126" s="3" t="s">
        <v>387</v>
      </c>
      <c r="H1126" s="3" t="s">
        <v>388</v>
      </c>
      <c r="I1126" s="3" t="s">
        <v>389</v>
      </c>
      <c r="J1126" s="3" t="s">
        <v>390</v>
      </c>
      <c r="K1126" s="3" t="s">
        <v>45</v>
      </c>
      <c r="L1126" s="3" t="s">
        <v>46</v>
      </c>
      <c r="M1126" s="1" t="s">
        <v>12</v>
      </c>
      <c r="N1126" s="1" t="s">
        <v>77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391</v>
      </c>
      <c r="T1126" s="1" t="s">
        <v>392</v>
      </c>
      <c r="U1126" s="1" t="s">
        <v>253</v>
      </c>
      <c r="V1126" s="3" t="s">
        <v>393</v>
      </c>
      <c r="W1126" s="3">
        <v>33.74</v>
      </c>
      <c r="X1126" s="3">
        <v>-116.73</v>
      </c>
      <c r="Y1126" s="3" t="s">
        <v>394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90</v>
      </c>
      <c r="AE1126" s="6" t="s">
        <v>399</v>
      </c>
      <c r="AF1126" s="6" t="s">
        <v>49</v>
      </c>
      <c r="AG1126" s="6" t="s">
        <v>49</v>
      </c>
      <c r="AH1126" s="6" t="s">
        <v>184</v>
      </c>
      <c r="AI1126" s="22" t="s">
        <v>55</v>
      </c>
      <c r="AJ1126" s="22" t="s">
        <v>49</v>
      </c>
      <c r="AK1126" s="22" t="s">
        <v>49</v>
      </c>
      <c r="AL1126" s="22" t="s">
        <v>49</v>
      </c>
      <c r="AM1126" s="22" t="s">
        <v>49</v>
      </c>
      <c r="AN1126" s="22" t="s">
        <v>49</v>
      </c>
      <c r="AO1126" s="22" t="s">
        <v>49</v>
      </c>
      <c r="AP1126" s="22">
        <v>0</v>
      </c>
      <c r="AQ1126" s="22" t="s">
        <v>49</v>
      </c>
      <c r="AR1126" s="6">
        <v>-0.01</v>
      </c>
      <c r="AS1126" s="22" t="s">
        <v>49</v>
      </c>
      <c r="AT1126" s="22" t="s">
        <v>49</v>
      </c>
      <c r="AU1126" s="22" t="s">
        <v>49</v>
      </c>
      <c r="AV1126" s="33" t="s">
        <v>49</v>
      </c>
    </row>
    <row r="1127" spans="1:49">
      <c r="A1127" s="6" t="s">
        <v>386</v>
      </c>
      <c r="B1127" s="6" t="s">
        <v>38</v>
      </c>
      <c r="C1127" s="6" t="s">
        <v>49</v>
      </c>
      <c r="D1127" s="3" t="s">
        <v>395</v>
      </c>
      <c r="E1127" s="3" t="s">
        <v>396</v>
      </c>
      <c r="F1127" s="3">
        <v>1998</v>
      </c>
      <c r="G1127" s="3" t="s">
        <v>387</v>
      </c>
      <c r="H1127" s="3" t="s">
        <v>388</v>
      </c>
      <c r="I1127" s="3" t="s">
        <v>389</v>
      </c>
      <c r="J1127" s="3" t="s">
        <v>390</v>
      </c>
      <c r="K1127" s="3" t="s">
        <v>45</v>
      </c>
      <c r="L1127" s="3" t="s">
        <v>46</v>
      </c>
      <c r="M1127" s="1" t="s">
        <v>12</v>
      </c>
      <c r="N1127" s="1" t="s">
        <v>77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391</v>
      </c>
      <c r="T1127" s="1" t="s">
        <v>392</v>
      </c>
      <c r="U1127" s="1" t="s">
        <v>253</v>
      </c>
      <c r="V1127" s="3" t="s">
        <v>393</v>
      </c>
      <c r="W1127" s="3">
        <v>33.74</v>
      </c>
      <c r="X1127" s="3">
        <v>-116.73</v>
      </c>
      <c r="Y1127" s="3" t="s">
        <v>394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85</v>
      </c>
      <c r="AE1127" s="6" t="s">
        <v>397</v>
      </c>
      <c r="AF1127" s="6" t="s">
        <v>49</v>
      </c>
      <c r="AG1127" s="6" t="s">
        <v>49</v>
      </c>
      <c r="AH1127" s="6" t="s">
        <v>184</v>
      </c>
      <c r="AI1127" s="22" t="s">
        <v>55</v>
      </c>
      <c r="AJ1127" s="22" t="s">
        <v>49</v>
      </c>
      <c r="AK1127" s="22" t="s">
        <v>49</v>
      </c>
      <c r="AL1127" s="22" t="s">
        <v>49</v>
      </c>
      <c r="AM1127" s="22" t="s">
        <v>49</v>
      </c>
      <c r="AN1127" s="22" t="s">
        <v>49</v>
      </c>
      <c r="AO1127" s="22" t="s">
        <v>49</v>
      </c>
      <c r="AP1127" s="22">
        <v>0</v>
      </c>
      <c r="AQ1127" s="22" t="s">
        <v>49</v>
      </c>
      <c r="AR1127" s="6">
        <v>0.44</v>
      </c>
      <c r="AS1127" s="22" t="s">
        <v>49</v>
      </c>
      <c r="AT1127" s="22" t="s">
        <v>49</v>
      </c>
      <c r="AU1127" s="22" t="s">
        <v>49</v>
      </c>
      <c r="AV1127" s="33" t="s">
        <v>49</v>
      </c>
    </row>
    <row r="1128" spans="1:49">
      <c r="A1128" s="6" t="s">
        <v>386</v>
      </c>
      <c r="B1128" s="6" t="s">
        <v>38</v>
      </c>
      <c r="C1128" s="6" t="s">
        <v>49</v>
      </c>
      <c r="D1128" s="3" t="s">
        <v>395</v>
      </c>
      <c r="E1128" s="3" t="s">
        <v>396</v>
      </c>
      <c r="F1128" s="3">
        <v>1998</v>
      </c>
      <c r="G1128" s="3" t="s">
        <v>387</v>
      </c>
      <c r="H1128" s="3" t="s">
        <v>388</v>
      </c>
      <c r="I1128" s="3" t="s">
        <v>389</v>
      </c>
      <c r="J1128" s="3" t="s">
        <v>390</v>
      </c>
      <c r="K1128" s="3" t="s">
        <v>45</v>
      </c>
      <c r="L1128" s="3" t="s">
        <v>46</v>
      </c>
      <c r="M1128" s="1" t="s">
        <v>12</v>
      </c>
      <c r="N1128" s="1" t="s">
        <v>77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391</v>
      </c>
      <c r="T1128" s="1" t="s">
        <v>392</v>
      </c>
      <c r="U1128" s="1" t="s">
        <v>253</v>
      </c>
      <c r="V1128" s="3" t="s">
        <v>393</v>
      </c>
      <c r="W1128" s="3">
        <v>33.74</v>
      </c>
      <c r="X1128" s="3">
        <v>-116.73</v>
      </c>
      <c r="Y1128" s="3" t="s">
        <v>394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85</v>
      </c>
      <c r="AE1128" s="6" t="s">
        <v>398</v>
      </c>
      <c r="AF1128" s="6" t="s">
        <v>49</v>
      </c>
      <c r="AG1128" s="6" t="s">
        <v>49</v>
      </c>
      <c r="AH1128" s="6" t="s">
        <v>184</v>
      </c>
      <c r="AI1128" s="22" t="s">
        <v>55</v>
      </c>
      <c r="AJ1128" s="22" t="s">
        <v>49</v>
      </c>
      <c r="AK1128" s="22" t="s">
        <v>49</v>
      </c>
      <c r="AL1128" s="22" t="s">
        <v>49</v>
      </c>
      <c r="AM1128" s="22" t="s">
        <v>49</v>
      </c>
      <c r="AN1128" s="22" t="s">
        <v>49</v>
      </c>
      <c r="AO1128" s="22" t="s">
        <v>49</v>
      </c>
      <c r="AP1128" s="22">
        <v>0</v>
      </c>
      <c r="AQ1128" s="22" t="s">
        <v>49</v>
      </c>
      <c r="AR1128" s="6">
        <v>-0.19</v>
      </c>
      <c r="AS1128" s="22" t="s">
        <v>49</v>
      </c>
      <c r="AT1128" s="22" t="s">
        <v>49</v>
      </c>
      <c r="AU1128" s="22" t="s">
        <v>49</v>
      </c>
      <c r="AV1128" s="33" t="s">
        <v>49</v>
      </c>
    </row>
    <row r="1129" spans="1:49">
      <c r="A1129" s="6" t="s">
        <v>386</v>
      </c>
      <c r="B1129" s="6" t="s">
        <v>38</v>
      </c>
      <c r="C1129" s="6" t="s">
        <v>49</v>
      </c>
      <c r="D1129" s="3" t="s">
        <v>395</v>
      </c>
      <c r="E1129" s="3" t="s">
        <v>396</v>
      </c>
      <c r="F1129" s="3">
        <v>1998</v>
      </c>
      <c r="G1129" s="3" t="s">
        <v>387</v>
      </c>
      <c r="H1129" s="3" t="s">
        <v>388</v>
      </c>
      <c r="I1129" s="3" t="s">
        <v>389</v>
      </c>
      <c r="J1129" s="3" t="s">
        <v>390</v>
      </c>
      <c r="K1129" s="3" t="s">
        <v>45</v>
      </c>
      <c r="L1129" s="3" t="s">
        <v>46</v>
      </c>
      <c r="M1129" s="1" t="s">
        <v>12</v>
      </c>
      <c r="N1129" s="1" t="s">
        <v>77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391</v>
      </c>
      <c r="T1129" s="1" t="s">
        <v>392</v>
      </c>
      <c r="U1129" s="1" t="s">
        <v>253</v>
      </c>
      <c r="V1129" s="3" t="s">
        <v>393</v>
      </c>
      <c r="W1129" s="3">
        <v>33.74</v>
      </c>
      <c r="X1129" s="3">
        <v>-116.73</v>
      </c>
      <c r="Y1129" s="3" t="s">
        <v>394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85</v>
      </c>
      <c r="AE1129" s="6" t="s">
        <v>399</v>
      </c>
      <c r="AF1129" s="6" t="s">
        <v>49</v>
      </c>
      <c r="AG1129" s="6" t="s">
        <v>49</v>
      </c>
      <c r="AH1129" s="6" t="s">
        <v>184</v>
      </c>
      <c r="AI1129" s="22" t="s">
        <v>55</v>
      </c>
      <c r="AJ1129" s="22" t="s">
        <v>49</v>
      </c>
      <c r="AK1129" s="22" t="s">
        <v>49</v>
      </c>
      <c r="AL1129" s="22" t="s">
        <v>49</v>
      </c>
      <c r="AM1129" s="22" t="s">
        <v>49</v>
      </c>
      <c r="AN1129" s="22" t="s">
        <v>49</v>
      </c>
      <c r="AO1129" s="22" t="s">
        <v>49</v>
      </c>
      <c r="AP1129" s="22">
        <v>0</v>
      </c>
      <c r="AQ1129" s="22" t="s">
        <v>49</v>
      </c>
      <c r="AR1129" s="6">
        <v>7.0000000000000007E-2</v>
      </c>
      <c r="AS1129" s="22" t="s">
        <v>49</v>
      </c>
      <c r="AT1129" s="22" t="s">
        <v>49</v>
      </c>
      <c r="AU1129" s="22" t="s">
        <v>49</v>
      </c>
      <c r="AV1129" s="33" t="s">
        <v>49</v>
      </c>
    </row>
    <row r="1130" spans="1:49">
      <c r="A1130" s="6" t="s">
        <v>386</v>
      </c>
      <c r="B1130" s="6" t="s">
        <v>38</v>
      </c>
      <c r="C1130" s="6" t="s">
        <v>49</v>
      </c>
      <c r="D1130" s="3" t="s">
        <v>395</v>
      </c>
      <c r="E1130" s="3" t="s">
        <v>396</v>
      </c>
      <c r="F1130" s="3">
        <v>1998</v>
      </c>
      <c r="G1130" s="3" t="s">
        <v>387</v>
      </c>
      <c r="H1130" s="3" t="s">
        <v>388</v>
      </c>
      <c r="I1130" s="3" t="s">
        <v>389</v>
      </c>
      <c r="J1130" s="3" t="s">
        <v>390</v>
      </c>
      <c r="K1130" s="3" t="s">
        <v>45</v>
      </c>
      <c r="L1130" s="3" t="s">
        <v>46</v>
      </c>
      <c r="M1130" s="1" t="s">
        <v>12</v>
      </c>
      <c r="N1130" s="1" t="s">
        <v>77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391</v>
      </c>
      <c r="T1130" s="1" t="s">
        <v>392</v>
      </c>
      <c r="U1130" s="1" t="s">
        <v>253</v>
      </c>
      <c r="V1130" s="3" t="s">
        <v>393</v>
      </c>
      <c r="W1130" s="3">
        <v>33.74</v>
      </c>
      <c r="X1130" s="3">
        <v>-116.73</v>
      </c>
      <c r="Y1130" s="3" t="s">
        <v>394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397</v>
      </c>
      <c r="AE1130" s="6" t="s">
        <v>398</v>
      </c>
      <c r="AF1130" s="6" t="s">
        <v>49</v>
      </c>
      <c r="AG1130" s="6" t="s">
        <v>49</v>
      </c>
      <c r="AH1130" s="6" t="s">
        <v>184</v>
      </c>
      <c r="AI1130" s="22" t="s">
        <v>55</v>
      </c>
      <c r="AJ1130" s="22" t="s">
        <v>49</v>
      </c>
      <c r="AK1130" s="22" t="s">
        <v>49</v>
      </c>
      <c r="AL1130" s="22" t="s">
        <v>49</v>
      </c>
      <c r="AM1130" s="22" t="s">
        <v>49</v>
      </c>
      <c r="AN1130" s="22" t="s">
        <v>49</v>
      </c>
      <c r="AO1130" s="22" t="s">
        <v>49</v>
      </c>
      <c r="AP1130" s="22">
        <v>0</v>
      </c>
      <c r="AQ1130" s="22" t="s">
        <v>49</v>
      </c>
      <c r="AR1130" s="6">
        <v>0.02</v>
      </c>
      <c r="AS1130" s="22" t="s">
        <v>49</v>
      </c>
      <c r="AT1130" s="22" t="s">
        <v>49</v>
      </c>
      <c r="AU1130" s="22" t="s">
        <v>49</v>
      </c>
      <c r="AV1130" s="33" t="s">
        <v>49</v>
      </c>
    </row>
    <row r="1131" spans="1:49">
      <c r="A1131" s="6" t="s">
        <v>386</v>
      </c>
      <c r="B1131" s="6" t="s">
        <v>38</v>
      </c>
      <c r="C1131" s="6" t="s">
        <v>49</v>
      </c>
      <c r="D1131" s="3" t="s">
        <v>395</v>
      </c>
      <c r="E1131" s="3" t="s">
        <v>396</v>
      </c>
      <c r="F1131" s="3">
        <v>1998</v>
      </c>
      <c r="G1131" s="3" t="s">
        <v>387</v>
      </c>
      <c r="H1131" s="3" t="s">
        <v>388</v>
      </c>
      <c r="I1131" s="3" t="s">
        <v>389</v>
      </c>
      <c r="J1131" s="3" t="s">
        <v>390</v>
      </c>
      <c r="K1131" s="3" t="s">
        <v>45</v>
      </c>
      <c r="L1131" s="3" t="s">
        <v>46</v>
      </c>
      <c r="M1131" s="1" t="s">
        <v>12</v>
      </c>
      <c r="N1131" s="1" t="s">
        <v>77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391</v>
      </c>
      <c r="T1131" s="1" t="s">
        <v>392</v>
      </c>
      <c r="U1131" s="1" t="s">
        <v>253</v>
      </c>
      <c r="V1131" s="3" t="s">
        <v>393</v>
      </c>
      <c r="W1131" s="3">
        <v>33.74</v>
      </c>
      <c r="X1131" s="3">
        <v>-116.73</v>
      </c>
      <c r="Y1131" s="3" t="s">
        <v>394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397</v>
      </c>
      <c r="AE1131" s="6" t="s">
        <v>399</v>
      </c>
      <c r="AF1131" s="6" t="s">
        <v>49</v>
      </c>
      <c r="AG1131" s="6" t="s">
        <v>49</v>
      </c>
      <c r="AH1131" s="6" t="s">
        <v>184</v>
      </c>
      <c r="AI1131" s="22" t="s">
        <v>55</v>
      </c>
      <c r="AJ1131" s="22" t="s">
        <v>49</v>
      </c>
      <c r="AK1131" s="22" t="s">
        <v>49</v>
      </c>
      <c r="AL1131" s="22" t="s">
        <v>49</v>
      </c>
      <c r="AM1131" s="22" t="s">
        <v>49</v>
      </c>
      <c r="AN1131" s="22" t="s">
        <v>49</v>
      </c>
      <c r="AO1131" s="22" t="s">
        <v>49</v>
      </c>
      <c r="AP1131" s="22">
        <v>0</v>
      </c>
      <c r="AQ1131" s="22" t="s">
        <v>49</v>
      </c>
      <c r="AR1131" s="6">
        <v>-0.95</v>
      </c>
      <c r="AS1131" s="22" t="s">
        <v>49</v>
      </c>
      <c r="AT1131" s="22" t="s">
        <v>49</v>
      </c>
      <c r="AU1131" s="22" t="s">
        <v>49</v>
      </c>
      <c r="AV1131" s="33" t="s">
        <v>49</v>
      </c>
    </row>
    <row r="1132" spans="1:49">
      <c r="A1132" s="6" t="s">
        <v>386</v>
      </c>
      <c r="B1132" s="6" t="s">
        <v>38</v>
      </c>
      <c r="C1132" s="6" t="s">
        <v>49</v>
      </c>
      <c r="D1132" s="3" t="s">
        <v>395</v>
      </c>
      <c r="E1132" s="3" t="s">
        <v>396</v>
      </c>
      <c r="F1132" s="3">
        <v>1998</v>
      </c>
      <c r="G1132" s="3" t="s">
        <v>387</v>
      </c>
      <c r="H1132" s="3" t="s">
        <v>388</v>
      </c>
      <c r="I1132" s="3" t="s">
        <v>389</v>
      </c>
      <c r="J1132" s="3" t="s">
        <v>390</v>
      </c>
      <c r="K1132" s="3" t="s">
        <v>45</v>
      </c>
      <c r="L1132" s="3" t="s">
        <v>46</v>
      </c>
      <c r="M1132" s="1" t="s">
        <v>12</v>
      </c>
      <c r="N1132" s="1" t="s">
        <v>77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391</v>
      </c>
      <c r="T1132" s="1" t="s">
        <v>392</v>
      </c>
      <c r="U1132" s="1" t="s">
        <v>253</v>
      </c>
      <c r="V1132" s="3" t="s">
        <v>393</v>
      </c>
      <c r="W1132" s="3">
        <v>33.74</v>
      </c>
      <c r="X1132" s="3">
        <v>-116.73</v>
      </c>
      <c r="Y1132" s="3" t="s">
        <v>394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398</v>
      </c>
      <c r="AE1132" s="6" t="s">
        <v>399</v>
      </c>
      <c r="AF1132" s="6" t="s">
        <v>49</v>
      </c>
      <c r="AG1132" s="6" t="s">
        <v>49</v>
      </c>
      <c r="AH1132" s="6" t="s">
        <v>184</v>
      </c>
      <c r="AI1132" s="22" t="s">
        <v>55</v>
      </c>
      <c r="AJ1132" s="22" t="s">
        <v>49</v>
      </c>
      <c r="AK1132" s="22" t="s">
        <v>49</v>
      </c>
      <c r="AL1132" s="22" t="s">
        <v>49</v>
      </c>
      <c r="AM1132" s="22" t="s">
        <v>49</v>
      </c>
      <c r="AN1132" s="22" t="s">
        <v>49</v>
      </c>
      <c r="AO1132" s="22" t="s">
        <v>49</v>
      </c>
      <c r="AP1132" s="22">
        <v>0</v>
      </c>
      <c r="AQ1132" s="22" t="s">
        <v>49</v>
      </c>
      <c r="AR1132" s="6">
        <v>0.01</v>
      </c>
      <c r="AS1132" s="22" t="s">
        <v>49</v>
      </c>
      <c r="AT1132" s="22" t="s">
        <v>49</v>
      </c>
      <c r="AU1132" s="22" t="s">
        <v>49</v>
      </c>
      <c r="AV1132" s="33" t="s">
        <v>49</v>
      </c>
    </row>
    <row r="1133" spans="1:49">
      <c r="A1133" s="1">
        <v>33</v>
      </c>
      <c r="B1133" s="1" t="s">
        <v>38</v>
      </c>
      <c r="C1133" s="6" t="s">
        <v>38</v>
      </c>
      <c r="D1133" s="1" t="s">
        <v>400</v>
      </c>
      <c r="E1133" s="1" t="s">
        <v>72</v>
      </c>
      <c r="F1133" s="1">
        <v>1996</v>
      </c>
      <c r="G1133" s="1" t="s">
        <v>401</v>
      </c>
      <c r="H1133" s="3" t="s">
        <v>402</v>
      </c>
      <c r="I1133" s="3" t="s">
        <v>403</v>
      </c>
      <c r="J1133" s="1" t="s">
        <v>404</v>
      </c>
      <c r="K1133" s="1" t="s">
        <v>115</v>
      </c>
      <c r="L1133" s="1" t="s">
        <v>46</v>
      </c>
      <c r="M1133" s="1" t="s">
        <v>12</v>
      </c>
      <c r="N1133" s="7" t="s">
        <v>77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118</v>
      </c>
      <c r="T1133" s="1" t="s">
        <v>405</v>
      </c>
      <c r="U1133" s="1" t="s">
        <v>406</v>
      </c>
      <c r="V1133" s="1" t="s">
        <v>407</v>
      </c>
      <c r="W1133" s="1">
        <v>55.53</v>
      </c>
      <c r="X1133" s="1">
        <v>13.03</v>
      </c>
      <c r="Y1133" s="1" t="s">
        <v>408</v>
      </c>
      <c r="Z1133" s="1" t="s">
        <v>49</v>
      </c>
      <c r="AA1133" s="1" t="s">
        <v>128</v>
      </c>
      <c r="AB1133" s="1" t="s">
        <v>243</v>
      </c>
      <c r="AC1133" s="1" t="s">
        <v>244</v>
      </c>
      <c r="AD1133" s="1" t="s">
        <v>245</v>
      </c>
      <c r="AE1133" s="1" t="s">
        <v>245</v>
      </c>
      <c r="AF1133" s="1" t="s">
        <v>60</v>
      </c>
      <c r="AG1133" s="1" t="s">
        <v>61</v>
      </c>
      <c r="AH1133" s="1" t="s">
        <v>358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2" t="s">
        <v>49</v>
      </c>
      <c r="AR1133" s="1">
        <f t="shared" ref="AR1133:AR1138" si="89">AN1133*AL1133</f>
        <v>307.71631799999994</v>
      </c>
      <c r="AS1133" s="4">
        <f t="shared" ref="AS1133:AS1138" si="90">AR1133/(AM1133^2)*100</f>
        <v>2.4925520265912762</v>
      </c>
      <c r="AT1133" s="5">
        <v>0</v>
      </c>
      <c r="AU1133" s="4">
        <f t="shared" ref="AU1133:AU1138" si="91">AS1133*(1-AL1133)/AL1133</f>
        <v>3.4420956557689055</v>
      </c>
      <c r="AV1133" s="31" t="s">
        <v>410</v>
      </c>
      <c r="AW1133" s="14"/>
    </row>
    <row r="1134" spans="1:49">
      <c r="A1134" s="1">
        <v>33</v>
      </c>
      <c r="B1134" s="1" t="s">
        <v>38</v>
      </c>
      <c r="C1134" s="1" t="s">
        <v>38</v>
      </c>
      <c r="D1134" s="1" t="s">
        <v>400</v>
      </c>
      <c r="E1134" s="1" t="s">
        <v>72</v>
      </c>
      <c r="F1134" s="1">
        <v>1996</v>
      </c>
      <c r="G1134" s="1" t="s">
        <v>401</v>
      </c>
      <c r="H1134" s="3" t="s">
        <v>402</v>
      </c>
      <c r="I1134" s="3" t="s">
        <v>403</v>
      </c>
      <c r="J1134" s="1" t="s">
        <v>404</v>
      </c>
      <c r="K1134" s="1" t="s">
        <v>115</v>
      </c>
      <c r="L1134" s="1" t="s">
        <v>46</v>
      </c>
      <c r="M1134" s="1" t="s">
        <v>12</v>
      </c>
      <c r="N1134" s="7" t="s">
        <v>77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118</v>
      </c>
      <c r="T1134" s="1" t="s">
        <v>405</v>
      </c>
      <c r="U1134" s="1" t="s">
        <v>406</v>
      </c>
      <c r="V1134" s="1" t="s">
        <v>407</v>
      </c>
      <c r="W1134" s="1">
        <v>55.53</v>
      </c>
      <c r="X1134" s="1">
        <v>13.03</v>
      </c>
      <c r="Y1134" s="1" t="s">
        <v>408</v>
      </c>
      <c r="Z1134" s="1" t="s">
        <v>49</v>
      </c>
      <c r="AA1134" s="1" t="s">
        <v>50</v>
      </c>
      <c r="AB1134" s="1" t="s">
        <v>66</v>
      </c>
      <c r="AC1134" s="1" t="s">
        <v>125</v>
      </c>
      <c r="AD1134" s="1" t="s">
        <v>127</v>
      </c>
      <c r="AE1134" s="1" t="s">
        <v>127</v>
      </c>
      <c r="AF1134" s="1" t="s">
        <v>60</v>
      </c>
      <c r="AG1134" s="1" t="s">
        <v>61</v>
      </c>
      <c r="AH1134" s="1" t="s">
        <v>358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2" t="s">
        <v>49</v>
      </c>
      <c r="AR1134" s="1">
        <f t="shared" si="89"/>
        <v>0.32801600000000003</v>
      </c>
      <c r="AS1134" s="4">
        <f t="shared" si="90"/>
        <v>0.22194337960611288</v>
      </c>
      <c r="AT1134" s="18">
        <v>0</v>
      </c>
      <c r="AU1134" s="4">
        <f t="shared" si="91"/>
        <v>0.63168500349432122</v>
      </c>
      <c r="AV1134" s="31" t="s">
        <v>410</v>
      </c>
      <c r="AW1134" s="14"/>
    </row>
    <row r="1135" spans="1:49">
      <c r="A1135" s="1">
        <v>33</v>
      </c>
      <c r="B1135" s="1" t="s">
        <v>38</v>
      </c>
      <c r="C1135" s="6" t="s">
        <v>38</v>
      </c>
      <c r="D1135" s="1" t="s">
        <v>400</v>
      </c>
      <c r="E1135" s="1" t="s">
        <v>72</v>
      </c>
      <c r="F1135" s="1">
        <v>1996</v>
      </c>
      <c r="G1135" s="1" t="s">
        <v>401</v>
      </c>
      <c r="H1135" s="3" t="s">
        <v>402</v>
      </c>
      <c r="I1135" s="3" t="s">
        <v>403</v>
      </c>
      <c r="J1135" s="1" t="s">
        <v>404</v>
      </c>
      <c r="K1135" s="1" t="s">
        <v>115</v>
      </c>
      <c r="L1135" s="1" t="s">
        <v>46</v>
      </c>
      <c r="M1135" s="1" t="s">
        <v>12</v>
      </c>
      <c r="N1135" s="7" t="s">
        <v>77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118</v>
      </c>
      <c r="T1135" s="1" t="s">
        <v>405</v>
      </c>
      <c r="U1135" s="1" t="s">
        <v>406</v>
      </c>
      <c r="V1135" s="1" t="s">
        <v>407</v>
      </c>
      <c r="W1135" s="1">
        <v>55.53</v>
      </c>
      <c r="X1135" s="1">
        <v>13.03</v>
      </c>
      <c r="Y1135" s="1" t="s">
        <v>408</v>
      </c>
      <c r="Z1135" s="1" t="s">
        <v>49</v>
      </c>
      <c r="AA1135" s="1" t="s">
        <v>50</v>
      </c>
      <c r="AB1135" s="1" t="s">
        <v>66</v>
      </c>
      <c r="AC1135" s="1" t="s">
        <v>125</v>
      </c>
      <c r="AD1135" s="1" t="s">
        <v>126</v>
      </c>
      <c r="AE1135" s="1" t="s">
        <v>126</v>
      </c>
      <c r="AF1135" s="1" t="s">
        <v>60</v>
      </c>
      <c r="AG1135" s="1" t="s">
        <v>61</v>
      </c>
      <c r="AH1135" s="1" t="s">
        <v>358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1">
        <f t="shared" si="89"/>
        <v>0.11651800000000001</v>
      </c>
      <c r="AS1135" s="4">
        <f t="shared" si="90"/>
        <v>0.41776090207017863</v>
      </c>
      <c r="AT1135" s="5">
        <v>0</v>
      </c>
      <c r="AU1135" s="4">
        <f t="shared" si="91"/>
        <v>0.81094763343034659</v>
      </c>
      <c r="AV1135" s="31" t="s">
        <v>410</v>
      </c>
      <c r="AW1135" s="14"/>
    </row>
    <row r="1136" spans="1:49">
      <c r="A1136" s="1">
        <v>33</v>
      </c>
      <c r="B1136" s="1" t="s">
        <v>38</v>
      </c>
      <c r="C1136" s="6" t="s">
        <v>38</v>
      </c>
      <c r="D1136" s="1" t="s">
        <v>400</v>
      </c>
      <c r="E1136" s="1" t="s">
        <v>72</v>
      </c>
      <c r="F1136" s="1">
        <v>1996</v>
      </c>
      <c r="G1136" s="1" t="s">
        <v>401</v>
      </c>
      <c r="H1136" s="3" t="s">
        <v>402</v>
      </c>
      <c r="I1136" s="3" t="s">
        <v>403</v>
      </c>
      <c r="J1136" s="1" t="s">
        <v>404</v>
      </c>
      <c r="K1136" s="1" t="s">
        <v>115</v>
      </c>
      <c r="L1136" s="1" t="s">
        <v>46</v>
      </c>
      <c r="M1136" s="1" t="s">
        <v>12</v>
      </c>
      <c r="N1136" s="7" t="s">
        <v>77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118</v>
      </c>
      <c r="T1136" s="1" t="s">
        <v>405</v>
      </c>
      <c r="U1136" s="1" t="s">
        <v>406</v>
      </c>
      <c r="V1136" s="1" t="s">
        <v>407</v>
      </c>
      <c r="W1136" s="1">
        <v>55.53</v>
      </c>
      <c r="X1136" s="1">
        <v>13.03</v>
      </c>
      <c r="Y1136" s="1" t="s">
        <v>408</v>
      </c>
      <c r="Z1136" s="1" t="s">
        <v>49</v>
      </c>
      <c r="AA1136" s="1" t="s">
        <v>50</v>
      </c>
      <c r="AB1136" s="1" t="s">
        <v>57</v>
      </c>
      <c r="AC1136" s="1" t="s">
        <v>87</v>
      </c>
      <c r="AD1136" s="1" t="s">
        <v>236</v>
      </c>
      <c r="AE1136" s="1" t="s">
        <v>236</v>
      </c>
      <c r="AF1136" s="1" t="s">
        <v>60</v>
      </c>
      <c r="AG1136" s="1" t="s">
        <v>61</v>
      </c>
      <c r="AH1136" s="1" t="s">
        <v>358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1">
        <f t="shared" si="89"/>
        <v>0.13392000000000001</v>
      </c>
      <c r="AS1136" s="4">
        <f t="shared" si="90"/>
        <v>0.43010752688172044</v>
      </c>
      <c r="AT1136" s="18">
        <v>0</v>
      </c>
      <c r="AU1136" s="4">
        <f t="shared" si="91"/>
        <v>0.36638789326961368</v>
      </c>
      <c r="AV1136" s="31" t="s">
        <v>410</v>
      </c>
      <c r="AW1136" s="14"/>
    </row>
    <row r="1137" spans="1:49">
      <c r="A1137" s="1">
        <v>33</v>
      </c>
      <c r="B1137" s="1" t="s">
        <v>38</v>
      </c>
      <c r="C1137" s="1" t="s">
        <v>38</v>
      </c>
      <c r="D1137" s="1" t="s">
        <v>400</v>
      </c>
      <c r="E1137" s="1" t="s">
        <v>72</v>
      </c>
      <c r="F1137" s="1">
        <v>1996</v>
      </c>
      <c r="G1137" s="1" t="s">
        <v>401</v>
      </c>
      <c r="H1137" s="3" t="s">
        <v>402</v>
      </c>
      <c r="I1137" s="3" t="s">
        <v>403</v>
      </c>
      <c r="J1137" s="1" t="s">
        <v>404</v>
      </c>
      <c r="K1137" s="1" t="s">
        <v>115</v>
      </c>
      <c r="L1137" s="1" t="s">
        <v>46</v>
      </c>
      <c r="M1137" s="1" t="s">
        <v>12</v>
      </c>
      <c r="N1137" s="7" t="s">
        <v>77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118</v>
      </c>
      <c r="T1137" s="1" t="s">
        <v>405</v>
      </c>
      <c r="U1137" s="1" t="s">
        <v>406</v>
      </c>
      <c r="V1137" s="1" t="s">
        <v>407</v>
      </c>
      <c r="W1137" s="1">
        <v>55.53</v>
      </c>
      <c r="X1137" s="1">
        <v>13.03</v>
      </c>
      <c r="Y1137" s="1" t="s">
        <v>408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86</v>
      </c>
      <c r="AE1137" s="1" t="s">
        <v>86</v>
      </c>
      <c r="AF1137" s="1" t="s">
        <v>60</v>
      </c>
      <c r="AG1137" s="1" t="s">
        <v>61</v>
      </c>
      <c r="AH1137" s="1" t="s">
        <v>358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1">
        <f t="shared" si="89"/>
        <v>0.24598</v>
      </c>
      <c r="AS1137" s="4">
        <f t="shared" si="90"/>
        <v>1.617225509533202</v>
      </c>
      <c r="AT1137" s="18">
        <v>0</v>
      </c>
      <c r="AU1137" s="4">
        <f t="shared" si="91"/>
        <v>3.3004602235371501E-2</v>
      </c>
      <c r="AV1137" s="31" t="s">
        <v>410</v>
      </c>
      <c r="AW1137" s="14"/>
    </row>
    <row r="1138" spans="1:49">
      <c r="A1138" s="1">
        <v>33</v>
      </c>
      <c r="B1138" s="1" t="s">
        <v>38</v>
      </c>
      <c r="C1138" s="6" t="s">
        <v>38</v>
      </c>
      <c r="D1138" s="1" t="s">
        <v>400</v>
      </c>
      <c r="E1138" s="1" t="s">
        <v>72</v>
      </c>
      <c r="F1138" s="1">
        <v>1996</v>
      </c>
      <c r="G1138" s="1" t="s">
        <v>401</v>
      </c>
      <c r="H1138" s="3" t="s">
        <v>402</v>
      </c>
      <c r="I1138" s="3" t="s">
        <v>403</v>
      </c>
      <c r="J1138" s="1" t="s">
        <v>404</v>
      </c>
      <c r="K1138" s="1" t="s">
        <v>115</v>
      </c>
      <c r="L1138" s="1" t="s">
        <v>46</v>
      </c>
      <c r="M1138" s="1" t="s">
        <v>12</v>
      </c>
      <c r="N1138" s="7" t="s">
        <v>77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118</v>
      </c>
      <c r="T1138" s="1" t="s">
        <v>405</v>
      </c>
      <c r="U1138" s="1" t="s">
        <v>406</v>
      </c>
      <c r="V1138" s="1" t="s">
        <v>407</v>
      </c>
      <c r="W1138" s="1">
        <v>55.53</v>
      </c>
      <c r="X1138" s="1">
        <v>13.03</v>
      </c>
      <c r="Y1138" s="1" t="s">
        <v>408</v>
      </c>
      <c r="Z1138" s="1" t="s">
        <v>49</v>
      </c>
      <c r="AA1138" s="1" t="s">
        <v>50</v>
      </c>
      <c r="AB1138" s="1" t="s">
        <v>58</v>
      </c>
      <c r="AC1138" s="1" t="s">
        <v>313</v>
      </c>
      <c r="AD1138" s="1" t="s">
        <v>409</v>
      </c>
      <c r="AE1138" s="1" t="s">
        <v>409</v>
      </c>
      <c r="AF1138" s="1" t="s">
        <v>60</v>
      </c>
      <c r="AG1138" s="1" t="s">
        <v>61</v>
      </c>
      <c r="AH1138" s="1" t="s">
        <v>358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1">
        <f t="shared" si="89"/>
        <v>0.12151919999999999</v>
      </c>
      <c r="AS1138" s="4">
        <f t="shared" si="90"/>
        <v>6.1973029121410903</v>
      </c>
      <c r="AT1138" s="5">
        <v>0</v>
      </c>
      <c r="AU1138" s="4">
        <f t="shared" si="91"/>
        <v>0.84508676074651234</v>
      </c>
      <c r="AV1138" s="31" t="s">
        <v>410</v>
      </c>
      <c r="AW1138" s="14"/>
    </row>
    <row r="1139" spans="1:49">
      <c r="A1139" s="1">
        <v>33</v>
      </c>
      <c r="B1139" s="1" t="s">
        <v>38</v>
      </c>
      <c r="C1139" s="1" t="s">
        <v>49</v>
      </c>
      <c r="D1139" s="1" t="s">
        <v>400</v>
      </c>
      <c r="E1139" s="1" t="s">
        <v>72</v>
      </c>
      <c r="F1139" s="1">
        <v>1996</v>
      </c>
      <c r="G1139" s="1" t="s">
        <v>401</v>
      </c>
      <c r="H1139" s="3" t="s">
        <v>402</v>
      </c>
      <c r="I1139" s="3" t="s">
        <v>403</v>
      </c>
      <c r="J1139" s="1" t="s">
        <v>404</v>
      </c>
      <c r="K1139" s="1" t="s">
        <v>115</v>
      </c>
      <c r="L1139" s="1" t="s">
        <v>46</v>
      </c>
      <c r="M1139" s="1" t="s">
        <v>12</v>
      </c>
      <c r="N1139" s="7" t="s">
        <v>77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118</v>
      </c>
      <c r="T1139" s="1" t="s">
        <v>405</v>
      </c>
      <c r="U1139" s="1" t="s">
        <v>406</v>
      </c>
      <c r="V1139" s="1" t="s">
        <v>407</v>
      </c>
      <c r="W1139" s="1">
        <v>55.53</v>
      </c>
      <c r="X1139" s="1">
        <v>13.03</v>
      </c>
      <c r="Y1139" s="1" t="s">
        <v>408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245</v>
      </c>
      <c r="AE1139" s="1" t="s">
        <v>127</v>
      </c>
      <c r="AF1139" s="6" t="s">
        <v>49</v>
      </c>
      <c r="AG1139" s="6" t="s">
        <v>49</v>
      </c>
      <c r="AH1139" s="1" t="s">
        <v>358</v>
      </c>
      <c r="AI1139" s="1" t="s">
        <v>55</v>
      </c>
      <c r="AJ1139" s="22" t="s">
        <v>49</v>
      </c>
      <c r="AK1139" s="22" t="s">
        <v>49</v>
      </c>
      <c r="AL1139" s="22" t="s">
        <v>49</v>
      </c>
      <c r="AM1139" s="22" t="s">
        <v>49</v>
      </c>
      <c r="AN1139" s="22" t="s">
        <v>49</v>
      </c>
      <c r="AO1139" s="22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32" t="s">
        <v>49</v>
      </c>
    </row>
    <row r="1140" spans="1:49">
      <c r="A1140" s="1">
        <v>33</v>
      </c>
      <c r="B1140" s="1" t="s">
        <v>38</v>
      </c>
      <c r="C1140" s="1" t="s">
        <v>49</v>
      </c>
      <c r="D1140" s="1" t="s">
        <v>400</v>
      </c>
      <c r="E1140" s="1" t="s">
        <v>72</v>
      </c>
      <c r="F1140" s="1">
        <v>1996</v>
      </c>
      <c r="G1140" s="1" t="s">
        <v>401</v>
      </c>
      <c r="H1140" s="3" t="s">
        <v>402</v>
      </c>
      <c r="I1140" s="3" t="s">
        <v>403</v>
      </c>
      <c r="J1140" s="1" t="s">
        <v>404</v>
      </c>
      <c r="K1140" s="1" t="s">
        <v>115</v>
      </c>
      <c r="L1140" s="1" t="s">
        <v>46</v>
      </c>
      <c r="M1140" s="1" t="s">
        <v>12</v>
      </c>
      <c r="N1140" s="7" t="s">
        <v>77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118</v>
      </c>
      <c r="T1140" s="1" t="s">
        <v>405</v>
      </c>
      <c r="U1140" s="1" t="s">
        <v>406</v>
      </c>
      <c r="V1140" s="1" t="s">
        <v>407</v>
      </c>
      <c r="W1140" s="1">
        <v>55.53</v>
      </c>
      <c r="X1140" s="1">
        <v>13.03</v>
      </c>
      <c r="Y1140" s="1" t="s">
        <v>408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245</v>
      </c>
      <c r="AE1140" s="1" t="s">
        <v>126</v>
      </c>
      <c r="AF1140" s="6" t="s">
        <v>49</v>
      </c>
      <c r="AG1140" s="6" t="s">
        <v>49</v>
      </c>
      <c r="AH1140" s="1" t="s">
        <v>358</v>
      </c>
      <c r="AI1140" s="1" t="s">
        <v>55</v>
      </c>
      <c r="AJ1140" s="22" t="s">
        <v>49</v>
      </c>
      <c r="AK1140" s="22" t="s">
        <v>49</v>
      </c>
      <c r="AL1140" s="22" t="s">
        <v>49</v>
      </c>
      <c r="AM1140" s="22" t="s">
        <v>49</v>
      </c>
      <c r="AN1140" s="22" t="s">
        <v>49</v>
      </c>
      <c r="AO1140" s="22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32" t="s">
        <v>49</v>
      </c>
    </row>
    <row r="1141" spans="1:49">
      <c r="A1141" s="1">
        <v>33</v>
      </c>
      <c r="B1141" s="1" t="s">
        <v>38</v>
      </c>
      <c r="C1141" s="1" t="s">
        <v>49</v>
      </c>
      <c r="D1141" s="1" t="s">
        <v>400</v>
      </c>
      <c r="E1141" s="1" t="s">
        <v>72</v>
      </c>
      <c r="F1141" s="1">
        <v>1996</v>
      </c>
      <c r="G1141" s="1" t="s">
        <v>401</v>
      </c>
      <c r="H1141" s="3" t="s">
        <v>402</v>
      </c>
      <c r="I1141" s="3" t="s">
        <v>403</v>
      </c>
      <c r="J1141" s="1" t="s">
        <v>404</v>
      </c>
      <c r="K1141" s="1" t="s">
        <v>115</v>
      </c>
      <c r="L1141" s="1" t="s">
        <v>46</v>
      </c>
      <c r="M1141" s="1" t="s">
        <v>12</v>
      </c>
      <c r="N1141" s="7" t="s">
        <v>77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118</v>
      </c>
      <c r="T1141" s="1" t="s">
        <v>405</v>
      </c>
      <c r="U1141" s="1" t="s">
        <v>406</v>
      </c>
      <c r="V1141" s="1" t="s">
        <v>407</v>
      </c>
      <c r="W1141" s="1">
        <v>55.53</v>
      </c>
      <c r="X1141" s="1">
        <v>13.03</v>
      </c>
      <c r="Y1141" s="1" t="s">
        <v>408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245</v>
      </c>
      <c r="AE1141" s="1" t="s">
        <v>236</v>
      </c>
      <c r="AF1141" s="6" t="s">
        <v>49</v>
      </c>
      <c r="AG1141" s="6" t="s">
        <v>49</v>
      </c>
      <c r="AH1141" s="1" t="s">
        <v>358</v>
      </c>
      <c r="AI1141" s="1" t="s">
        <v>55</v>
      </c>
      <c r="AJ1141" s="22" t="s">
        <v>49</v>
      </c>
      <c r="AK1141" s="22" t="s">
        <v>49</v>
      </c>
      <c r="AL1141" s="22" t="s">
        <v>49</v>
      </c>
      <c r="AM1141" s="22" t="s">
        <v>49</v>
      </c>
      <c r="AN1141" s="22" t="s">
        <v>49</v>
      </c>
      <c r="AO1141" s="22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32" t="s">
        <v>49</v>
      </c>
    </row>
    <row r="1142" spans="1:49">
      <c r="A1142" s="1">
        <v>33</v>
      </c>
      <c r="B1142" s="1" t="s">
        <v>38</v>
      </c>
      <c r="C1142" s="1" t="s">
        <v>49</v>
      </c>
      <c r="D1142" s="1" t="s">
        <v>400</v>
      </c>
      <c r="E1142" s="1" t="s">
        <v>72</v>
      </c>
      <c r="F1142" s="1">
        <v>1996</v>
      </c>
      <c r="G1142" s="1" t="s">
        <v>401</v>
      </c>
      <c r="H1142" s="3" t="s">
        <v>402</v>
      </c>
      <c r="I1142" s="3" t="s">
        <v>403</v>
      </c>
      <c r="J1142" s="1" t="s">
        <v>404</v>
      </c>
      <c r="K1142" s="1" t="s">
        <v>115</v>
      </c>
      <c r="L1142" s="1" t="s">
        <v>46</v>
      </c>
      <c r="M1142" s="1" t="s">
        <v>12</v>
      </c>
      <c r="N1142" s="7" t="s">
        <v>77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118</v>
      </c>
      <c r="T1142" s="1" t="s">
        <v>405</v>
      </c>
      <c r="U1142" s="1" t="s">
        <v>406</v>
      </c>
      <c r="V1142" s="1" t="s">
        <v>407</v>
      </c>
      <c r="W1142" s="1">
        <v>55.53</v>
      </c>
      <c r="X1142" s="1">
        <v>13.03</v>
      </c>
      <c r="Y1142" s="1" t="s">
        <v>408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245</v>
      </c>
      <c r="AE1142" s="1" t="s">
        <v>86</v>
      </c>
      <c r="AF1142" s="6" t="s">
        <v>49</v>
      </c>
      <c r="AG1142" s="6" t="s">
        <v>49</v>
      </c>
      <c r="AH1142" s="1" t="s">
        <v>358</v>
      </c>
      <c r="AI1142" s="1" t="s">
        <v>55</v>
      </c>
      <c r="AJ1142" s="22" t="s">
        <v>49</v>
      </c>
      <c r="AK1142" s="22" t="s">
        <v>49</v>
      </c>
      <c r="AL1142" s="22" t="s">
        <v>49</v>
      </c>
      <c r="AM1142" s="22" t="s">
        <v>49</v>
      </c>
      <c r="AN1142" s="22" t="s">
        <v>49</v>
      </c>
      <c r="AO1142" s="22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32" t="s">
        <v>49</v>
      </c>
    </row>
    <row r="1143" spans="1:49">
      <c r="A1143" s="1">
        <v>33</v>
      </c>
      <c r="B1143" s="1" t="s">
        <v>38</v>
      </c>
      <c r="C1143" s="1" t="s">
        <v>49</v>
      </c>
      <c r="D1143" s="1" t="s">
        <v>400</v>
      </c>
      <c r="E1143" s="1" t="s">
        <v>72</v>
      </c>
      <c r="F1143" s="1">
        <v>1996</v>
      </c>
      <c r="G1143" s="1" t="s">
        <v>401</v>
      </c>
      <c r="H1143" s="3" t="s">
        <v>402</v>
      </c>
      <c r="I1143" s="3" t="s">
        <v>403</v>
      </c>
      <c r="J1143" s="1" t="s">
        <v>404</v>
      </c>
      <c r="K1143" s="1" t="s">
        <v>115</v>
      </c>
      <c r="L1143" s="1" t="s">
        <v>46</v>
      </c>
      <c r="M1143" s="1" t="s">
        <v>12</v>
      </c>
      <c r="N1143" s="7" t="s">
        <v>77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118</v>
      </c>
      <c r="T1143" s="1" t="s">
        <v>405</v>
      </c>
      <c r="U1143" s="1" t="s">
        <v>406</v>
      </c>
      <c r="V1143" s="1" t="s">
        <v>407</v>
      </c>
      <c r="W1143" s="1">
        <v>55.53</v>
      </c>
      <c r="X1143" s="1">
        <v>13.03</v>
      </c>
      <c r="Y1143" s="1" t="s">
        <v>408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245</v>
      </c>
      <c r="AE1143" s="1" t="s">
        <v>409</v>
      </c>
      <c r="AF1143" s="6" t="s">
        <v>49</v>
      </c>
      <c r="AG1143" s="6" t="s">
        <v>49</v>
      </c>
      <c r="AH1143" s="1" t="s">
        <v>358</v>
      </c>
      <c r="AI1143" s="1" t="s">
        <v>55</v>
      </c>
      <c r="AJ1143" s="22" t="s">
        <v>49</v>
      </c>
      <c r="AK1143" s="22" t="s">
        <v>49</v>
      </c>
      <c r="AL1143" s="22" t="s">
        <v>49</v>
      </c>
      <c r="AM1143" s="22" t="s">
        <v>49</v>
      </c>
      <c r="AN1143" s="22" t="s">
        <v>49</v>
      </c>
      <c r="AO1143" s="22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32" t="s">
        <v>49</v>
      </c>
    </row>
    <row r="1144" spans="1:49">
      <c r="A1144" s="1">
        <v>33</v>
      </c>
      <c r="B1144" s="1" t="s">
        <v>38</v>
      </c>
      <c r="C1144" s="1" t="s">
        <v>49</v>
      </c>
      <c r="D1144" s="1" t="s">
        <v>400</v>
      </c>
      <c r="E1144" s="1" t="s">
        <v>72</v>
      </c>
      <c r="F1144" s="1">
        <v>1996</v>
      </c>
      <c r="G1144" s="1" t="s">
        <v>401</v>
      </c>
      <c r="H1144" s="3" t="s">
        <v>402</v>
      </c>
      <c r="I1144" s="3" t="s">
        <v>403</v>
      </c>
      <c r="J1144" s="1" t="s">
        <v>404</v>
      </c>
      <c r="K1144" s="1" t="s">
        <v>115</v>
      </c>
      <c r="L1144" s="1" t="s">
        <v>46</v>
      </c>
      <c r="M1144" s="1" t="s">
        <v>12</v>
      </c>
      <c r="N1144" s="7" t="s">
        <v>77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118</v>
      </c>
      <c r="T1144" s="1" t="s">
        <v>405</v>
      </c>
      <c r="U1144" s="1" t="s">
        <v>406</v>
      </c>
      <c r="V1144" s="1" t="s">
        <v>407</v>
      </c>
      <c r="W1144" s="1">
        <v>55.53</v>
      </c>
      <c r="X1144" s="1">
        <v>13.03</v>
      </c>
      <c r="Y1144" s="1" t="s">
        <v>408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127</v>
      </c>
      <c r="AE1144" s="1" t="s">
        <v>126</v>
      </c>
      <c r="AF1144" s="6" t="s">
        <v>49</v>
      </c>
      <c r="AG1144" s="6" t="s">
        <v>49</v>
      </c>
      <c r="AH1144" s="1" t="s">
        <v>358</v>
      </c>
      <c r="AI1144" s="1" t="s">
        <v>55</v>
      </c>
      <c r="AJ1144" s="22" t="s">
        <v>49</v>
      </c>
      <c r="AK1144" s="22" t="s">
        <v>49</v>
      </c>
      <c r="AL1144" s="22" t="s">
        <v>49</v>
      </c>
      <c r="AM1144" s="22" t="s">
        <v>49</v>
      </c>
      <c r="AN1144" s="22" t="s">
        <v>49</v>
      </c>
      <c r="AO1144" s="22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32" t="s">
        <v>49</v>
      </c>
    </row>
    <row r="1145" spans="1:49">
      <c r="A1145" s="1">
        <v>33</v>
      </c>
      <c r="B1145" s="1" t="s">
        <v>38</v>
      </c>
      <c r="C1145" s="1" t="s">
        <v>49</v>
      </c>
      <c r="D1145" s="1" t="s">
        <v>400</v>
      </c>
      <c r="E1145" s="1" t="s">
        <v>72</v>
      </c>
      <c r="F1145" s="1">
        <v>1996</v>
      </c>
      <c r="G1145" s="1" t="s">
        <v>401</v>
      </c>
      <c r="H1145" s="3" t="s">
        <v>402</v>
      </c>
      <c r="I1145" s="3" t="s">
        <v>403</v>
      </c>
      <c r="J1145" s="1" t="s">
        <v>404</v>
      </c>
      <c r="K1145" s="1" t="s">
        <v>115</v>
      </c>
      <c r="L1145" s="1" t="s">
        <v>46</v>
      </c>
      <c r="M1145" s="1" t="s">
        <v>12</v>
      </c>
      <c r="N1145" s="7" t="s">
        <v>77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118</v>
      </c>
      <c r="T1145" s="1" t="s">
        <v>405</v>
      </c>
      <c r="U1145" s="1" t="s">
        <v>406</v>
      </c>
      <c r="V1145" s="1" t="s">
        <v>407</v>
      </c>
      <c r="W1145" s="1">
        <v>55.53</v>
      </c>
      <c r="X1145" s="1">
        <v>13.03</v>
      </c>
      <c r="Y1145" s="1" t="s">
        <v>408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127</v>
      </c>
      <c r="AE1145" s="1" t="s">
        <v>236</v>
      </c>
      <c r="AF1145" s="6" t="s">
        <v>49</v>
      </c>
      <c r="AG1145" s="6" t="s">
        <v>49</v>
      </c>
      <c r="AH1145" s="1" t="s">
        <v>358</v>
      </c>
      <c r="AI1145" s="1" t="s">
        <v>55</v>
      </c>
      <c r="AJ1145" s="22" t="s">
        <v>49</v>
      </c>
      <c r="AK1145" s="22" t="s">
        <v>49</v>
      </c>
      <c r="AL1145" s="22" t="s">
        <v>49</v>
      </c>
      <c r="AM1145" s="22" t="s">
        <v>49</v>
      </c>
      <c r="AN1145" s="22" t="s">
        <v>49</v>
      </c>
      <c r="AO1145" s="22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32" t="s">
        <v>49</v>
      </c>
    </row>
    <row r="1146" spans="1:49">
      <c r="A1146" s="1">
        <v>33</v>
      </c>
      <c r="B1146" s="1" t="s">
        <v>38</v>
      </c>
      <c r="C1146" s="1" t="s">
        <v>49</v>
      </c>
      <c r="D1146" s="1" t="s">
        <v>400</v>
      </c>
      <c r="E1146" s="1" t="s">
        <v>72</v>
      </c>
      <c r="F1146" s="1">
        <v>1996</v>
      </c>
      <c r="G1146" s="1" t="s">
        <v>401</v>
      </c>
      <c r="H1146" s="3" t="s">
        <v>402</v>
      </c>
      <c r="I1146" s="3" t="s">
        <v>403</v>
      </c>
      <c r="J1146" s="1" t="s">
        <v>404</v>
      </c>
      <c r="K1146" s="1" t="s">
        <v>115</v>
      </c>
      <c r="L1146" s="1" t="s">
        <v>46</v>
      </c>
      <c r="M1146" s="1" t="s">
        <v>12</v>
      </c>
      <c r="N1146" s="7" t="s">
        <v>77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118</v>
      </c>
      <c r="T1146" s="1" t="s">
        <v>405</v>
      </c>
      <c r="U1146" s="1" t="s">
        <v>406</v>
      </c>
      <c r="V1146" s="1" t="s">
        <v>407</v>
      </c>
      <c r="W1146" s="1">
        <v>55.53</v>
      </c>
      <c r="X1146" s="1">
        <v>13.03</v>
      </c>
      <c r="Y1146" s="1" t="s">
        <v>408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127</v>
      </c>
      <c r="AE1146" s="1" t="s">
        <v>86</v>
      </c>
      <c r="AF1146" s="6" t="s">
        <v>49</v>
      </c>
      <c r="AG1146" s="6" t="s">
        <v>49</v>
      </c>
      <c r="AH1146" s="1" t="s">
        <v>358</v>
      </c>
      <c r="AI1146" s="1" t="s">
        <v>55</v>
      </c>
      <c r="AJ1146" s="22" t="s">
        <v>49</v>
      </c>
      <c r="AK1146" s="22" t="s">
        <v>49</v>
      </c>
      <c r="AL1146" s="22" t="s">
        <v>49</v>
      </c>
      <c r="AM1146" s="22" t="s">
        <v>49</v>
      </c>
      <c r="AN1146" s="22" t="s">
        <v>49</v>
      </c>
      <c r="AO1146" s="22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32" t="s">
        <v>49</v>
      </c>
    </row>
    <row r="1147" spans="1:49">
      <c r="A1147" s="1">
        <v>33</v>
      </c>
      <c r="B1147" s="1" t="s">
        <v>38</v>
      </c>
      <c r="C1147" s="1" t="s">
        <v>49</v>
      </c>
      <c r="D1147" s="1" t="s">
        <v>400</v>
      </c>
      <c r="E1147" s="1" t="s">
        <v>72</v>
      </c>
      <c r="F1147" s="1">
        <v>1996</v>
      </c>
      <c r="G1147" s="1" t="s">
        <v>401</v>
      </c>
      <c r="H1147" s="3" t="s">
        <v>402</v>
      </c>
      <c r="I1147" s="3" t="s">
        <v>403</v>
      </c>
      <c r="J1147" s="1" t="s">
        <v>404</v>
      </c>
      <c r="K1147" s="1" t="s">
        <v>115</v>
      </c>
      <c r="L1147" s="1" t="s">
        <v>46</v>
      </c>
      <c r="M1147" s="1" t="s">
        <v>12</v>
      </c>
      <c r="N1147" s="7" t="s">
        <v>77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118</v>
      </c>
      <c r="T1147" s="1" t="s">
        <v>405</v>
      </c>
      <c r="U1147" s="1" t="s">
        <v>406</v>
      </c>
      <c r="V1147" s="1" t="s">
        <v>407</v>
      </c>
      <c r="W1147" s="1">
        <v>55.53</v>
      </c>
      <c r="X1147" s="1">
        <v>13.03</v>
      </c>
      <c r="Y1147" s="1" t="s">
        <v>408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127</v>
      </c>
      <c r="AE1147" s="1" t="s">
        <v>409</v>
      </c>
      <c r="AF1147" s="6" t="s">
        <v>49</v>
      </c>
      <c r="AG1147" s="6" t="s">
        <v>49</v>
      </c>
      <c r="AH1147" s="1" t="s">
        <v>358</v>
      </c>
      <c r="AI1147" s="1" t="s">
        <v>55</v>
      </c>
      <c r="AJ1147" s="22" t="s">
        <v>49</v>
      </c>
      <c r="AK1147" s="22" t="s">
        <v>49</v>
      </c>
      <c r="AL1147" s="22" t="s">
        <v>49</v>
      </c>
      <c r="AM1147" s="22" t="s">
        <v>49</v>
      </c>
      <c r="AN1147" s="22" t="s">
        <v>49</v>
      </c>
      <c r="AO1147" s="22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32" t="s">
        <v>49</v>
      </c>
    </row>
    <row r="1148" spans="1:49">
      <c r="A1148" s="1">
        <v>33</v>
      </c>
      <c r="B1148" s="1" t="s">
        <v>38</v>
      </c>
      <c r="C1148" s="1" t="s">
        <v>49</v>
      </c>
      <c r="D1148" s="1" t="s">
        <v>400</v>
      </c>
      <c r="E1148" s="1" t="s">
        <v>72</v>
      </c>
      <c r="F1148" s="1">
        <v>1996</v>
      </c>
      <c r="G1148" s="1" t="s">
        <v>401</v>
      </c>
      <c r="H1148" s="3" t="s">
        <v>402</v>
      </c>
      <c r="I1148" s="3" t="s">
        <v>403</v>
      </c>
      <c r="J1148" s="1" t="s">
        <v>404</v>
      </c>
      <c r="K1148" s="1" t="s">
        <v>115</v>
      </c>
      <c r="L1148" s="1" t="s">
        <v>46</v>
      </c>
      <c r="M1148" s="1" t="s">
        <v>12</v>
      </c>
      <c r="N1148" s="7" t="s">
        <v>77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118</v>
      </c>
      <c r="T1148" s="1" t="s">
        <v>405</v>
      </c>
      <c r="U1148" s="1" t="s">
        <v>406</v>
      </c>
      <c r="V1148" s="1" t="s">
        <v>407</v>
      </c>
      <c r="W1148" s="1">
        <v>55.53</v>
      </c>
      <c r="X1148" s="1">
        <v>13.03</v>
      </c>
      <c r="Y1148" s="1" t="s">
        <v>408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126</v>
      </c>
      <c r="AE1148" s="1" t="s">
        <v>236</v>
      </c>
      <c r="AF1148" s="6" t="s">
        <v>49</v>
      </c>
      <c r="AG1148" s="6" t="s">
        <v>49</v>
      </c>
      <c r="AH1148" s="1" t="s">
        <v>358</v>
      </c>
      <c r="AI1148" s="1" t="s">
        <v>55</v>
      </c>
      <c r="AJ1148" s="22" t="s">
        <v>49</v>
      </c>
      <c r="AK1148" s="22" t="s">
        <v>49</v>
      </c>
      <c r="AL1148" s="22" t="s">
        <v>49</v>
      </c>
      <c r="AM1148" s="22" t="s">
        <v>49</v>
      </c>
      <c r="AN1148" s="22" t="s">
        <v>49</v>
      </c>
      <c r="AO1148" s="22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32" t="s">
        <v>49</v>
      </c>
    </row>
    <row r="1149" spans="1:49">
      <c r="A1149" s="1">
        <v>33</v>
      </c>
      <c r="B1149" s="1" t="s">
        <v>38</v>
      </c>
      <c r="C1149" s="1" t="s">
        <v>49</v>
      </c>
      <c r="D1149" s="1" t="s">
        <v>400</v>
      </c>
      <c r="E1149" s="1" t="s">
        <v>72</v>
      </c>
      <c r="F1149" s="1">
        <v>1996</v>
      </c>
      <c r="G1149" s="1" t="s">
        <v>401</v>
      </c>
      <c r="H1149" s="3" t="s">
        <v>402</v>
      </c>
      <c r="I1149" s="3" t="s">
        <v>403</v>
      </c>
      <c r="J1149" s="1" t="s">
        <v>404</v>
      </c>
      <c r="K1149" s="1" t="s">
        <v>115</v>
      </c>
      <c r="L1149" s="1" t="s">
        <v>46</v>
      </c>
      <c r="M1149" s="1" t="s">
        <v>12</v>
      </c>
      <c r="N1149" s="7" t="s">
        <v>77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118</v>
      </c>
      <c r="T1149" s="1" t="s">
        <v>405</v>
      </c>
      <c r="U1149" s="1" t="s">
        <v>406</v>
      </c>
      <c r="V1149" s="1" t="s">
        <v>407</v>
      </c>
      <c r="W1149" s="1">
        <v>55.53</v>
      </c>
      <c r="X1149" s="1">
        <v>13.03</v>
      </c>
      <c r="Y1149" s="1" t="s">
        <v>408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126</v>
      </c>
      <c r="AE1149" s="1" t="s">
        <v>86</v>
      </c>
      <c r="AF1149" s="6" t="s">
        <v>49</v>
      </c>
      <c r="AG1149" s="6" t="s">
        <v>49</v>
      </c>
      <c r="AH1149" s="1" t="s">
        <v>358</v>
      </c>
      <c r="AI1149" s="1" t="s">
        <v>55</v>
      </c>
      <c r="AJ1149" s="22" t="s">
        <v>49</v>
      </c>
      <c r="AK1149" s="22" t="s">
        <v>49</v>
      </c>
      <c r="AL1149" s="22" t="s">
        <v>49</v>
      </c>
      <c r="AM1149" s="22" t="s">
        <v>49</v>
      </c>
      <c r="AN1149" s="22" t="s">
        <v>49</v>
      </c>
      <c r="AO1149" s="22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32" t="s">
        <v>49</v>
      </c>
    </row>
    <row r="1150" spans="1:49">
      <c r="A1150" s="1">
        <v>33</v>
      </c>
      <c r="B1150" s="1" t="s">
        <v>38</v>
      </c>
      <c r="C1150" s="1" t="s">
        <v>49</v>
      </c>
      <c r="D1150" s="1" t="s">
        <v>400</v>
      </c>
      <c r="E1150" s="1" t="s">
        <v>72</v>
      </c>
      <c r="F1150" s="1">
        <v>1996</v>
      </c>
      <c r="G1150" s="1" t="s">
        <v>401</v>
      </c>
      <c r="H1150" s="3" t="s">
        <v>402</v>
      </c>
      <c r="I1150" s="3" t="s">
        <v>403</v>
      </c>
      <c r="J1150" s="1" t="s">
        <v>404</v>
      </c>
      <c r="K1150" s="1" t="s">
        <v>115</v>
      </c>
      <c r="L1150" s="1" t="s">
        <v>46</v>
      </c>
      <c r="M1150" s="1" t="s">
        <v>12</v>
      </c>
      <c r="N1150" s="7" t="s">
        <v>77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118</v>
      </c>
      <c r="T1150" s="1" t="s">
        <v>405</v>
      </c>
      <c r="U1150" s="1" t="s">
        <v>406</v>
      </c>
      <c r="V1150" s="1" t="s">
        <v>407</v>
      </c>
      <c r="W1150" s="1">
        <v>55.53</v>
      </c>
      <c r="X1150" s="1">
        <v>13.03</v>
      </c>
      <c r="Y1150" s="1" t="s">
        <v>408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126</v>
      </c>
      <c r="AE1150" s="1" t="s">
        <v>409</v>
      </c>
      <c r="AF1150" s="6" t="s">
        <v>49</v>
      </c>
      <c r="AG1150" s="6" t="s">
        <v>49</v>
      </c>
      <c r="AH1150" s="1" t="s">
        <v>358</v>
      </c>
      <c r="AI1150" s="1" t="s">
        <v>55</v>
      </c>
      <c r="AJ1150" s="22" t="s">
        <v>49</v>
      </c>
      <c r="AK1150" s="22" t="s">
        <v>49</v>
      </c>
      <c r="AL1150" s="22" t="s">
        <v>49</v>
      </c>
      <c r="AM1150" s="22" t="s">
        <v>49</v>
      </c>
      <c r="AN1150" s="22" t="s">
        <v>49</v>
      </c>
      <c r="AO1150" s="22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32" t="s">
        <v>49</v>
      </c>
    </row>
    <row r="1151" spans="1:49">
      <c r="A1151" s="1">
        <v>33</v>
      </c>
      <c r="B1151" s="1" t="s">
        <v>38</v>
      </c>
      <c r="C1151" s="1" t="s">
        <v>49</v>
      </c>
      <c r="D1151" s="1" t="s">
        <v>400</v>
      </c>
      <c r="E1151" s="1" t="s">
        <v>72</v>
      </c>
      <c r="F1151" s="1">
        <v>1996</v>
      </c>
      <c r="G1151" s="1" t="s">
        <v>401</v>
      </c>
      <c r="H1151" s="3" t="s">
        <v>402</v>
      </c>
      <c r="I1151" s="3" t="s">
        <v>403</v>
      </c>
      <c r="J1151" s="1" t="s">
        <v>404</v>
      </c>
      <c r="K1151" s="1" t="s">
        <v>115</v>
      </c>
      <c r="L1151" s="1" t="s">
        <v>46</v>
      </c>
      <c r="M1151" s="1" t="s">
        <v>12</v>
      </c>
      <c r="N1151" s="7" t="s">
        <v>77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118</v>
      </c>
      <c r="T1151" s="1" t="s">
        <v>405</v>
      </c>
      <c r="U1151" s="1" t="s">
        <v>406</v>
      </c>
      <c r="V1151" s="1" t="s">
        <v>407</v>
      </c>
      <c r="W1151" s="1">
        <v>55.53</v>
      </c>
      <c r="X1151" s="1">
        <v>13.03</v>
      </c>
      <c r="Y1151" s="1" t="s">
        <v>408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236</v>
      </c>
      <c r="AE1151" s="1" t="s">
        <v>86</v>
      </c>
      <c r="AF1151" s="6" t="s">
        <v>49</v>
      </c>
      <c r="AG1151" s="6" t="s">
        <v>49</v>
      </c>
      <c r="AH1151" s="1" t="s">
        <v>358</v>
      </c>
      <c r="AI1151" s="1" t="s">
        <v>55</v>
      </c>
      <c r="AJ1151" s="22" t="s">
        <v>49</v>
      </c>
      <c r="AK1151" s="22" t="s">
        <v>49</v>
      </c>
      <c r="AL1151" s="22" t="s">
        <v>49</v>
      </c>
      <c r="AM1151" s="22" t="s">
        <v>49</v>
      </c>
      <c r="AN1151" s="22" t="s">
        <v>49</v>
      </c>
      <c r="AO1151" s="22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32" t="s">
        <v>49</v>
      </c>
    </row>
    <row r="1152" spans="1:49">
      <c r="A1152" s="1">
        <v>33</v>
      </c>
      <c r="B1152" s="1" t="s">
        <v>38</v>
      </c>
      <c r="C1152" s="1" t="s">
        <v>49</v>
      </c>
      <c r="D1152" s="1" t="s">
        <v>400</v>
      </c>
      <c r="E1152" s="1" t="s">
        <v>72</v>
      </c>
      <c r="F1152" s="1">
        <v>1996</v>
      </c>
      <c r="G1152" s="1" t="s">
        <v>401</v>
      </c>
      <c r="H1152" s="3" t="s">
        <v>402</v>
      </c>
      <c r="I1152" s="3" t="s">
        <v>403</v>
      </c>
      <c r="J1152" s="1" t="s">
        <v>404</v>
      </c>
      <c r="K1152" s="1" t="s">
        <v>115</v>
      </c>
      <c r="L1152" s="1" t="s">
        <v>46</v>
      </c>
      <c r="M1152" s="1" t="s">
        <v>12</v>
      </c>
      <c r="N1152" s="7" t="s">
        <v>77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118</v>
      </c>
      <c r="T1152" s="1" t="s">
        <v>405</v>
      </c>
      <c r="U1152" s="1" t="s">
        <v>406</v>
      </c>
      <c r="V1152" s="1" t="s">
        <v>407</v>
      </c>
      <c r="W1152" s="1">
        <v>55.53</v>
      </c>
      <c r="X1152" s="1">
        <v>13.03</v>
      </c>
      <c r="Y1152" s="1" t="s">
        <v>408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236</v>
      </c>
      <c r="AE1152" s="1" t="s">
        <v>409</v>
      </c>
      <c r="AF1152" s="6" t="s">
        <v>49</v>
      </c>
      <c r="AG1152" s="6" t="s">
        <v>49</v>
      </c>
      <c r="AH1152" s="1" t="s">
        <v>358</v>
      </c>
      <c r="AI1152" s="1" t="s">
        <v>55</v>
      </c>
      <c r="AJ1152" s="22" t="s">
        <v>49</v>
      </c>
      <c r="AK1152" s="22" t="s">
        <v>49</v>
      </c>
      <c r="AL1152" s="22" t="s">
        <v>49</v>
      </c>
      <c r="AM1152" s="22" t="s">
        <v>49</v>
      </c>
      <c r="AN1152" s="22" t="s">
        <v>49</v>
      </c>
      <c r="AO1152" s="22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32" t="s">
        <v>49</v>
      </c>
    </row>
    <row r="1153" spans="1:48">
      <c r="A1153" s="1">
        <v>33</v>
      </c>
      <c r="B1153" s="1" t="s">
        <v>38</v>
      </c>
      <c r="C1153" s="1" t="s">
        <v>49</v>
      </c>
      <c r="D1153" s="1" t="s">
        <v>400</v>
      </c>
      <c r="E1153" s="1" t="s">
        <v>72</v>
      </c>
      <c r="F1153" s="1">
        <v>1996</v>
      </c>
      <c r="G1153" s="1" t="s">
        <v>401</v>
      </c>
      <c r="H1153" s="3" t="s">
        <v>402</v>
      </c>
      <c r="I1153" s="3" t="s">
        <v>403</v>
      </c>
      <c r="J1153" s="1" t="s">
        <v>404</v>
      </c>
      <c r="K1153" s="1" t="s">
        <v>115</v>
      </c>
      <c r="L1153" s="1" t="s">
        <v>46</v>
      </c>
      <c r="M1153" s="1" t="s">
        <v>12</v>
      </c>
      <c r="N1153" s="7" t="s">
        <v>77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118</v>
      </c>
      <c r="T1153" s="1" t="s">
        <v>405</v>
      </c>
      <c r="U1153" s="1" t="s">
        <v>406</v>
      </c>
      <c r="V1153" s="1" t="s">
        <v>407</v>
      </c>
      <c r="W1153" s="1">
        <v>55.53</v>
      </c>
      <c r="X1153" s="1">
        <v>13.03</v>
      </c>
      <c r="Y1153" s="1" t="s">
        <v>408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86</v>
      </c>
      <c r="AE1153" s="1" t="s">
        <v>409</v>
      </c>
      <c r="AF1153" s="6" t="s">
        <v>49</v>
      </c>
      <c r="AG1153" s="6" t="s">
        <v>49</v>
      </c>
      <c r="AH1153" s="1" t="s">
        <v>358</v>
      </c>
      <c r="AI1153" s="1" t="s">
        <v>55</v>
      </c>
      <c r="AJ1153" s="22" t="s">
        <v>49</v>
      </c>
      <c r="AK1153" s="22" t="s">
        <v>49</v>
      </c>
      <c r="AL1153" s="22" t="s">
        <v>49</v>
      </c>
      <c r="AM1153" s="22" t="s">
        <v>49</v>
      </c>
      <c r="AN1153" s="22" t="s">
        <v>49</v>
      </c>
      <c r="AO1153" s="22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32" t="s">
        <v>49</v>
      </c>
    </row>
    <row r="1154" spans="1:48" ht="14.4" customHeight="1">
      <c r="A1154" s="1">
        <v>34</v>
      </c>
      <c r="B1154" s="1" t="s">
        <v>38</v>
      </c>
      <c r="C1154" s="6" t="s">
        <v>38</v>
      </c>
      <c r="D1154" s="1" t="s">
        <v>411</v>
      </c>
      <c r="E1154" s="1" t="s">
        <v>40</v>
      </c>
      <c r="F1154" s="1">
        <v>2008</v>
      </c>
      <c r="G1154" s="1" t="s">
        <v>412</v>
      </c>
      <c r="H1154" s="3" t="s">
        <v>413</v>
      </c>
      <c r="I1154" s="3" t="s">
        <v>414</v>
      </c>
      <c r="J1154" s="1" t="s">
        <v>415</v>
      </c>
      <c r="K1154" s="1" t="s">
        <v>45</v>
      </c>
      <c r="L1154" s="3" t="s">
        <v>416</v>
      </c>
      <c r="M1154" s="1" t="s">
        <v>12</v>
      </c>
      <c r="N1154" s="1" t="s">
        <v>81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78</v>
      </c>
      <c r="T1154" s="1" t="s">
        <v>79</v>
      </c>
      <c r="U1154" s="1" t="s">
        <v>417</v>
      </c>
      <c r="V1154" s="1" t="s">
        <v>418</v>
      </c>
      <c r="W1154" s="1">
        <v>35.6</v>
      </c>
      <c r="X1154" s="1">
        <v>-79.5</v>
      </c>
      <c r="Y1154" s="1" t="s">
        <v>142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424</v>
      </c>
      <c r="AE1154" s="1" t="s">
        <v>424</v>
      </c>
      <c r="AF1154" s="1" t="s">
        <v>60</v>
      </c>
      <c r="AG1154" s="1" t="s">
        <v>61</v>
      </c>
      <c r="AH1154" s="1" t="s">
        <v>420</v>
      </c>
      <c r="AI1154" s="1" t="s">
        <v>202</v>
      </c>
      <c r="AJ1154" s="1">
        <v>40</v>
      </c>
      <c r="AK1154" s="1">
        <v>564</v>
      </c>
      <c r="AL1154" s="30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1">
        <v>2.2999999999999998</v>
      </c>
      <c r="AS1154" s="4">
        <f t="shared" ref="AS1154:AS1159" si="92">AR1154/(AM1154^2)*100</f>
        <v>0.1238150096091214</v>
      </c>
      <c r="AT1154" s="5">
        <v>0</v>
      </c>
      <c r="AU1154" s="4" t="s">
        <v>49</v>
      </c>
      <c r="AV1154" s="31" t="s">
        <v>421</v>
      </c>
    </row>
    <row r="1155" spans="1:48" ht="14.4" customHeight="1">
      <c r="A1155" s="1">
        <v>34</v>
      </c>
      <c r="B1155" s="1" t="s">
        <v>38</v>
      </c>
      <c r="C1155" s="6" t="s">
        <v>38</v>
      </c>
      <c r="D1155" s="1" t="s">
        <v>411</v>
      </c>
      <c r="E1155" s="1" t="s">
        <v>40</v>
      </c>
      <c r="F1155" s="1">
        <v>2008</v>
      </c>
      <c r="G1155" s="1" t="s">
        <v>412</v>
      </c>
      <c r="H1155" s="3" t="s">
        <v>413</v>
      </c>
      <c r="I1155" s="3" t="s">
        <v>414</v>
      </c>
      <c r="J1155" s="1" t="s">
        <v>415</v>
      </c>
      <c r="K1155" s="1" t="s">
        <v>45</v>
      </c>
      <c r="L1155" s="3" t="s">
        <v>416</v>
      </c>
      <c r="M1155" s="1" t="s">
        <v>12</v>
      </c>
      <c r="N1155" s="1" t="s">
        <v>81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78</v>
      </c>
      <c r="T1155" s="1" t="s">
        <v>79</v>
      </c>
      <c r="U1155" s="1" t="s">
        <v>417</v>
      </c>
      <c r="V1155" s="1" t="s">
        <v>418</v>
      </c>
      <c r="W1155" s="1">
        <v>35.6</v>
      </c>
      <c r="X1155" s="1">
        <v>-79.5</v>
      </c>
      <c r="Y1155" s="1" t="s">
        <v>142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420</v>
      </c>
      <c r="AI1155" s="1" t="s">
        <v>202</v>
      </c>
      <c r="AJ1155" s="1">
        <v>40</v>
      </c>
      <c r="AK1155" s="1">
        <v>564</v>
      </c>
      <c r="AL1155" s="30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1">
        <v>0.4</v>
      </c>
      <c r="AS1155" s="4">
        <f t="shared" si="92"/>
        <v>0.10275567603087706</v>
      </c>
      <c r="AT1155" s="5">
        <v>0</v>
      </c>
      <c r="AU1155" s="4" t="s">
        <v>49</v>
      </c>
      <c r="AV1155" s="31" t="s">
        <v>421</v>
      </c>
    </row>
    <row r="1156" spans="1:48" ht="14.4" customHeight="1">
      <c r="A1156" s="1">
        <v>34</v>
      </c>
      <c r="B1156" s="1" t="s">
        <v>38</v>
      </c>
      <c r="C1156" s="6" t="s">
        <v>38</v>
      </c>
      <c r="D1156" s="1" t="s">
        <v>411</v>
      </c>
      <c r="E1156" s="1" t="s">
        <v>40</v>
      </c>
      <c r="F1156" s="1">
        <v>2008</v>
      </c>
      <c r="G1156" s="1" t="s">
        <v>412</v>
      </c>
      <c r="H1156" s="3" t="s">
        <v>413</v>
      </c>
      <c r="I1156" s="3" t="s">
        <v>414</v>
      </c>
      <c r="J1156" s="1" t="s">
        <v>415</v>
      </c>
      <c r="K1156" s="1" t="s">
        <v>45</v>
      </c>
      <c r="L1156" s="3" t="s">
        <v>416</v>
      </c>
      <c r="M1156" s="1" t="s">
        <v>12</v>
      </c>
      <c r="N1156" s="1" t="s">
        <v>81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78</v>
      </c>
      <c r="T1156" s="1" t="s">
        <v>79</v>
      </c>
      <c r="U1156" s="1" t="s">
        <v>417</v>
      </c>
      <c r="V1156" s="1" t="s">
        <v>418</v>
      </c>
      <c r="W1156" s="1">
        <v>35.6</v>
      </c>
      <c r="X1156" s="1">
        <v>-79.5</v>
      </c>
      <c r="Y1156" s="1" t="s">
        <v>142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420</v>
      </c>
      <c r="AI1156" s="1" t="s">
        <v>202</v>
      </c>
      <c r="AJ1156" s="1">
        <v>40</v>
      </c>
      <c r="AK1156" s="1">
        <v>564</v>
      </c>
      <c r="AL1156" s="30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1">
        <v>0.05</v>
      </c>
      <c r="AS1156" s="4">
        <f t="shared" si="92"/>
        <v>6.9041605852518867E-2</v>
      </c>
      <c r="AT1156" s="5">
        <v>0</v>
      </c>
      <c r="AU1156" s="4" t="s">
        <v>49</v>
      </c>
      <c r="AV1156" s="31" t="s">
        <v>421</v>
      </c>
    </row>
    <row r="1157" spans="1:48" ht="14.4" customHeight="1">
      <c r="A1157" s="1">
        <v>34</v>
      </c>
      <c r="B1157" s="1" t="s">
        <v>38</v>
      </c>
      <c r="C1157" s="1" t="s">
        <v>38</v>
      </c>
      <c r="D1157" s="1" t="s">
        <v>411</v>
      </c>
      <c r="E1157" s="1" t="s">
        <v>40</v>
      </c>
      <c r="F1157" s="1">
        <v>2008</v>
      </c>
      <c r="G1157" s="1" t="s">
        <v>412</v>
      </c>
      <c r="H1157" s="3" t="s">
        <v>413</v>
      </c>
      <c r="I1157" s="3" t="s">
        <v>414</v>
      </c>
      <c r="J1157" s="1" t="s">
        <v>415</v>
      </c>
      <c r="K1157" s="1" t="s">
        <v>45</v>
      </c>
      <c r="L1157" s="3" t="s">
        <v>416</v>
      </c>
      <c r="M1157" s="1" t="s">
        <v>12</v>
      </c>
      <c r="N1157" s="1" t="s">
        <v>81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78</v>
      </c>
      <c r="T1157" s="1" t="s">
        <v>79</v>
      </c>
      <c r="U1157" s="1" t="s">
        <v>417</v>
      </c>
      <c r="V1157" s="1" t="s">
        <v>418</v>
      </c>
      <c r="W1157" s="1">
        <v>35.6</v>
      </c>
      <c r="X1157" s="1">
        <v>-79.5</v>
      </c>
      <c r="Y1157" s="1" t="s">
        <v>142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419</v>
      </c>
      <c r="AE1157" s="1" t="s">
        <v>419</v>
      </c>
      <c r="AF1157" s="1" t="s">
        <v>60</v>
      </c>
      <c r="AG1157" s="1" t="s">
        <v>61</v>
      </c>
      <c r="AH1157" s="1" t="s">
        <v>420</v>
      </c>
      <c r="AI1157" s="1" t="s">
        <v>202</v>
      </c>
      <c r="AJ1157" s="1">
        <v>40</v>
      </c>
      <c r="AK1157" s="1">
        <v>564</v>
      </c>
      <c r="AL1157" s="30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1">
        <v>0.5</v>
      </c>
      <c r="AS1157" s="4">
        <f t="shared" si="92"/>
        <v>0.13865006415338471</v>
      </c>
      <c r="AT1157" s="5">
        <v>0</v>
      </c>
      <c r="AU1157" s="4" t="s">
        <v>49</v>
      </c>
      <c r="AV1157" s="31" t="s">
        <v>421</v>
      </c>
    </row>
    <row r="1158" spans="1:48" ht="14.4" customHeight="1">
      <c r="A1158" s="1">
        <v>34</v>
      </c>
      <c r="B1158" s="1" t="s">
        <v>38</v>
      </c>
      <c r="C1158" s="6" t="s">
        <v>38</v>
      </c>
      <c r="D1158" s="1" t="s">
        <v>411</v>
      </c>
      <c r="E1158" s="1" t="s">
        <v>40</v>
      </c>
      <c r="F1158" s="1">
        <v>2008</v>
      </c>
      <c r="G1158" s="1" t="s">
        <v>412</v>
      </c>
      <c r="H1158" s="3" t="s">
        <v>413</v>
      </c>
      <c r="I1158" s="3" t="s">
        <v>414</v>
      </c>
      <c r="J1158" s="1" t="s">
        <v>415</v>
      </c>
      <c r="K1158" s="1" t="s">
        <v>45</v>
      </c>
      <c r="L1158" s="3" t="s">
        <v>416</v>
      </c>
      <c r="M1158" s="1" t="s">
        <v>12</v>
      </c>
      <c r="N1158" s="1" t="s">
        <v>81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78</v>
      </c>
      <c r="T1158" s="1" t="s">
        <v>79</v>
      </c>
      <c r="U1158" s="1" t="s">
        <v>417</v>
      </c>
      <c r="V1158" s="1" t="s">
        <v>418</v>
      </c>
      <c r="W1158" s="1">
        <v>35.6</v>
      </c>
      <c r="X1158" s="1">
        <v>-79.5</v>
      </c>
      <c r="Y1158" s="1" t="s">
        <v>142</v>
      </c>
      <c r="Z1158" s="1" t="s">
        <v>49</v>
      </c>
      <c r="AA1158" s="1" t="s">
        <v>50</v>
      </c>
      <c r="AB1158" s="1" t="s">
        <v>57</v>
      </c>
      <c r="AC1158" s="1" t="s">
        <v>87</v>
      </c>
      <c r="AD1158" s="1" t="s">
        <v>422</v>
      </c>
      <c r="AE1158" s="1" t="s">
        <v>422</v>
      </c>
      <c r="AF1158" s="1" t="s">
        <v>60</v>
      </c>
      <c r="AG1158" s="1" t="s">
        <v>61</v>
      </c>
      <c r="AH1158" s="1" t="s">
        <v>420</v>
      </c>
      <c r="AI1158" s="1" t="s">
        <v>202</v>
      </c>
      <c r="AJ1158" s="1">
        <v>40</v>
      </c>
      <c r="AK1158" s="1">
        <v>564</v>
      </c>
      <c r="AL1158" s="30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1">
        <v>0.94</v>
      </c>
      <c r="AS1158" s="4">
        <f t="shared" si="92"/>
        <v>0.18567901234567899</v>
      </c>
      <c r="AT1158" s="5">
        <v>0</v>
      </c>
      <c r="AU1158" s="4" t="s">
        <v>49</v>
      </c>
      <c r="AV1158" s="31" t="s">
        <v>421</v>
      </c>
    </row>
    <row r="1159" spans="1:48" ht="14.4" customHeight="1">
      <c r="A1159" s="1">
        <v>34</v>
      </c>
      <c r="B1159" s="1" t="s">
        <v>38</v>
      </c>
      <c r="C1159" s="6" t="s">
        <v>38</v>
      </c>
      <c r="D1159" s="1" t="s">
        <v>411</v>
      </c>
      <c r="E1159" s="1" t="s">
        <v>40</v>
      </c>
      <c r="F1159" s="1">
        <v>2008</v>
      </c>
      <c r="G1159" s="1" t="s">
        <v>412</v>
      </c>
      <c r="H1159" s="3" t="s">
        <v>413</v>
      </c>
      <c r="I1159" s="3" t="s">
        <v>414</v>
      </c>
      <c r="J1159" s="1" t="s">
        <v>415</v>
      </c>
      <c r="K1159" s="1" t="s">
        <v>45</v>
      </c>
      <c r="L1159" s="3" t="s">
        <v>416</v>
      </c>
      <c r="M1159" s="1" t="s">
        <v>12</v>
      </c>
      <c r="N1159" s="1" t="s">
        <v>81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78</v>
      </c>
      <c r="T1159" s="1" t="s">
        <v>79</v>
      </c>
      <c r="U1159" s="1" t="s">
        <v>417</v>
      </c>
      <c r="V1159" s="1" t="s">
        <v>418</v>
      </c>
      <c r="W1159" s="1">
        <v>35.6</v>
      </c>
      <c r="X1159" s="1">
        <v>-79.5</v>
      </c>
      <c r="Y1159" s="1" t="s">
        <v>142</v>
      </c>
      <c r="Z1159" s="1" t="s">
        <v>49</v>
      </c>
      <c r="AA1159" s="1" t="s">
        <v>50</v>
      </c>
      <c r="AB1159" s="1" t="s">
        <v>57</v>
      </c>
      <c r="AC1159" s="1" t="s">
        <v>87</v>
      </c>
      <c r="AD1159" s="1" t="s">
        <v>423</v>
      </c>
      <c r="AE1159" s="1" t="s">
        <v>423</v>
      </c>
      <c r="AF1159" s="1" t="s">
        <v>60</v>
      </c>
      <c r="AG1159" s="1" t="s">
        <v>61</v>
      </c>
      <c r="AH1159" s="1" t="s">
        <v>420</v>
      </c>
      <c r="AI1159" s="1" t="s">
        <v>202</v>
      </c>
      <c r="AJ1159" s="1">
        <v>40</v>
      </c>
      <c r="AK1159" s="1">
        <v>564</v>
      </c>
      <c r="AL1159" s="30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1">
        <v>0.6</v>
      </c>
      <c r="AS1159" s="4">
        <f t="shared" si="92"/>
        <v>0.18767923366815309</v>
      </c>
      <c r="AT1159" s="5">
        <v>0</v>
      </c>
      <c r="AU1159" s="4" t="s">
        <v>49</v>
      </c>
      <c r="AV1159" s="31" t="s">
        <v>421</v>
      </c>
    </row>
    <row r="1160" spans="1:48" ht="14.4" customHeight="1">
      <c r="A1160" s="1">
        <v>34</v>
      </c>
      <c r="B1160" s="1" t="s">
        <v>38</v>
      </c>
      <c r="C1160" s="6" t="s">
        <v>38</v>
      </c>
      <c r="D1160" s="1" t="s">
        <v>411</v>
      </c>
      <c r="E1160" s="1" t="s">
        <v>40</v>
      </c>
      <c r="F1160" s="1">
        <v>2008</v>
      </c>
      <c r="G1160" s="1" t="s">
        <v>412</v>
      </c>
      <c r="H1160" s="3" t="s">
        <v>413</v>
      </c>
      <c r="I1160" s="3" t="s">
        <v>414</v>
      </c>
      <c r="J1160" s="1" t="s">
        <v>415</v>
      </c>
      <c r="K1160" s="1" t="s">
        <v>45</v>
      </c>
      <c r="L1160" s="3" t="s">
        <v>416</v>
      </c>
      <c r="M1160" s="1" t="s">
        <v>12</v>
      </c>
      <c r="N1160" s="1" t="s">
        <v>81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78</v>
      </c>
      <c r="T1160" s="1" t="s">
        <v>79</v>
      </c>
      <c r="U1160" s="1" t="s">
        <v>417</v>
      </c>
      <c r="V1160" s="1" t="s">
        <v>418</v>
      </c>
      <c r="W1160" s="1">
        <v>35.6</v>
      </c>
      <c r="X1160" s="1">
        <v>-79.5</v>
      </c>
      <c r="Y1160" s="1" t="s">
        <v>142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424</v>
      </c>
      <c r="AE1160" s="1" t="s">
        <v>63</v>
      </c>
      <c r="AF1160" s="6" t="s">
        <v>49</v>
      </c>
      <c r="AG1160" s="6" t="s">
        <v>49</v>
      </c>
      <c r="AH1160" s="1" t="s">
        <v>420</v>
      </c>
      <c r="AI1160" s="1" t="s">
        <v>202</v>
      </c>
      <c r="AJ1160" s="22" t="s">
        <v>49</v>
      </c>
      <c r="AK1160" s="22" t="s">
        <v>49</v>
      </c>
      <c r="AL1160" s="22" t="s">
        <v>49</v>
      </c>
      <c r="AM1160" s="22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>
        <v>0.34</v>
      </c>
      <c r="AS1160" s="6" t="s">
        <v>49</v>
      </c>
      <c r="AT1160" s="6" t="s">
        <v>49</v>
      </c>
      <c r="AU1160" s="6" t="s">
        <v>49</v>
      </c>
      <c r="AV1160" s="32" t="s">
        <v>49</v>
      </c>
    </row>
    <row r="1161" spans="1:48" ht="14.4" customHeight="1">
      <c r="A1161" s="1">
        <v>34</v>
      </c>
      <c r="B1161" s="1" t="s">
        <v>38</v>
      </c>
      <c r="C1161" s="6" t="s">
        <v>38</v>
      </c>
      <c r="D1161" s="1" t="s">
        <v>411</v>
      </c>
      <c r="E1161" s="1" t="s">
        <v>40</v>
      </c>
      <c r="F1161" s="1">
        <v>2008</v>
      </c>
      <c r="G1161" s="1" t="s">
        <v>412</v>
      </c>
      <c r="H1161" s="3" t="s">
        <v>413</v>
      </c>
      <c r="I1161" s="3" t="s">
        <v>414</v>
      </c>
      <c r="J1161" s="1" t="s">
        <v>415</v>
      </c>
      <c r="K1161" s="1" t="s">
        <v>45</v>
      </c>
      <c r="L1161" s="3" t="s">
        <v>416</v>
      </c>
      <c r="M1161" s="1" t="s">
        <v>12</v>
      </c>
      <c r="N1161" s="1" t="s">
        <v>81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78</v>
      </c>
      <c r="T1161" s="1" t="s">
        <v>79</v>
      </c>
      <c r="U1161" s="1" t="s">
        <v>417</v>
      </c>
      <c r="V1161" s="1" t="s">
        <v>418</v>
      </c>
      <c r="W1161" s="1">
        <v>35.6</v>
      </c>
      <c r="X1161" s="1">
        <v>-79.5</v>
      </c>
      <c r="Y1161" s="1" t="s">
        <v>142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424</v>
      </c>
      <c r="AE1161" s="1" t="s">
        <v>65</v>
      </c>
      <c r="AF1161" s="6" t="s">
        <v>49</v>
      </c>
      <c r="AG1161" s="6" t="s">
        <v>49</v>
      </c>
      <c r="AH1161" s="1" t="s">
        <v>420</v>
      </c>
      <c r="AI1161" s="1" t="s">
        <v>202</v>
      </c>
      <c r="AJ1161" s="22" t="s">
        <v>49</v>
      </c>
      <c r="AK1161" s="22" t="s">
        <v>49</v>
      </c>
      <c r="AL1161" s="22" t="s">
        <v>49</v>
      </c>
      <c r="AM1161" s="22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>
        <v>0.17</v>
      </c>
      <c r="AS1161" s="6" t="s">
        <v>49</v>
      </c>
      <c r="AT1161" s="6" t="s">
        <v>49</v>
      </c>
      <c r="AU1161" s="6" t="s">
        <v>49</v>
      </c>
      <c r="AV1161" s="32" t="s">
        <v>49</v>
      </c>
    </row>
    <row r="1162" spans="1:48" ht="14.4" customHeight="1">
      <c r="A1162" s="1">
        <v>34</v>
      </c>
      <c r="B1162" s="1" t="s">
        <v>38</v>
      </c>
      <c r="C1162" s="6" t="s">
        <v>38</v>
      </c>
      <c r="D1162" s="1" t="s">
        <v>411</v>
      </c>
      <c r="E1162" s="1" t="s">
        <v>40</v>
      </c>
      <c r="F1162" s="1">
        <v>2008</v>
      </c>
      <c r="G1162" s="1" t="s">
        <v>412</v>
      </c>
      <c r="H1162" s="3" t="s">
        <v>413</v>
      </c>
      <c r="I1162" s="3" t="s">
        <v>414</v>
      </c>
      <c r="J1162" s="1" t="s">
        <v>415</v>
      </c>
      <c r="K1162" s="1" t="s">
        <v>45</v>
      </c>
      <c r="L1162" s="3" t="s">
        <v>416</v>
      </c>
      <c r="M1162" s="1" t="s">
        <v>12</v>
      </c>
      <c r="N1162" s="1" t="s">
        <v>81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78</v>
      </c>
      <c r="T1162" s="1" t="s">
        <v>79</v>
      </c>
      <c r="U1162" s="1" t="s">
        <v>417</v>
      </c>
      <c r="V1162" s="1" t="s">
        <v>418</v>
      </c>
      <c r="W1162" s="1">
        <v>35.6</v>
      </c>
      <c r="X1162" s="1">
        <v>-79.5</v>
      </c>
      <c r="Y1162" s="1" t="s">
        <v>142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424</v>
      </c>
      <c r="AE1162" s="1" t="s">
        <v>419</v>
      </c>
      <c r="AF1162" s="6" t="s">
        <v>49</v>
      </c>
      <c r="AG1162" s="6" t="s">
        <v>49</v>
      </c>
      <c r="AH1162" s="1" t="s">
        <v>420</v>
      </c>
      <c r="AI1162" s="1" t="s">
        <v>202</v>
      </c>
      <c r="AJ1162" s="22" t="s">
        <v>49</v>
      </c>
      <c r="AK1162" s="22" t="s">
        <v>49</v>
      </c>
      <c r="AL1162" s="22" t="s">
        <v>49</v>
      </c>
      <c r="AM1162" s="22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>
        <v>0.3</v>
      </c>
      <c r="AS1162" s="6" t="s">
        <v>49</v>
      </c>
      <c r="AT1162" s="6" t="s">
        <v>49</v>
      </c>
      <c r="AU1162" s="6" t="s">
        <v>49</v>
      </c>
      <c r="AV1162" s="32" t="s">
        <v>49</v>
      </c>
    </row>
    <row r="1163" spans="1:48" ht="14.4" customHeight="1">
      <c r="A1163" s="1">
        <v>34</v>
      </c>
      <c r="B1163" s="1" t="s">
        <v>38</v>
      </c>
      <c r="C1163" s="6" t="s">
        <v>38</v>
      </c>
      <c r="D1163" s="1" t="s">
        <v>411</v>
      </c>
      <c r="E1163" s="1" t="s">
        <v>40</v>
      </c>
      <c r="F1163" s="1">
        <v>2008</v>
      </c>
      <c r="G1163" s="1" t="s">
        <v>412</v>
      </c>
      <c r="H1163" s="3" t="s">
        <v>413</v>
      </c>
      <c r="I1163" s="3" t="s">
        <v>414</v>
      </c>
      <c r="J1163" s="1" t="s">
        <v>415</v>
      </c>
      <c r="K1163" s="1" t="s">
        <v>45</v>
      </c>
      <c r="L1163" s="3" t="s">
        <v>416</v>
      </c>
      <c r="M1163" s="1" t="s">
        <v>12</v>
      </c>
      <c r="N1163" s="1" t="s">
        <v>81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78</v>
      </c>
      <c r="T1163" s="1" t="s">
        <v>79</v>
      </c>
      <c r="U1163" s="1" t="s">
        <v>417</v>
      </c>
      <c r="V1163" s="1" t="s">
        <v>418</v>
      </c>
      <c r="W1163" s="1">
        <v>35.6</v>
      </c>
      <c r="X1163" s="1">
        <v>-79.5</v>
      </c>
      <c r="Y1163" s="1" t="s">
        <v>142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424</v>
      </c>
      <c r="AE1163" s="1" t="s">
        <v>422</v>
      </c>
      <c r="AF1163" s="6" t="s">
        <v>49</v>
      </c>
      <c r="AG1163" s="6" t="s">
        <v>49</v>
      </c>
      <c r="AH1163" s="1" t="s">
        <v>420</v>
      </c>
      <c r="AI1163" s="1" t="s">
        <v>202</v>
      </c>
      <c r="AJ1163" s="22" t="s">
        <v>49</v>
      </c>
      <c r="AK1163" s="22" t="s">
        <v>49</v>
      </c>
      <c r="AL1163" s="22" t="s">
        <v>49</v>
      </c>
      <c r="AM1163" s="22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>
        <v>0.25</v>
      </c>
      <c r="AS1163" s="6" t="s">
        <v>49</v>
      </c>
      <c r="AT1163" s="6" t="s">
        <v>49</v>
      </c>
      <c r="AU1163" s="6" t="s">
        <v>49</v>
      </c>
      <c r="AV1163" s="32" t="s">
        <v>49</v>
      </c>
    </row>
    <row r="1164" spans="1:48" ht="14.4" customHeight="1">
      <c r="A1164" s="1">
        <v>34</v>
      </c>
      <c r="B1164" s="1" t="s">
        <v>38</v>
      </c>
      <c r="C1164" s="6" t="s">
        <v>38</v>
      </c>
      <c r="D1164" s="1" t="s">
        <v>411</v>
      </c>
      <c r="E1164" s="1" t="s">
        <v>40</v>
      </c>
      <c r="F1164" s="1">
        <v>2008</v>
      </c>
      <c r="G1164" s="1" t="s">
        <v>412</v>
      </c>
      <c r="H1164" s="3" t="s">
        <v>413</v>
      </c>
      <c r="I1164" s="3" t="s">
        <v>414</v>
      </c>
      <c r="J1164" s="1" t="s">
        <v>415</v>
      </c>
      <c r="K1164" s="1" t="s">
        <v>45</v>
      </c>
      <c r="L1164" s="3" t="s">
        <v>416</v>
      </c>
      <c r="M1164" s="1" t="s">
        <v>12</v>
      </c>
      <c r="N1164" s="1" t="s">
        <v>81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78</v>
      </c>
      <c r="T1164" s="1" t="s">
        <v>79</v>
      </c>
      <c r="U1164" s="1" t="s">
        <v>417</v>
      </c>
      <c r="V1164" s="1" t="s">
        <v>418</v>
      </c>
      <c r="W1164" s="1">
        <v>35.6</v>
      </c>
      <c r="X1164" s="1">
        <v>-79.5</v>
      </c>
      <c r="Y1164" s="1" t="s">
        <v>142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424</v>
      </c>
      <c r="AE1164" s="1" t="s">
        <v>423</v>
      </c>
      <c r="AF1164" s="6" t="s">
        <v>49</v>
      </c>
      <c r="AG1164" s="6" t="s">
        <v>49</v>
      </c>
      <c r="AH1164" s="1" t="s">
        <v>420</v>
      </c>
      <c r="AI1164" s="1" t="s">
        <v>202</v>
      </c>
      <c r="AJ1164" s="22" t="s">
        <v>49</v>
      </c>
      <c r="AK1164" s="22" t="s">
        <v>49</v>
      </c>
      <c r="AL1164" s="22" t="s">
        <v>49</v>
      </c>
      <c r="AM1164" s="22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>
        <v>-0.16</v>
      </c>
      <c r="AS1164" s="6" t="s">
        <v>49</v>
      </c>
      <c r="AT1164" s="6" t="s">
        <v>49</v>
      </c>
      <c r="AU1164" s="6" t="s">
        <v>49</v>
      </c>
      <c r="AV1164" s="32" t="s">
        <v>49</v>
      </c>
    </row>
    <row r="1165" spans="1:48" ht="14.4" customHeight="1">
      <c r="A1165" s="1">
        <v>34</v>
      </c>
      <c r="B1165" s="1" t="s">
        <v>38</v>
      </c>
      <c r="C1165" s="6" t="s">
        <v>38</v>
      </c>
      <c r="D1165" s="1" t="s">
        <v>411</v>
      </c>
      <c r="E1165" s="1" t="s">
        <v>40</v>
      </c>
      <c r="F1165" s="1">
        <v>2008</v>
      </c>
      <c r="G1165" s="1" t="s">
        <v>412</v>
      </c>
      <c r="H1165" s="3" t="s">
        <v>413</v>
      </c>
      <c r="I1165" s="3" t="s">
        <v>414</v>
      </c>
      <c r="J1165" s="1" t="s">
        <v>415</v>
      </c>
      <c r="K1165" s="1" t="s">
        <v>45</v>
      </c>
      <c r="L1165" s="3" t="s">
        <v>416</v>
      </c>
      <c r="M1165" s="1" t="s">
        <v>12</v>
      </c>
      <c r="N1165" s="1" t="s">
        <v>81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78</v>
      </c>
      <c r="T1165" s="1" t="s">
        <v>79</v>
      </c>
      <c r="U1165" s="1" t="s">
        <v>417</v>
      </c>
      <c r="V1165" s="1" t="s">
        <v>418</v>
      </c>
      <c r="W1165" s="1">
        <v>35.6</v>
      </c>
      <c r="X1165" s="1">
        <v>-79.5</v>
      </c>
      <c r="Y1165" s="1" t="s">
        <v>142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420</v>
      </c>
      <c r="AI1165" s="1" t="s">
        <v>202</v>
      </c>
      <c r="AJ1165" s="22" t="s">
        <v>49</v>
      </c>
      <c r="AK1165" s="22" t="s">
        <v>49</v>
      </c>
      <c r="AL1165" s="22" t="s">
        <v>49</v>
      </c>
      <c r="AM1165" s="22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>
        <v>0.06</v>
      </c>
      <c r="AS1165" s="6" t="s">
        <v>49</v>
      </c>
      <c r="AT1165" s="6" t="s">
        <v>49</v>
      </c>
      <c r="AU1165" s="6" t="s">
        <v>49</v>
      </c>
      <c r="AV1165" s="32" t="s">
        <v>49</v>
      </c>
    </row>
    <row r="1166" spans="1:48" ht="14.4" customHeight="1">
      <c r="A1166" s="1">
        <v>34</v>
      </c>
      <c r="B1166" s="1" t="s">
        <v>38</v>
      </c>
      <c r="C1166" s="6" t="s">
        <v>38</v>
      </c>
      <c r="D1166" s="1" t="s">
        <v>411</v>
      </c>
      <c r="E1166" s="1" t="s">
        <v>40</v>
      </c>
      <c r="F1166" s="1">
        <v>2008</v>
      </c>
      <c r="G1166" s="1" t="s">
        <v>412</v>
      </c>
      <c r="H1166" s="3" t="s">
        <v>413</v>
      </c>
      <c r="I1166" s="3" t="s">
        <v>414</v>
      </c>
      <c r="J1166" s="1" t="s">
        <v>415</v>
      </c>
      <c r="K1166" s="1" t="s">
        <v>45</v>
      </c>
      <c r="L1166" s="3" t="s">
        <v>416</v>
      </c>
      <c r="M1166" s="1" t="s">
        <v>12</v>
      </c>
      <c r="N1166" s="1" t="s">
        <v>81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78</v>
      </c>
      <c r="T1166" s="1" t="s">
        <v>79</v>
      </c>
      <c r="U1166" s="1" t="s">
        <v>417</v>
      </c>
      <c r="V1166" s="1" t="s">
        <v>418</v>
      </c>
      <c r="W1166" s="1">
        <v>35.6</v>
      </c>
      <c r="X1166" s="1">
        <v>-79.5</v>
      </c>
      <c r="Y1166" s="1" t="s">
        <v>142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419</v>
      </c>
      <c r="AF1166" s="6" t="s">
        <v>49</v>
      </c>
      <c r="AG1166" s="6" t="s">
        <v>49</v>
      </c>
      <c r="AH1166" s="1" t="s">
        <v>420</v>
      </c>
      <c r="AI1166" s="1" t="s">
        <v>202</v>
      </c>
      <c r="AJ1166" s="22" t="s">
        <v>49</v>
      </c>
      <c r="AK1166" s="22" t="s">
        <v>49</v>
      </c>
      <c r="AL1166" s="22" t="s">
        <v>49</v>
      </c>
      <c r="AM1166" s="22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>
        <v>0.25</v>
      </c>
      <c r="AS1166" s="6" t="s">
        <v>49</v>
      </c>
      <c r="AT1166" s="6" t="s">
        <v>49</v>
      </c>
      <c r="AU1166" s="6" t="s">
        <v>49</v>
      </c>
      <c r="AV1166" s="32" t="s">
        <v>49</v>
      </c>
    </row>
    <row r="1167" spans="1:48" ht="14.4" customHeight="1">
      <c r="A1167" s="1">
        <v>34</v>
      </c>
      <c r="B1167" s="1" t="s">
        <v>38</v>
      </c>
      <c r="C1167" s="6" t="s">
        <v>38</v>
      </c>
      <c r="D1167" s="1" t="s">
        <v>411</v>
      </c>
      <c r="E1167" s="1" t="s">
        <v>40</v>
      </c>
      <c r="F1167" s="1">
        <v>2008</v>
      </c>
      <c r="G1167" s="1" t="s">
        <v>412</v>
      </c>
      <c r="H1167" s="3" t="s">
        <v>413</v>
      </c>
      <c r="I1167" s="3" t="s">
        <v>414</v>
      </c>
      <c r="J1167" s="1" t="s">
        <v>415</v>
      </c>
      <c r="K1167" s="1" t="s">
        <v>45</v>
      </c>
      <c r="L1167" s="3" t="s">
        <v>416</v>
      </c>
      <c r="M1167" s="1" t="s">
        <v>12</v>
      </c>
      <c r="N1167" s="1" t="s">
        <v>81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78</v>
      </c>
      <c r="T1167" s="1" t="s">
        <v>79</v>
      </c>
      <c r="U1167" s="1" t="s">
        <v>417</v>
      </c>
      <c r="V1167" s="1" t="s">
        <v>418</v>
      </c>
      <c r="W1167" s="1">
        <v>35.6</v>
      </c>
      <c r="X1167" s="1">
        <v>-79.5</v>
      </c>
      <c r="Y1167" s="1" t="s">
        <v>142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422</v>
      </c>
      <c r="AF1167" s="6" t="s">
        <v>49</v>
      </c>
      <c r="AG1167" s="6" t="s">
        <v>49</v>
      </c>
      <c r="AH1167" s="1" t="s">
        <v>420</v>
      </c>
      <c r="AI1167" s="1" t="s">
        <v>202</v>
      </c>
      <c r="AJ1167" s="22" t="s">
        <v>49</v>
      </c>
      <c r="AK1167" s="22" t="s">
        <v>49</v>
      </c>
      <c r="AL1167" s="22" t="s">
        <v>49</v>
      </c>
      <c r="AM1167" s="22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>
        <v>0.4</v>
      </c>
      <c r="AS1167" s="6" t="s">
        <v>49</v>
      </c>
      <c r="AT1167" s="6" t="s">
        <v>49</v>
      </c>
      <c r="AU1167" s="6" t="s">
        <v>49</v>
      </c>
      <c r="AV1167" s="32" t="s">
        <v>49</v>
      </c>
    </row>
    <row r="1168" spans="1:48" ht="14.4" customHeight="1">
      <c r="A1168" s="1">
        <v>34</v>
      </c>
      <c r="B1168" s="1" t="s">
        <v>38</v>
      </c>
      <c r="C1168" s="6" t="s">
        <v>38</v>
      </c>
      <c r="D1168" s="1" t="s">
        <v>411</v>
      </c>
      <c r="E1168" s="1" t="s">
        <v>40</v>
      </c>
      <c r="F1168" s="1">
        <v>2008</v>
      </c>
      <c r="G1168" s="1" t="s">
        <v>412</v>
      </c>
      <c r="H1168" s="3" t="s">
        <v>413</v>
      </c>
      <c r="I1168" s="3" t="s">
        <v>414</v>
      </c>
      <c r="J1168" s="1" t="s">
        <v>415</v>
      </c>
      <c r="K1168" s="1" t="s">
        <v>45</v>
      </c>
      <c r="L1168" s="3" t="s">
        <v>416</v>
      </c>
      <c r="M1168" s="1" t="s">
        <v>12</v>
      </c>
      <c r="N1168" s="1" t="s">
        <v>81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78</v>
      </c>
      <c r="T1168" s="1" t="s">
        <v>79</v>
      </c>
      <c r="U1168" s="1" t="s">
        <v>417</v>
      </c>
      <c r="V1168" s="1" t="s">
        <v>418</v>
      </c>
      <c r="W1168" s="1">
        <v>35.6</v>
      </c>
      <c r="X1168" s="1">
        <v>-79.5</v>
      </c>
      <c r="Y1168" s="1" t="s">
        <v>142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423</v>
      </c>
      <c r="AF1168" s="6" t="s">
        <v>49</v>
      </c>
      <c r="AG1168" s="6" t="s">
        <v>49</v>
      </c>
      <c r="AH1168" s="1" t="s">
        <v>420</v>
      </c>
      <c r="AI1168" s="1" t="s">
        <v>202</v>
      </c>
      <c r="AJ1168" s="22" t="s">
        <v>49</v>
      </c>
      <c r="AK1168" s="22" t="s">
        <v>49</v>
      </c>
      <c r="AL1168" s="22" t="s">
        <v>49</v>
      </c>
      <c r="AM1168" s="22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>
        <v>0.24</v>
      </c>
      <c r="AS1168" s="6" t="s">
        <v>49</v>
      </c>
      <c r="AT1168" s="6" t="s">
        <v>49</v>
      </c>
      <c r="AU1168" s="6" t="s">
        <v>49</v>
      </c>
      <c r="AV1168" s="32" t="s">
        <v>49</v>
      </c>
    </row>
    <row r="1169" spans="1:48" ht="14.4" customHeight="1">
      <c r="A1169" s="1">
        <v>34</v>
      </c>
      <c r="B1169" s="1" t="s">
        <v>38</v>
      </c>
      <c r="C1169" s="6" t="s">
        <v>38</v>
      </c>
      <c r="D1169" s="1" t="s">
        <v>411</v>
      </c>
      <c r="E1169" s="1" t="s">
        <v>40</v>
      </c>
      <c r="F1169" s="1">
        <v>2008</v>
      </c>
      <c r="G1169" s="1" t="s">
        <v>412</v>
      </c>
      <c r="H1169" s="3" t="s">
        <v>413</v>
      </c>
      <c r="I1169" s="3" t="s">
        <v>414</v>
      </c>
      <c r="J1169" s="1" t="s">
        <v>415</v>
      </c>
      <c r="K1169" s="1" t="s">
        <v>45</v>
      </c>
      <c r="L1169" s="3" t="s">
        <v>416</v>
      </c>
      <c r="M1169" s="1" t="s">
        <v>12</v>
      </c>
      <c r="N1169" s="1" t="s">
        <v>81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78</v>
      </c>
      <c r="T1169" s="1" t="s">
        <v>79</v>
      </c>
      <c r="U1169" s="1" t="s">
        <v>417</v>
      </c>
      <c r="V1169" s="1" t="s">
        <v>418</v>
      </c>
      <c r="W1169" s="1">
        <v>35.6</v>
      </c>
      <c r="X1169" s="1">
        <v>-79.5</v>
      </c>
      <c r="Y1169" s="1" t="s">
        <v>142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419</v>
      </c>
      <c r="AF1169" s="6" t="s">
        <v>49</v>
      </c>
      <c r="AG1169" s="6" t="s">
        <v>49</v>
      </c>
      <c r="AH1169" s="1" t="s">
        <v>420</v>
      </c>
      <c r="AI1169" s="1" t="s">
        <v>202</v>
      </c>
      <c r="AJ1169" s="22" t="s">
        <v>49</v>
      </c>
      <c r="AK1169" s="22" t="s">
        <v>49</v>
      </c>
      <c r="AL1169" s="22" t="s">
        <v>49</v>
      </c>
      <c r="AM1169" s="22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>
        <v>0.04</v>
      </c>
      <c r="AS1169" s="6" t="s">
        <v>49</v>
      </c>
      <c r="AT1169" s="6" t="s">
        <v>49</v>
      </c>
      <c r="AU1169" s="6" t="s">
        <v>49</v>
      </c>
      <c r="AV1169" s="32" t="s">
        <v>49</v>
      </c>
    </row>
    <row r="1170" spans="1:48" ht="14.4" customHeight="1">
      <c r="A1170" s="1">
        <v>34</v>
      </c>
      <c r="B1170" s="1" t="s">
        <v>38</v>
      </c>
      <c r="C1170" s="6" t="s">
        <v>38</v>
      </c>
      <c r="D1170" s="1" t="s">
        <v>411</v>
      </c>
      <c r="E1170" s="1" t="s">
        <v>40</v>
      </c>
      <c r="F1170" s="1">
        <v>2008</v>
      </c>
      <c r="G1170" s="1" t="s">
        <v>412</v>
      </c>
      <c r="H1170" s="3" t="s">
        <v>413</v>
      </c>
      <c r="I1170" s="3" t="s">
        <v>414</v>
      </c>
      <c r="J1170" s="1" t="s">
        <v>415</v>
      </c>
      <c r="K1170" s="1" t="s">
        <v>45</v>
      </c>
      <c r="L1170" s="3" t="s">
        <v>416</v>
      </c>
      <c r="M1170" s="1" t="s">
        <v>12</v>
      </c>
      <c r="N1170" s="1" t="s">
        <v>81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78</v>
      </c>
      <c r="T1170" s="1" t="s">
        <v>79</v>
      </c>
      <c r="U1170" s="1" t="s">
        <v>417</v>
      </c>
      <c r="V1170" s="1" t="s">
        <v>418</v>
      </c>
      <c r="W1170" s="1">
        <v>35.6</v>
      </c>
      <c r="X1170" s="1">
        <v>-79.5</v>
      </c>
      <c r="Y1170" s="1" t="s">
        <v>142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422</v>
      </c>
      <c r="AF1170" s="6" t="s">
        <v>49</v>
      </c>
      <c r="AG1170" s="6" t="s">
        <v>49</v>
      </c>
      <c r="AH1170" s="1" t="s">
        <v>420</v>
      </c>
      <c r="AI1170" s="1" t="s">
        <v>202</v>
      </c>
      <c r="AJ1170" s="22" t="s">
        <v>49</v>
      </c>
      <c r="AK1170" s="22" t="s">
        <v>49</v>
      </c>
      <c r="AL1170" s="22" t="s">
        <v>49</v>
      </c>
      <c r="AM1170" s="22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>
        <v>0.13</v>
      </c>
      <c r="AS1170" s="6" t="s">
        <v>49</v>
      </c>
      <c r="AT1170" s="6" t="s">
        <v>49</v>
      </c>
      <c r="AU1170" s="6" t="s">
        <v>49</v>
      </c>
      <c r="AV1170" s="32" t="s">
        <v>49</v>
      </c>
    </row>
    <row r="1171" spans="1:48" ht="14.4" customHeight="1">
      <c r="A1171" s="1">
        <v>34</v>
      </c>
      <c r="B1171" s="1" t="s">
        <v>38</v>
      </c>
      <c r="C1171" s="6" t="s">
        <v>38</v>
      </c>
      <c r="D1171" s="1" t="s">
        <v>411</v>
      </c>
      <c r="E1171" s="1" t="s">
        <v>40</v>
      </c>
      <c r="F1171" s="1">
        <v>2008</v>
      </c>
      <c r="G1171" s="1" t="s">
        <v>412</v>
      </c>
      <c r="H1171" s="3" t="s">
        <v>413</v>
      </c>
      <c r="I1171" s="3" t="s">
        <v>414</v>
      </c>
      <c r="J1171" s="1" t="s">
        <v>415</v>
      </c>
      <c r="K1171" s="1" t="s">
        <v>45</v>
      </c>
      <c r="L1171" s="3" t="s">
        <v>416</v>
      </c>
      <c r="M1171" s="1" t="s">
        <v>12</v>
      </c>
      <c r="N1171" s="1" t="s">
        <v>81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78</v>
      </c>
      <c r="T1171" s="1" t="s">
        <v>79</v>
      </c>
      <c r="U1171" s="1" t="s">
        <v>417</v>
      </c>
      <c r="V1171" s="1" t="s">
        <v>418</v>
      </c>
      <c r="W1171" s="1">
        <v>35.6</v>
      </c>
      <c r="X1171" s="1">
        <v>-79.5</v>
      </c>
      <c r="Y1171" s="1" t="s">
        <v>142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423</v>
      </c>
      <c r="AF1171" s="6" t="s">
        <v>49</v>
      </c>
      <c r="AG1171" s="6" t="s">
        <v>49</v>
      </c>
      <c r="AH1171" s="1" t="s">
        <v>420</v>
      </c>
      <c r="AI1171" s="1" t="s">
        <v>202</v>
      </c>
      <c r="AJ1171" s="22" t="s">
        <v>49</v>
      </c>
      <c r="AK1171" s="22" t="s">
        <v>49</v>
      </c>
      <c r="AL1171" s="22" t="s">
        <v>49</v>
      </c>
      <c r="AM1171" s="22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>
        <v>0.11</v>
      </c>
      <c r="AS1171" s="6" t="s">
        <v>49</v>
      </c>
      <c r="AT1171" s="6" t="s">
        <v>49</v>
      </c>
      <c r="AU1171" s="6" t="s">
        <v>49</v>
      </c>
      <c r="AV1171" s="32" t="s">
        <v>49</v>
      </c>
    </row>
    <row r="1172" spans="1:48" ht="14.4" customHeight="1">
      <c r="A1172" s="1">
        <v>34</v>
      </c>
      <c r="B1172" s="1" t="s">
        <v>38</v>
      </c>
      <c r="C1172" s="6" t="s">
        <v>38</v>
      </c>
      <c r="D1172" s="1" t="s">
        <v>411</v>
      </c>
      <c r="E1172" s="1" t="s">
        <v>40</v>
      </c>
      <c r="F1172" s="1">
        <v>2008</v>
      </c>
      <c r="G1172" s="1" t="s">
        <v>412</v>
      </c>
      <c r="H1172" s="3" t="s">
        <v>413</v>
      </c>
      <c r="I1172" s="3" t="s">
        <v>414</v>
      </c>
      <c r="J1172" s="1" t="s">
        <v>415</v>
      </c>
      <c r="K1172" s="1" t="s">
        <v>45</v>
      </c>
      <c r="L1172" s="3" t="s">
        <v>416</v>
      </c>
      <c r="M1172" s="1" t="s">
        <v>12</v>
      </c>
      <c r="N1172" s="1" t="s">
        <v>81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78</v>
      </c>
      <c r="T1172" s="1" t="s">
        <v>79</v>
      </c>
      <c r="U1172" s="1" t="s">
        <v>417</v>
      </c>
      <c r="V1172" s="1" t="s">
        <v>418</v>
      </c>
      <c r="W1172" s="1">
        <v>35.6</v>
      </c>
      <c r="X1172" s="1">
        <v>-79.5</v>
      </c>
      <c r="Y1172" s="1" t="s">
        <v>142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419</v>
      </c>
      <c r="AE1172" s="1" t="s">
        <v>422</v>
      </c>
      <c r="AF1172" s="6" t="s">
        <v>49</v>
      </c>
      <c r="AG1172" s="6" t="s">
        <v>49</v>
      </c>
      <c r="AH1172" s="1" t="s">
        <v>420</v>
      </c>
      <c r="AI1172" s="1" t="s">
        <v>202</v>
      </c>
      <c r="AJ1172" s="22" t="s">
        <v>49</v>
      </c>
      <c r="AK1172" s="22" t="s">
        <v>49</v>
      </c>
      <c r="AL1172" s="22" t="s">
        <v>49</v>
      </c>
      <c r="AM1172" s="22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>
        <v>0.23</v>
      </c>
      <c r="AS1172" s="6" t="s">
        <v>49</v>
      </c>
      <c r="AT1172" s="6" t="s">
        <v>49</v>
      </c>
      <c r="AU1172" s="6" t="s">
        <v>49</v>
      </c>
      <c r="AV1172" s="32" t="s">
        <v>49</v>
      </c>
    </row>
    <row r="1173" spans="1:48" ht="14.4" customHeight="1">
      <c r="A1173" s="1">
        <v>34</v>
      </c>
      <c r="B1173" s="1" t="s">
        <v>38</v>
      </c>
      <c r="C1173" s="6" t="s">
        <v>38</v>
      </c>
      <c r="D1173" s="1" t="s">
        <v>411</v>
      </c>
      <c r="E1173" s="1" t="s">
        <v>40</v>
      </c>
      <c r="F1173" s="1">
        <v>2008</v>
      </c>
      <c r="G1173" s="1" t="s">
        <v>412</v>
      </c>
      <c r="H1173" s="3" t="s">
        <v>413</v>
      </c>
      <c r="I1173" s="3" t="s">
        <v>414</v>
      </c>
      <c r="J1173" s="1" t="s">
        <v>415</v>
      </c>
      <c r="K1173" s="1" t="s">
        <v>45</v>
      </c>
      <c r="L1173" s="3" t="s">
        <v>416</v>
      </c>
      <c r="M1173" s="1" t="s">
        <v>12</v>
      </c>
      <c r="N1173" s="1" t="s">
        <v>81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78</v>
      </c>
      <c r="T1173" s="1" t="s">
        <v>79</v>
      </c>
      <c r="U1173" s="1" t="s">
        <v>417</v>
      </c>
      <c r="V1173" s="1" t="s">
        <v>418</v>
      </c>
      <c r="W1173" s="1">
        <v>35.6</v>
      </c>
      <c r="X1173" s="1">
        <v>-79.5</v>
      </c>
      <c r="Y1173" s="1" t="s">
        <v>142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419</v>
      </c>
      <c r="AE1173" s="1" t="s">
        <v>423</v>
      </c>
      <c r="AF1173" s="6" t="s">
        <v>49</v>
      </c>
      <c r="AG1173" s="6" t="s">
        <v>49</v>
      </c>
      <c r="AH1173" s="1" t="s">
        <v>420</v>
      </c>
      <c r="AI1173" s="1" t="s">
        <v>202</v>
      </c>
      <c r="AJ1173" s="22" t="s">
        <v>49</v>
      </c>
      <c r="AK1173" s="22" t="s">
        <v>49</v>
      </c>
      <c r="AL1173" s="22" t="s">
        <v>49</v>
      </c>
      <c r="AM1173" s="22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>
        <v>0.12</v>
      </c>
      <c r="AS1173" s="6" t="s">
        <v>49</v>
      </c>
      <c r="AT1173" s="6" t="s">
        <v>49</v>
      </c>
      <c r="AU1173" s="6" t="s">
        <v>49</v>
      </c>
      <c r="AV1173" s="32" t="s">
        <v>49</v>
      </c>
    </row>
    <row r="1174" spans="1:48" ht="14.4" customHeight="1">
      <c r="A1174" s="1">
        <v>34</v>
      </c>
      <c r="B1174" s="1" t="s">
        <v>38</v>
      </c>
      <c r="C1174" s="6" t="s">
        <v>38</v>
      </c>
      <c r="D1174" s="1" t="s">
        <v>411</v>
      </c>
      <c r="E1174" s="1" t="s">
        <v>40</v>
      </c>
      <c r="F1174" s="1">
        <v>2008</v>
      </c>
      <c r="G1174" s="1" t="s">
        <v>412</v>
      </c>
      <c r="H1174" s="3" t="s">
        <v>413</v>
      </c>
      <c r="I1174" s="3" t="s">
        <v>414</v>
      </c>
      <c r="J1174" s="1" t="s">
        <v>415</v>
      </c>
      <c r="K1174" s="1" t="s">
        <v>45</v>
      </c>
      <c r="L1174" s="3" t="s">
        <v>416</v>
      </c>
      <c r="M1174" s="1" t="s">
        <v>12</v>
      </c>
      <c r="N1174" s="1" t="s">
        <v>81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78</v>
      </c>
      <c r="T1174" s="1" t="s">
        <v>79</v>
      </c>
      <c r="U1174" s="1" t="s">
        <v>417</v>
      </c>
      <c r="V1174" s="1" t="s">
        <v>418</v>
      </c>
      <c r="W1174" s="1">
        <v>35.6</v>
      </c>
      <c r="X1174" s="1">
        <v>-79.5</v>
      </c>
      <c r="Y1174" s="1" t="s">
        <v>142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422</v>
      </c>
      <c r="AE1174" s="1" t="s">
        <v>423</v>
      </c>
      <c r="AF1174" s="6" t="s">
        <v>49</v>
      </c>
      <c r="AG1174" s="6" t="s">
        <v>49</v>
      </c>
      <c r="AH1174" s="1" t="s">
        <v>420</v>
      </c>
      <c r="AI1174" s="1" t="s">
        <v>202</v>
      </c>
      <c r="AJ1174" s="22" t="s">
        <v>49</v>
      </c>
      <c r="AK1174" s="22" t="s">
        <v>49</v>
      </c>
      <c r="AL1174" s="22" t="s">
        <v>49</v>
      </c>
      <c r="AM1174" s="22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>
        <v>0.7</v>
      </c>
      <c r="AS1174" s="6" t="s">
        <v>49</v>
      </c>
      <c r="AT1174" s="6" t="s">
        <v>49</v>
      </c>
      <c r="AU1174" s="6" t="s">
        <v>49</v>
      </c>
      <c r="AV1174" s="32" t="s">
        <v>49</v>
      </c>
    </row>
    <row r="1175" spans="1:48">
      <c r="A1175" s="1">
        <v>18</v>
      </c>
      <c r="B1175" s="1" t="s">
        <v>38</v>
      </c>
      <c r="C1175" s="1" t="s">
        <v>38</v>
      </c>
      <c r="D1175" s="1" t="s">
        <v>425</v>
      </c>
      <c r="E1175" s="1" t="s">
        <v>72</v>
      </c>
      <c r="F1175" s="1">
        <v>1999</v>
      </c>
      <c r="G1175" s="1" t="s">
        <v>426</v>
      </c>
      <c r="H1175" s="3" t="s">
        <v>427</v>
      </c>
      <c r="I1175" s="3" t="s">
        <v>428</v>
      </c>
      <c r="J1175" s="1" t="s">
        <v>429</v>
      </c>
      <c r="K1175" s="1" t="s">
        <v>45</v>
      </c>
      <c r="L1175" s="3" t="s">
        <v>46</v>
      </c>
      <c r="M1175" s="1" t="s">
        <v>12</v>
      </c>
      <c r="N1175" s="1" t="s">
        <v>77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118</v>
      </c>
      <c r="T1175" s="1" t="s">
        <v>430</v>
      </c>
      <c r="U1175" s="1" t="s">
        <v>431</v>
      </c>
      <c r="V1175" s="1" t="s">
        <v>432</v>
      </c>
      <c r="W1175" s="1">
        <v>41.69</v>
      </c>
      <c r="X1175" s="1">
        <v>-80.06</v>
      </c>
      <c r="Y1175" s="1" t="s">
        <v>48</v>
      </c>
      <c r="Z1175" s="1" t="s">
        <v>433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434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1">
        <v>1.4614</v>
      </c>
      <c r="AS1175" s="4">
        <f>AR1175/(AM1175^2)*100</f>
        <v>1.7647627098176553</v>
      </c>
      <c r="AT1175" s="5">
        <v>0</v>
      </c>
      <c r="AU1175" s="4">
        <f>AS1175*(1-AL1175)/AL1175</f>
        <v>11.810335058010462</v>
      </c>
      <c r="AV1175" s="31" t="s">
        <v>435</v>
      </c>
    </row>
    <row r="1176" spans="1:48">
      <c r="A1176" s="1">
        <v>18</v>
      </c>
      <c r="B1176" s="1" t="s">
        <v>38</v>
      </c>
      <c r="C1176" s="1" t="s">
        <v>38</v>
      </c>
      <c r="D1176" s="1" t="s">
        <v>425</v>
      </c>
      <c r="E1176" s="1" t="s">
        <v>72</v>
      </c>
      <c r="F1176" s="1">
        <v>1999</v>
      </c>
      <c r="G1176" s="1" t="s">
        <v>426</v>
      </c>
      <c r="H1176" s="3" t="s">
        <v>427</v>
      </c>
      <c r="I1176" s="3" t="s">
        <v>428</v>
      </c>
      <c r="J1176" s="1" t="s">
        <v>429</v>
      </c>
      <c r="K1176" s="1" t="s">
        <v>45</v>
      </c>
      <c r="L1176" s="3" t="s">
        <v>46</v>
      </c>
      <c r="M1176" s="1" t="s">
        <v>12</v>
      </c>
      <c r="N1176" s="1" t="s">
        <v>77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118</v>
      </c>
      <c r="T1176" s="1" t="s">
        <v>430</v>
      </c>
      <c r="U1176" s="1" t="s">
        <v>431</v>
      </c>
      <c r="V1176" s="1" t="s">
        <v>432</v>
      </c>
      <c r="W1176" s="1">
        <v>41.69</v>
      </c>
      <c r="X1176" s="1">
        <v>-80.06</v>
      </c>
      <c r="Y1176" s="1" t="s">
        <v>48</v>
      </c>
      <c r="Z1176" s="1" t="s">
        <v>433</v>
      </c>
      <c r="AA1176" s="1" t="s">
        <v>50</v>
      </c>
      <c r="AB1176" s="1" t="s">
        <v>66</v>
      </c>
      <c r="AC1176" s="1" t="s">
        <v>172</v>
      </c>
      <c r="AD1176" s="1" t="s">
        <v>440</v>
      </c>
      <c r="AE1176" s="1" t="s">
        <v>440</v>
      </c>
      <c r="AF1176" s="1" t="s">
        <v>60</v>
      </c>
      <c r="AG1176" s="1" t="s">
        <v>174</v>
      </c>
      <c r="AH1176" s="1" t="s">
        <v>434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1">
        <v>0.76319999999999999</v>
      </c>
      <c r="AS1176" s="4">
        <f>AR1176/(AM1176^2)*100</f>
        <v>0.72642474717430094</v>
      </c>
      <c r="AT1176" s="5">
        <v>0</v>
      </c>
      <c r="AU1176" s="4">
        <f>AS1176*(1-AL1176)/AL1176</f>
        <v>5.8774365907738897</v>
      </c>
      <c r="AV1176" s="31" t="s">
        <v>435</v>
      </c>
    </row>
    <row r="1177" spans="1:48">
      <c r="A1177" s="1">
        <v>18</v>
      </c>
      <c r="B1177" s="1" t="s">
        <v>38</v>
      </c>
      <c r="C1177" s="1" t="s">
        <v>38</v>
      </c>
      <c r="D1177" s="1" t="s">
        <v>425</v>
      </c>
      <c r="E1177" s="1" t="s">
        <v>72</v>
      </c>
      <c r="F1177" s="1">
        <v>1999</v>
      </c>
      <c r="G1177" s="1" t="s">
        <v>426</v>
      </c>
      <c r="H1177" s="3" t="s">
        <v>427</v>
      </c>
      <c r="I1177" s="3" t="s">
        <v>428</v>
      </c>
      <c r="J1177" s="1" t="s">
        <v>429</v>
      </c>
      <c r="K1177" s="1" t="s">
        <v>45</v>
      </c>
      <c r="L1177" s="3" t="s">
        <v>46</v>
      </c>
      <c r="M1177" s="1" t="s">
        <v>12</v>
      </c>
      <c r="N1177" s="1" t="s">
        <v>77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118</v>
      </c>
      <c r="T1177" s="1" t="s">
        <v>430</v>
      </c>
      <c r="U1177" s="1" t="s">
        <v>431</v>
      </c>
      <c r="V1177" s="1" t="s">
        <v>432</v>
      </c>
      <c r="W1177" s="1">
        <v>41.69</v>
      </c>
      <c r="X1177" s="1">
        <v>-80.06</v>
      </c>
      <c r="Y1177" s="1" t="s">
        <v>48</v>
      </c>
      <c r="Z1177" s="1" t="s">
        <v>433</v>
      </c>
      <c r="AA1177" s="1" t="s">
        <v>50</v>
      </c>
      <c r="AB1177" s="1" t="s">
        <v>203</v>
      </c>
      <c r="AC1177" s="1" t="s">
        <v>204</v>
      </c>
      <c r="AD1177" s="1" t="s">
        <v>437</v>
      </c>
      <c r="AE1177" s="1" t="s">
        <v>437</v>
      </c>
      <c r="AF1177" s="1" t="s">
        <v>53</v>
      </c>
      <c r="AG1177" s="1" t="s">
        <v>53</v>
      </c>
      <c r="AH1177" s="1" t="s">
        <v>434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1">
        <v>171.08</v>
      </c>
      <c r="AS1177" s="4">
        <f>AR1177/(AM1177^2)*100</f>
        <v>1.67377443570771</v>
      </c>
      <c r="AT1177" s="5">
        <v>0</v>
      </c>
      <c r="AU1177" s="4">
        <f>AS1177*(1-AL1177)/AL1177</f>
        <v>2.7308951319441586</v>
      </c>
      <c r="AV1177" s="31" t="s">
        <v>435</v>
      </c>
    </row>
    <row r="1178" spans="1:48">
      <c r="A1178" s="1">
        <v>18</v>
      </c>
      <c r="B1178" s="1" t="s">
        <v>38</v>
      </c>
      <c r="C1178" s="1" t="s">
        <v>38</v>
      </c>
      <c r="D1178" s="1" t="s">
        <v>425</v>
      </c>
      <c r="E1178" s="1" t="s">
        <v>72</v>
      </c>
      <c r="F1178" s="1">
        <v>1999</v>
      </c>
      <c r="G1178" s="1" t="s">
        <v>426</v>
      </c>
      <c r="H1178" s="3" t="s">
        <v>427</v>
      </c>
      <c r="I1178" s="3" t="s">
        <v>428</v>
      </c>
      <c r="J1178" s="1" t="s">
        <v>429</v>
      </c>
      <c r="K1178" s="1" t="s">
        <v>45</v>
      </c>
      <c r="L1178" s="3" t="s">
        <v>46</v>
      </c>
      <c r="M1178" s="1" t="s">
        <v>12</v>
      </c>
      <c r="N1178" s="1" t="s">
        <v>77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118</v>
      </c>
      <c r="T1178" s="1" t="s">
        <v>430</v>
      </c>
      <c r="U1178" s="1" t="s">
        <v>431</v>
      </c>
      <c r="V1178" s="1" t="s">
        <v>432</v>
      </c>
      <c r="W1178" s="1">
        <v>41.69</v>
      </c>
      <c r="X1178" s="1">
        <v>-80.06</v>
      </c>
      <c r="Y1178" s="1" t="s">
        <v>48</v>
      </c>
      <c r="Z1178" s="1" t="s">
        <v>433</v>
      </c>
      <c r="AA1178" s="1" t="s">
        <v>50</v>
      </c>
      <c r="AB1178" s="1" t="s">
        <v>66</v>
      </c>
      <c r="AC1178" s="1" t="s">
        <v>125</v>
      </c>
      <c r="AD1178" s="1" t="s">
        <v>127</v>
      </c>
      <c r="AE1178" s="1" t="s">
        <v>127</v>
      </c>
      <c r="AF1178" s="1" t="s">
        <v>60</v>
      </c>
      <c r="AG1178" s="1" t="s">
        <v>61</v>
      </c>
      <c r="AH1178" s="1" t="s">
        <v>434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1">
        <v>-0.13539999999999999</v>
      </c>
      <c r="AS1178" s="4">
        <f>AR1178/(AM1178^2)*100</f>
        <v>-0.28772025261583178</v>
      </c>
      <c r="AT1178" s="5">
        <v>0</v>
      </c>
      <c r="AU1178" s="4">
        <f>AS1178*(1-AL1178)/AL1178</f>
        <v>2.3428649141574871</v>
      </c>
      <c r="AV1178" s="31" t="s">
        <v>435</v>
      </c>
    </row>
    <row r="1179" spans="1:48">
      <c r="A1179" s="1">
        <v>18</v>
      </c>
      <c r="B1179" s="1" t="s">
        <v>38</v>
      </c>
      <c r="C1179" s="1" t="s">
        <v>38</v>
      </c>
      <c r="D1179" s="1" t="s">
        <v>425</v>
      </c>
      <c r="E1179" s="1" t="s">
        <v>72</v>
      </c>
      <c r="F1179" s="1">
        <v>1999</v>
      </c>
      <c r="G1179" s="1" t="s">
        <v>426</v>
      </c>
      <c r="H1179" s="3" t="s">
        <v>427</v>
      </c>
      <c r="I1179" s="3" t="s">
        <v>428</v>
      </c>
      <c r="J1179" s="1" t="s">
        <v>429</v>
      </c>
      <c r="K1179" s="1" t="s">
        <v>45</v>
      </c>
      <c r="L1179" s="3" t="s">
        <v>46</v>
      </c>
      <c r="M1179" s="1" t="s">
        <v>12</v>
      </c>
      <c r="N1179" s="1" t="s">
        <v>77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118</v>
      </c>
      <c r="T1179" s="1" t="s">
        <v>430</v>
      </c>
      <c r="U1179" s="1" t="s">
        <v>431</v>
      </c>
      <c r="V1179" s="1" t="s">
        <v>432</v>
      </c>
      <c r="W1179" s="1">
        <v>41.69</v>
      </c>
      <c r="X1179" s="1">
        <v>-80.06</v>
      </c>
      <c r="Y1179" s="1" t="s">
        <v>48</v>
      </c>
      <c r="Z1179" s="1" t="s">
        <v>433</v>
      </c>
      <c r="AA1179" s="1" t="s">
        <v>50</v>
      </c>
      <c r="AB1179" s="1" t="s">
        <v>57</v>
      </c>
      <c r="AC1179" s="1" t="s">
        <v>87</v>
      </c>
      <c r="AD1179" s="1" t="s">
        <v>236</v>
      </c>
      <c r="AE1179" s="1" t="s">
        <v>236</v>
      </c>
      <c r="AF1179" s="1" t="s">
        <v>60</v>
      </c>
      <c r="AG1179" s="1" t="s">
        <v>61</v>
      </c>
      <c r="AH1179" s="1" t="s">
        <v>434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1">
        <v>-3.6400000000000002E-2</v>
      </c>
      <c r="AS1179" s="4">
        <f>AR1179/(AM1179^2)*100</f>
        <v>-1.320946436347801</v>
      </c>
      <c r="AT1179" s="5">
        <v>0</v>
      </c>
      <c r="AU1179" s="4">
        <f>AS1179*(1-AL1179)/AL1179</f>
        <v>6.6047321817390046</v>
      </c>
      <c r="AV1179" s="31" t="s">
        <v>435</v>
      </c>
    </row>
    <row r="1180" spans="1:48">
      <c r="A1180" s="1">
        <v>18</v>
      </c>
      <c r="B1180" s="1" t="s">
        <v>38</v>
      </c>
      <c r="C1180" s="1" t="s">
        <v>38</v>
      </c>
      <c r="D1180" s="1" t="s">
        <v>425</v>
      </c>
      <c r="E1180" s="1" t="s">
        <v>72</v>
      </c>
      <c r="F1180" s="1">
        <v>1999</v>
      </c>
      <c r="G1180" s="1" t="s">
        <v>426</v>
      </c>
      <c r="H1180" s="3" t="s">
        <v>427</v>
      </c>
      <c r="I1180" s="3" t="s">
        <v>428</v>
      </c>
      <c r="J1180" s="1" t="s">
        <v>429</v>
      </c>
      <c r="K1180" s="1" t="s">
        <v>45</v>
      </c>
      <c r="L1180" s="3" t="s">
        <v>46</v>
      </c>
      <c r="M1180" s="1" t="s">
        <v>12</v>
      </c>
      <c r="N1180" s="1" t="s">
        <v>77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118</v>
      </c>
      <c r="T1180" s="1" t="s">
        <v>430</v>
      </c>
      <c r="U1180" s="1" t="s">
        <v>431</v>
      </c>
      <c r="V1180" s="1" t="s">
        <v>432</v>
      </c>
      <c r="W1180" s="1">
        <v>41.69</v>
      </c>
      <c r="X1180" s="1">
        <v>-80.06</v>
      </c>
      <c r="Y1180" s="1" t="s">
        <v>48</v>
      </c>
      <c r="Z1180" s="1" t="s">
        <v>433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440</v>
      </c>
      <c r="AF1180" s="6" t="s">
        <v>49</v>
      </c>
      <c r="AG1180" s="6" t="s">
        <v>49</v>
      </c>
      <c r="AH1180" s="1" t="s">
        <v>434</v>
      </c>
      <c r="AI1180" s="1" t="s">
        <v>55</v>
      </c>
      <c r="AJ1180" s="22" t="s">
        <v>49</v>
      </c>
      <c r="AK1180" s="22" t="s">
        <v>49</v>
      </c>
      <c r="AL1180" s="22" t="s">
        <v>49</v>
      </c>
      <c r="AM1180" s="22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32" t="s">
        <v>49</v>
      </c>
    </row>
    <row r="1181" spans="1:48">
      <c r="A1181" s="1">
        <v>18</v>
      </c>
      <c r="B1181" s="1" t="s">
        <v>38</v>
      </c>
      <c r="C1181" s="1" t="s">
        <v>38</v>
      </c>
      <c r="D1181" s="1" t="s">
        <v>425</v>
      </c>
      <c r="E1181" s="1" t="s">
        <v>72</v>
      </c>
      <c r="F1181" s="1">
        <v>1999</v>
      </c>
      <c r="G1181" s="1" t="s">
        <v>426</v>
      </c>
      <c r="H1181" s="3" t="s">
        <v>427</v>
      </c>
      <c r="I1181" s="3" t="s">
        <v>428</v>
      </c>
      <c r="J1181" s="1" t="s">
        <v>429</v>
      </c>
      <c r="K1181" s="1" t="s">
        <v>45</v>
      </c>
      <c r="L1181" s="3" t="s">
        <v>46</v>
      </c>
      <c r="M1181" s="1" t="s">
        <v>12</v>
      </c>
      <c r="N1181" s="1" t="s">
        <v>77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118</v>
      </c>
      <c r="T1181" s="1" t="s">
        <v>430</v>
      </c>
      <c r="U1181" s="1" t="s">
        <v>431</v>
      </c>
      <c r="V1181" s="1" t="s">
        <v>432</v>
      </c>
      <c r="W1181" s="1">
        <v>41.69</v>
      </c>
      <c r="X1181" s="1">
        <v>-80.06</v>
      </c>
      <c r="Y1181" s="1" t="s">
        <v>48</v>
      </c>
      <c r="Z1181" s="1" t="s">
        <v>433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437</v>
      </c>
      <c r="AF1181" s="6" t="s">
        <v>49</v>
      </c>
      <c r="AG1181" s="6" t="s">
        <v>49</v>
      </c>
      <c r="AH1181" s="1" t="s">
        <v>434</v>
      </c>
      <c r="AI1181" s="1" t="s">
        <v>55</v>
      </c>
      <c r="AJ1181" s="22" t="s">
        <v>49</v>
      </c>
      <c r="AK1181" s="22" t="s">
        <v>49</v>
      </c>
      <c r="AL1181" s="22" t="s">
        <v>49</v>
      </c>
      <c r="AM1181" s="22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32" t="s">
        <v>49</v>
      </c>
    </row>
    <row r="1182" spans="1:48">
      <c r="A1182" s="1">
        <v>18</v>
      </c>
      <c r="B1182" s="1" t="s">
        <v>38</v>
      </c>
      <c r="C1182" s="1" t="s">
        <v>38</v>
      </c>
      <c r="D1182" s="1" t="s">
        <v>425</v>
      </c>
      <c r="E1182" s="1" t="s">
        <v>72</v>
      </c>
      <c r="F1182" s="1">
        <v>1999</v>
      </c>
      <c r="G1182" s="1" t="s">
        <v>426</v>
      </c>
      <c r="H1182" s="3" t="s">
        <v>427</v>
      </c>
      <c r="I1182" s="3" t="s">
        <v>428</v>
      </c>
      <c r="J1182" s="1" t="s">
        <v>429</v>
      </c>
      <c r="K1182" s="1" t="s">
        <v>45</v>
      </c>
      <c r="L1182" s="3" t="s">
        <v>46</v>
      </c>
      <c r="M1182" s="1" t="s">
        <v>12</v>
      </c>
      <c r="N1182" s="1" t="s">
        <v>77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118</v>
      </c>
      <c r="T1182" s="1" t="s">
        <v>430</v>
      </c>
      <c r="U1182" s="1" t="s">
        <v>431</v>
      </c>
      <c r="V1182" s="1" t="s">
        <v>432</v>
      </c>
      <c r="W1182" s="1">
        <v>41.69</v>
      </c>
      <c r="X1182" s="1">
        <v>-80.06</v>
      </c>
      <c r="Y1182" s="1" t="s">
        <v>48</v>
      </c>
      <c r="Z1182" s="1" t="s">
        <v>433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127</v>
      </c>
      <c r="AF1182" s="6" t="s">
        <v>49</v>
      </c>
      <c r="AG1182" s="6" t="s">
        <v>49</v>
      </c>
      <c r="AH1182" s="1" t="s">
        <v>434</v>
      </c>
      <c r="AI1182" s="1" t="s">
        <v>55</v>
      </c>
      <c r="AJ1182" s="22" t="s">
        <v>49</v>
      </c>
      <c r="AK1182" s="22" t="s">
        <v>49</v>
      </c>
      <c r="AL1182" s="22" t="s">
        <v>49</v>
      </c>
      <c r="AM1182" s="22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32" t="s">
        <v>49</v>
      </c>
    </row>
    <row r="1183" spans="1:48">
      <c r="A1183" s="1">
        <v>18</v>
      </c>
      <c r="B1183" s="1" t="s">
        <v>38</v>
      </c>
      <c r="C1183" s="1" t="s">
        <v>38</v>
      </c>
      <c r="D1183" s="1" t="s">
        <v>425</v>
      </c>
      <c r="E1183" s="1" t="s">
        <v>72</v>
      </c>
      <c r="F1183" s="1">
        <v>1999</v>
      </c>
      <c r="G1183" s="1" t="s">
        <v>426</v>
      </c>
      <c r="H1183" s="3" t="s">
        <v>427</v>
      </c>
      <c r="I1183" s="3" t="s">
        <v>428</v>
      </c>
      <c r="J1183" s="1" t="s">
        <v>429</v>
      </c>
      <c r="K1183" s="1" t="s">
        <v>45</v>
      </c>
      <c r="L1183" s="3" t="s">
        <v>46</v>
      </c>
      <c r="M1183" s="1" t="s">
        <v>12</v>
      </c>
      <c r="N1183" s="1" t="s">
        <v>77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118</v>
      </c>
      <c r="T1183" s="1" t="s">
        <v>430</v>
      </c>
      <c r="U1183" s="1" t="s">
        <v>431</v>
      </c>
      <c r="V1183" s="1" t="s">
        <v>432</v>
      </c>
      <c r="W1183" s="1">
        <v>41.69</v>
      </c>
      <c r="X1183" s="1">
        <v>-80.06</v>
      </c>
      <c r="Y1183" s="1" t="s">
        <v>48</v>
      </c>
      <c r="Z1183" s="1" t="s">
        <v>433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236</v>
      </c>
      <c r="AF1183" s="6" t="s">
        <v>49</v>
      </c>
      <c r="AG1183" s="6" t="s">
        <v>49</v>
      </c>
      <c r="AH1183" s="1" t="s">
        <v>434</v>
      </c>
      <c r="AI1183" s="1" t="s">
        <v>55</v>
      </c>
      <c r="AJ1183" s="22" t="s">
        <v>49</v>
      </c>
      <c r="AK1183" s="22" t="s">
        <v>49</v>
      </c>
      <c r="AL1183" s="22" t="s">
        <v>49</v>
      </c>
      <c r="AM1183" s="22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32" t="s">
        <v>49</v>
      </c>
    </row>
    <row r="1184" spans="1:48">
      <c r="A1184" s="1">
        <v>18</v>
      </c>
      <c r="B1184" s="1" t="s">
        <v>38</v>
      </c>
      <c r="C1184" s="1" t="s">
        <v>38</v>
      </c>
      <c r="D1184" s="1" t="s">
        <v>425</v>
      </c>
      <c r="E1184" s="1" t="s">
        <v>72</v>
      </c>
      <c r="F1184" s="1">
        <v>1999</v>
      </c>
      <c r="G1184" s="1" t="s">
        <v>426</v>
      </c>
      <c r="H1184" s="3" t="s">
        <v>427</v>
      </c>
      <c r="I1184" s="3" t="s">
        <v>428</v>
      </c>
      <c r="J1184" s="1" t="s">
        <v>429</v>
      </c>
      <c r="K1184" s="1" t="s">
        <v>45</v>
      </c>
      <c r="L1184" s="3" t="s">
        <v>46</v>
      </c>
      <c r="M1184" s="1" t="s">
        <v>12</v>
      </c>
      <c r="N1184" s="1" t="s">
        <v>77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118</v>
      </c>
      <c r="T1184" s="1" t="s">
        <v>430</v>
      </c>
      <c r="U1184" s="1" t="s">
        <v>431</v>
      </c>
      <c r="V1184" s="1" t="s">
        <v>432</v>
      </c>
      <c r="W1184" s="1">
        <v>41.69</v>
      </c>
      <c r="X1184" s="1">
        <v>-80.06</v>
      </c>
      <c r="Y1184" s="1" t="s">
        <v>48</v>
      </c>
      <c r="Z1184" s="1" t="s">
        <v>433</v>
      </c>
      <c r="AA1184" s="6" t="s">
        <v>49</v>
      </c>
      <c r="AB1184" s="6" t="s">
        <v>49</v>
      </c>
      <c r="AC1184" s="6" t="s">
        <v>49</v>
      </c>
      <c r="AD1184" s="1" t="s">
        <v>440</v>
      </c>
      <c r="AE1184" s="1" t="s">
        <v>437</v>
      </c>
      <c r="AF1184" s="6" t="s">
        <v>49</v>
      </c>
      <c r="AG1184" s="6" t="s">
        <v>49</v>
      </c>
      <c r="AH1184" s="1" t="s">
        <v>434</v>
      </c>
      <c r="AI1184" s="1" t="s">
        <v>55</v>
      </c>
      <c r="AJ1184" s="22" t="s">
        <v>49</v>
      </c>
      <c r="AK1184" s="22" t="s">
        <v>49</v>
      </c>
      <c r="AL1184" s="22" t="s">
        <v>49</v>
      </c>
      <c r="AM1184" s="22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32" t="s">
        <v>49</v>
      </c>
    </row>
    <row r="1185" spans="1:48">
      <c r="A1185" s="1">
        <v>18</v>
      </c>
      <c r="B1185" s="1" t="s">
        <v>38</v>
      </c>
      <c r="C1185" s="1" t="s">
        <v>38</v>
      </c>
      <c r="D1185" s="1" t="s">
        <v>425</v>
      </c>
      <c r="E1185" s="1" t="s">
        <v>72</v>
      </c>
      <c r="F1185" s="1">
        <v>1999</v>
      </c>
      <c r="G1185" s="1" t="s">
        <v>426</v>
      </c>
      <c r="H1185" s="3" t="s">
        <v>427</v>
      </c>
      <c r="I1185" s="3" t="s">
        <v>428</v>
      </c>
      <c r="J1185" s="1" t="s">
        <v>429</v>
      </c>
      <c r="K1185" s="1" t="s">
        <v>45</v>
      </c>
      <c r="L1185" s="3" t="s">
        <v>46</v>
      </c>
      <c r="M1185" s="1" t="s">
        <v>12</v>
      </c>
      <c r="N1185" s="1" t="s">
        <v>77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118</v>
      </c>
      <c r="T1185" s="1" t="s">
        <v>430</v>
      </c>
      <c r="U1185" s="1" t="s">
        <v>431</v>
      </c>
      <c r="V1185" s="1" t="s">
        <v>432</v>
      </c>
      <c r="W1185" s="1">
        <v>41.69</v>
      </c>
      <c r="X1185" s="1">
        <v>-80.06</v>
      </c>
      <c r="Y1185" s="1" t="s">
        <v>48</v>
      </c>
      <c r="Z1185" s="1" t="s">
        <v>433</v>
      </c>
      <c r="AA1185" s="6" t="s">
        <v>49</v>
      </c>
      <c r="AB1185" s="6" t="s">
        <v>49</v>
      </c>
      <c r="AC1185" s="6" t="s">
        <v>49</v>
      </c>
      <c r="AD1185" s="1" t="s">
        <v>440</v>
      </c>
      <c r="AE1185" s="1" t="s">
        <v>127</v>
      </c>
      <c r="AF1185" s="6" t="s">
        <v>49</v>
      </c>
      <c r="AG1185" s="6" t="s">
        <v>49</v>
      </c>
      <c r="AH1185" s="1" t="s">
        <v>434</v>
      </c>
      <c r="AI1185" s="1" t="s">
        <v>55</v>
      </c>
      <c r="AJ1185" s="22" t="s">
        <v>49</v>
      </c>
      <c r="AK1185" s="22" t="s">
        <v>49</v>
      </c>
      <c r="AL1185" s="22" t="s">
        <v>49</v>
      </c>
      <c r="AM1185" s="22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32" t="s">
        <v>49</v>
      </c>
    </row>
    <row r="1186" spans="1:48">
      <c r="A1186" s="1">
        <v>18</v>
      </c>
      <c r="B1186" s="1" t="s">
        <v>38</v>
      </c>
      <c r="C1186" s="1" t="s">
        <v>38</v>
      </c>
      <c r="D1186" s="1" t="s">
        <v>425</v>
      </c>
      <c r="E1186" s="1" t="s">
        <v>72</v>
      </c>
      <c r="F1186" s="1">
        <v>1999</v>
      </c>
      <c r="G1186" s="1" t="s">
        <v>426</v>
      </c>
      <c r="H1186" s="3" t="s">
        <v>427</v>
      </c>
      <c r="I1186" s="3" t="s">
        <v>428</v>
      </c>
      <c r="J1186" s="1" t="s">
        <v>429</v>
      </c>
      <c r="K1186" s="1" t="s">
        <v>45</v>
      </c>
      <c r="L1186" s="3" t="s">
        <v>46</v>
      </c>
      <c r="M1186" s="1" t="s">
        <v>12</v>
      </c>
      <c r="N1186" s="1" t="s">
        <v>77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118</v>
      </c>
      <c r="T1186" s="1" t="s">
        <v>430</v>
      </c>
      <c r="U1186" s="1" t="s">
        <v>431</v>
      </c>
      <c r="V1186" s="1" t="s">
        <v>432</v>
      </c>
      <c r="W1186" s="1">
        <v>41.69</v>
      </c>
      <c r="X1186" s="1">
        <v>-80.06</v>
      </c>
      <c r="Y1186" s="1" t="s">
        <v>48</v>
      </c>
      <c r="Z1186" s="1" t="s">
        <v>433</v>
      </c>
      <c r="AA1186" s="6" t="s">
        <v>49</v>
      </c>
      <c r="AB1186" s="6" t="s">
        <v>49</v>
      </c>
      <c r="AC1186" s="6" t="s">
        <v>49</v>
      </c>
      <c r="AD1186" s="1" t="s">
        <v>440</v>
      </c>
      <c r="AE1186" s="1" t="s">
        <v>236</v>
      </c>
      <c r="AF1186" s="6" t="s">
        <v>49</v>
      </c>
      <c r="AG1186" s="6" t="s">
        <v>49</v>
      </c>
      <c r="AH1186" s="1" t="s">
        <v>434</v>
      </c>
      <c r="AI1186" s="1" t="s">
        <v>55</v>
      </c>
      <c r="AJ1186" s="22" t="s">
        <v>49</v>
      </c>
      <c r="AK1186" s="22" t="s">
        <v>49</v>
      </c>
      <c r="AL1186" s="22" t="s">
        <v>49</v>
      </c>
      <c r="AM1186" s="22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32" t="s">
        <v>49</v>
      </c>
    </row>
    <row r="1187" spans="1:48">
      <c r="A1187" s="1">
        <v>18</v>
      </c>
      <c r="B1187" s="1" t="s">
        <v>38</v>
      </c>
      <c r="C1187" s="1" t="s">
        <v>38</v>
      </c>
      <c r="D1187" s="1" t="s">
        <v>425</v>
      </c>
      <c r="E1187" s="1" t="s">
        <v>72</v>
      </c>
      <c r="F1187" s="1">
        <v>1999</v>
      </c>
      <c r="G1187" s="1" t="s">
        <v>426</v>
      </c>
      <c r="H1187" s="3" t="s">
        <v>427</v>
      </c>
      <c r="I1187" s="3" t="s">
        <v>428</v>
      </c>
      <c r="J1187" s="1" t="s">
        <v>429</v>
      </c>
      <c r="K1187" s="1" t="s">
        <v>45</v>
      </c>
      <c r="L1187" s="3" t="s">
        <v>46</v>
      </c>
      <c r="M1187" s="1" t="s">
        <v>12</v>
      </c>
      <c r="N1187" s="1" t="s">
        <v>77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118</v>
      </c>
      <c r="T1187" s="1" t="s">
        <v>430</v>
      </c>
      <c r="U1187" s="1" t="s">
        <v>431</v>
      </c>
      <c r="V1187" s="1" t="s">
        <v>432</v>
      </c>
      <c r="W1187" s="1">
        <v>41.69</v>
      </c>
      <c r="X1187" s="1">
        <v>-80.06</v>
      </c>
      <c r="Y1187" s="1" t="s">
        <v>48</v>
      </c>
      <c r="Z1187" s="1" t="s">
        <v>433</v>
      </c>
      <c r="AA1187" s="6" t="s">
        <v>49</v>
      </c>
      <c r="AB1187" s="6" t="s">
        <v>49</v>
      </c>
      <c r="AC1187" s="6" t="s">
        <v>49</v>
      </c>
      <c r="AD1187" s="1" t="s">
        <v>437</v>
      </c>
      <c r="AE1187" s="1" t="s">
        <v>127</v>
      </c>
      <c r="AF1187" s="6" t="s">
        <v>49</v>
      </c>
      <c r="AG1187" s="6" t="s">
        <v>49</v>
      </c>
      <c r="AH1187" s="1" t="s">
        <v>434</v>
      </c>
      <c r="AI1187" s="1" t="s">
        <v>55</v>
      </c>
      <c r="AJ1187" s="22" t="s">
        <v>49</v>
      </c>
      <c r="AK1187" s="22" t="s">
        <v>49</v>
      </c>
      <c r="AL1187" s="22" t="s">
        <v>49</v>
      </c>
      <c r="AM1187" s="22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32" t="s">
        <v>49</v>
      </c>
    </row>
    <row r="1188" spans="1:48">
      <c r="A1188" s="1">
        <v>18</v>
      </c>
      <c r="B1188" s="1" t="s">
        <v>38</v>
      </c>
      <c r="C1188" s="1" t="s">
        <v>38</v>
      </c>
      <c r="D1188" s="1" t="s">
        <v>425</v>
      </c>
      <c r="E1188" s="1" t="s">
        <v>72</v>
      </c>
      <c r="F1188" s="1">
        <v>1999</v>
      </c>
      <c r="G1188" s="1" t="s">
        <v>426</v>
      </c>
      <c r="H1188" s="3" t="s">
        <v>427</v>
      </c>
      <c r="I1188" s="3" t="s">
        <v>428</v>
      </c>
      <c r="J1188" s="1" t="s">
        <v>429</v>
      </c>
      <c r="K1188" s="1" t="s">
        <v>45</v>
      </c>
      <c r="L1188" s="3" t="s">
        <v>46</v>
      </c>
      <c r="M1188" s="1" t="s">
        <v>12</v>
      </c>
      <c r="N1188" s="1" t="s">
        <v>77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118</v>
      </c>
      <c r="T1188" s="1" t="s">
        <v>430</v>
      </c>
      <c r="U1188" s="1" t="s">
        <v>431</v>
      </c>
      <c r="V1188" s="1" t="s">
        <v>432</v>
      </c>
      <c r="W1188" s="1">
        <v>41.69</v>
      </c>
      <c r="X1188" s="1">
        <v>-80.06</v>
      </c>
      <c r="Y1188" s="1" t="s">
        <v>48</v>
      </c>
      <c r="Z1188" s="1" t="s">
        <v>433</v>
      </c>
      <c r="AA1188" s="6" t="s">
        <v>49</v>
      </c>
      <c r="AB1188" s="6" t="s">
        <v>49</v>
      </c>
      <c r="AC1188" s="6" t="s">
        <v>49</v>
      </c>
      <c r="AD1188" s="1" t="s">
        <v>437</v>
      </c>
      <c r="AE1188" s="1" t="s">
        <v>236</v>
      </c>
      <c r="AF1188" s="6" t="s">
        <v>49</v>
      </c>
      <c r="AG1188" s="6" t="s">
        <v>49</v>
      </c>
      <c r="AH1188" s="1" t="s">
        <v>434</v>
      </c>
      <c r="AI1188" s="1" t="s">
        <v>55</v>
      </c>
      <c r="AJ1188" s="22" t="s">
        <v>49</v>
      </c>
      <c r="AK1188" s="22" t="s">
        <v>49</v>
      </c>
      <c r="AL1188" s="22" t="s">
        <v>49</v>
      </c>
      <c r="AM1188" s="22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32" t="s">
        <v>49</v>
      </c>
    </row>
    <row r="1189" spans="1:48">
      <c r="A1189" s="1">
        <v>18</v>
      </c>
      <c r="B1189" s="1" t="s">
        <v>38</v>
      </c>
      <c r="C1189" s="1" t="s">
        <v>38</v>
      </c>
      <c r="D1189" s="1" t="s">
        <v>425</v>
      </c>
      <c r="E1189" s="1" t="s">
        <v>72</v>
      </c>
      <c r="F1189" s="1">
        <v>1999</v>
      </c>
      <c r="G1189" s="1" t="s">
        <v>426</v>
      </c>
      <c r="H1189" s="3" t="s">
        <v>427</v>
      </c>
      <c r="I1189" s="3" t="s">
        <v>428</v>
      </c>
      <c r="J1189" s="1" t="s">
        <v>429</v>
      </c>
      <c r="K1189" s="1" t="s">
        <v>45</v>
      </c>
      <c r="L1189" s="3" t="s">
        <v>46</v>
      </c>
      <c r="M1189" s="1" t="s">
        <v>12</v>
      </c>
      <c r="N1189" s="1" t="s">
        <v>77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118</v>
      </c>
      <c r="T1189" s="1" t="s">
        <v>430</v>
      </c>
      <c r="U1189" s="1" t="s">
        <v>431</v>
      </c>
      <c r="V1189" s="1" t="s">
        <v>432</v>
      </c>
      <c r="W1189" s="1">
        <v>41.69</v>
      </c>
      <c r="X1189" s="1">
        <v>-80.06</v>
      </c>
      <c r="Y1189" s="1" t="s">
        <v>48</v>
      </c>
      <c r="Z1189" s="1" t="s">
        <v>433</v>
      </c>
      <c r="AA1189" s="6" t="s">
        <v>49</v>
      </c>
      <c r="AB1189" s="6" t="s">
        <v>49</v>
      </c>
      <c r="AC1189" s="6" t="s">
        <v>49</v>
      </c>
      <c r="AD1189" s="1" t="s">
        <v>127</v>
      </c>
      <c r="AE1189" s="1" t="s">
        <v>236</v>
      </c>
      <c r="AF1189" s="6" t="s">
        <v>49</v>
      </c>
      <c r="AG1189" s="6" t="s">
        <v>49</v>
      </c>
      <c r="AH1189" s="1" t="s">
        <v>434</v>
      </c>
      <c r="AI1189" s="1" t="s">
        <v>55</v>
      </c>
      <c r="AJ1189" s="22" t="s">
        <v>49</v>
      </c>
      <c r="AK1189" s="22" t="s">
        <v>49</v>
      </c>
      <c r="AL1189" s="22" t="s">
        <v>49</v>
      </c>
      <c r="AM1189" s="22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32" t="s">
        <v>49</v>
      </c>
    </row>
    <row r="1190" spans="1:48">
      <c r="A1190" s="1">
        <v>18</v>
      </c>
      <c r="B1190" s="1" t="s">
        <v>38</v>
      </c>
      <c r="C1190" s="1" t="s">
        <v>38</v>
      </c>
      <c r="D1190" s="1" t="s">
        <v>425</v>
      </c>
      <c r="E1190" s="1" t="s">
        <v>72</v>
      </c>
      <c r="F1190" s="1">
        <v>1999</v>
      </c>
      <c r="G1190" s="1" t="s">
        <v>426</v>
      </c>
      <c r="H1190" s="3" t="s">
        <v>427</v>
      </c>
      <c r="I1190" s="3" t="s">
        <v>428</v>
      </c>
      <c r="J1190" s="1" t="s">
        <v>429</v>
      </c>
      <c r="K1190" s="1" t="s">
        <v>45</v>
      </c>
      <c r="L1190" s="3" t="s">
        <v>46</v>
      </c>
      <c r="M1190" s="1" t="s">
        <v>12</v>
      </c>
      <c r="N1190" s="1" t="s">
        <v>77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118</v>
      </c>
      <c r="T1190" s="1" t="s">
        <v>430</v>
      </c>
      <c r="U1190" s="1" t="s">
        <v>431</v>
      </c>
      <c r="V1190" s="1" t="s">
        <v>432</v>
      </c>
      <c r="W1190" s="1">
        <v>41.69</v>
      </c>
      <c r="X1190" s="1">
        <v>-80.06</v>
      </c>
      <c r="Y1190" s="1" t="s">
        <v>48</v>
      </c>
      <c r="Z1190" s="1" t="s">
        <v>436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434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1">
        <v>0.4622</v>
      </c>
      <c r="AS1190" s="4">
        <f>AR1190/(AM1190^2)*100</f>
        <v>0.4622</v>
      </c>
      <c r="AT1190" s="5">
        <v>0</v>
      </c>
      <c r="AU1190" s="4">
        <f t="shared" ref="AU1190:AU1195" si="93">AS1190*(1-AL1190)/AL1190</f>
        <v>14.944466666666667</v>
      </c>
      <c r="AV1190" s="31" t="s">
        <v>435</v>
      </c>
    </row>
    <row r="1191" spans="1:48">
      <c r="A1191" s="1">
        <v>18</v>
      </c>
      <c r="B1191" s="1" t="s">
        <v>38</v>
      </c>
      <c r="C1191" s="1" t="s">
        <v>38</v>
      </c>
      <c r="D1191" s="1" t="s">
        <v>425</v>
      </c>
      <c r="E1191" s="1" t="s">
        <v>72</v>
      </c>
      <c r="F1191" s="1">
        <v>1999</v>
      </c>
      <c r="G1191" s="1" t="s">
        <v>426</v>
      </c>
      <c r="H1191" s="3" t="s">
        <v>427</v>
      </c>
      <c r="I1191" s="3" t="s">
        <v>428</v>
      </c>
      <c r="J1191" s="1" t="s">
        <v>429</v>
      </c>
      <c r="K1191" s="1" t="s">
        <v>45</v>
      </c>
      <c r="L1191" s="3" t="s">
        <v>46</v>
      </c>
      <c r="M1191" s="1" t="s">
        <v>12</v>
      </c>
      <c r="N1191" s="1" t="s">
        <v>77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118</v>
      </c>
      <c r="T1191" s="1" t="s">
        <v>430</v>
      </c>
      <c r="U1191" s="1" t="s">
        <v>431</v>
      </c>
      <c r="V1191" s="1" t="s">
        <v>432</v>
      </c>
      <c r="W1191" s="1">
        <v>41.69</v>
      </c>
      <c r="X1191" s="1">
        <v>-80.06</v>
      </c>
      <c r="Y1191" s="1" t="s">
        <v>48</v>
      </c>
      <c r="Z1191" s="1" t="s">
        <v>436</v>
      </c>
      <c r="AA1191" s="1" t="s">
        <v>50</v>
      </c>
      <c r="AB1191" s="1" t="s">
        <v>66</v>
      </c>
      <c r="AC1191" s="1" t="s">
        <v>172</v>
      </c>
      <c r="AD1191" s="1" t="s">
        <v>440</v>
      </c>
      <c r="AE1191" s="1" t="s">
        <v>440</v>
      </c>
      <c r="AF1191" s="1" t="s">
        <v>60</v>
      </c>
      <c r="AG1191" s="1" t="s">
        <v>174</v>
      </c>
      <c r="AH1191" s="1" t="s">
        <v>434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1">
        <v>1.6527000000000001</v>
      </c>
      <c r="AS1191" s="4">
        <f>AR1191/(AM1191^2)*100</f>
        <v>0.50614822943058857</v>
      </c>
      <c r="AT1191" s="5">
        <v>0</v>
      </c>
      <c r="AU1191" s="4">
        <f t="shared" si="93"/>
        <v>3.7117536824909827</v>
      </c>
      <c r="AV1191" s="31" t="s">
        <v>435</v>
      </c>
    </row>
    <row r="1192" spans="1:48">
      <c r="A1192" s="1">
        <v>18</v>
      </c>
      <c r="B1192" s="1" t="s">
        <v>38</v>
      </c>
      <c r="C1192" s="1" t="s">
        <v>38</v>
      </c>
      <c r="D1192" s="1" t="s">
        <v>425</v>
      </c>
      <c r="E1192" s="1" t="s">
        <v>72</v>
      </c>
      <c r="F1192" s="1">
        <v>1999</v>
      </c>
      <c r="G1192" s="1" t="s">
        <v>426</v>
      </c>
      <c r="H1192" s="3" t="s">
        <v>427</v>
      </c>
      <c r="I1192" s="3" t="s">
        <v>428</v>
      </c>
      <c r="J1192" s="1" t="s">
        <v>429</v>
      </c>
      <c r="K1192" s="1" t="s">
        <v>45</v>
      </c>
      <c r="L1192" s="3" t="s">
        <v>46</v>
      </c>
      <c r="M1192" s="1" t="s">
        <v>12</v>
      </c>
      <c r="N1192" s="1" t="s">
        <v>77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118</v>
      </c>
      <c r="T1192" s="1" t="s">
        <v>430</v>
      </c>
      <c r="U1192" s="1" t="s">
        <v>431</v>
      </c>
      <c r="V1192" s="1" t="s">
        <v>432</v>
      </c>
      <c r="W1192" s="1">
        <v>41.69</v>
      </c>
      <c r="X1192" s="1">
        <v>-80.06</v>
      </c>
      <c r="Y1192" s="1" t="s">
        <v>48</v>
      </c>
      <c r="Z1192" s="1" t="s">
        <v>436</v>
      </c>
      <c r="AA1192" s="1" t="s">
        <v>50</v>
      </c>
      <c r="AB1192" s="1" t="s">
        <v>203</v>
      </c>
      <c r="AC1192" s="1" t="s">
        <v>204</v>
      </c>
      <c r="AD1192" s="1" t="s">
        <v>437</v>
      </c>
      <c r="AE1192" s="1" t="s">
        <v>437</v>
      </c>
      <c r="AF1192" s="1" t="s">
        <v>53</v>
      </c>
      <c r="AG1192" s="1" t="s">
        <v>53</v>
      </c>
      <c r="AH1192" s="1" t="s">
        <v>434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1">
        <v>-67.180000000000007</v>
      </c>
      <c r="AS1192" s="4">
        <f>AR1192/(AM1192^2)*100</f>
        <v>-0.67584901142746201</v>
      </c>
      <c r="AT1192" s="5">
        <v>0</v>
      </c>
      <c r="AU1192" s="4">
        <f t="shared" si="93"/>
        <v>5.1815090876105421</v>
      </c>
      <c r="AV1192" s="31" t="s">
        <v>435</v>
      </c>
    </row>
    <row r="1193" spans="1:48" ht="15" customHeight="1">
      <c r="A1193" s="1">
        <v>18</v>
      </c>
      <c r="B1193" s="1" t="s">
        <v>38</v>
      </c>
      <c r="C1193" s="1" t="s">
        <v>38</v>
      </c>
      <c r="D1193" s="1" t="s">
        <v>425</v>
      </c>
      <c r="E1193" s="1" t="s">
        <v>72</v>
      </c>
      <c r="F1193" s="1">
        <v>1999</v>
      </c>
      <c r="G1193" s="1" t="s">
        <v>426</v>
      </c>
      <c r="H1193" s="3" t="s">
        <v>427</v>
      </c>
      <c r="I1193" s="3" t="s">
        <v>428</v>
      </c>
      <c r="J1193" s="1" t="s">
        <v>429</v>
      </c>
      <c r="K1193" s="1" t="s">
        <v>45</v>
      </c>
      <c r="L1193" s="3" t="s">
        <v>46</v>
      </c>
      <c r="M1193" s="1" t="s">
        <v>12</v>
      </c>
      <c r="N1193" s="1" t="s">
        <v>77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118</v>
      </c>
      <c r="T1193" s="1" t="s">
        <v>430</v>
      </c>
      <c r="U1193" s="1" t="s">
        <v>431</v>
      </c>
      <c r="V1193" s="1" t="s">
        <v>432</v>
      </c>
      <c r="W1193" s="1">
        <v>41.69</v>
      </c>
      <c r="X1193" s="1">
        <v>-80.06</v>
      </c>
      <c r="Y1193" s="1" t="s">
        <v>48</v>
      </c>
      <c r="Z1193" s="1" t="s">
        <v>436</v>
      </c>
      <c r="AA1193" s="1" t="s">
        <v>50</v>
      </c>
      <c r="AB1193" s="1" t="s">
        <v>66</v>
      </c>
      <c r="AC1193" s="1" t="s">
        <v>125</v>
      </c>
      <c r="AD1193" s="1" t="s">
        <v>127</v>
      </c>
      <c r="AE1193" s="1" t="s">
        <v>127</v>
      </c>
      <c r="AF1193" s="1" t="s">
        <v>60</v>
      </c>
      <c r="AG1193" s="1" t="s">
        <v>61</v>
      </c>
      <c r="AH1193" s="1" t="s">
        <v>434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1">
        <v>0.3503</v>
      </c>
      <c r="AS1193" s="4">
        <f>AR1193/(AM1193^2)*100</f>
        <v>0.35525617895256728</v>
      </c>
      <c r="AT1193" s="5">
        <v>0</v>
      </c>
      <c r="AU1193" s="4">
        <f t="shared" si="93"/>
        <v>1.2595446344681931</v>
      </c>
      <c r="AV1193" s="31" t="s">
        <v>435</v>
      </c>
    </row>
    <row r="1194" spans="1:48">
      <c r="A1194" s="1">
        <v>18</v>
      </c>
      <c r="B1194" s="1" t="s">
        <v>38</v>
      </c>
      <c r="C1194" s="1" t="s">
        <v>38</v>
      </c>
      <c r="D1194" s="1" t="s">
        <v>425</v>
      </c>
      <c r="E1194" s="1" t="s">
        <v>72</v>
      </c>
      <c r="F1194" s="1">
        <v>1999</v>
      </c>
      <c r="G1194" s="1" t="s">
        <v>426</v>
      </c>
      <c r="H1194" s="3" t="s">
        <v>427</v>
      </c>
      <c r="I1194" s="3" t="s">
        <v>428</v>
      </c>
      <c r="J1194" s="1" t="s">
        <v>429</v>
      </c>
      <c r="K1194" s="1" t="s">
        <v>45</v>
      </c>
      <c r="L1194" s="3" t="s">
        <v>46</v>
      </c>
      <c r="M1194" s="1" t="s">
        <v>12</v>
      </c>
      <c r="N1194" s="1" t="s">
        <v>77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118</v>
      </c>
      <c r="T1194" s="1" t="s">
        <v>430</v>
      </c>
      <c r="U1194" s="1" t="s">
        <v>431</v>
      </c>
      <c r="V1194" s="1" t="s">
        <v>432</v>
      </c>
      <c r="W1194" s="1">
        <v>41.69</v>
      </c>
      <c r="X1194" s="1">
        <v>-80.06</v>
      </c>
      <c r="Y1194" s="1" t="s">
        <v>48</v>
      </c>
      <c r="Z1194" s="1" t="s">
        <v>436</v>
      </c>
      <c r="AA1194" s="1" t="s">
        <v>50</v>
      </c>
      <c r="AB1194" s="1" t="s">
        <v>57</v>
      </c>
      <c r="AC1194" s="1" t="s">
        <v>87</v>
      </c>
      <c r="AD1194" s="1" t="s">
        <v>236</v>
      </c>
      <c r="AE1194" s="1" t="s">
        <v>236</v>
      </c>
      <c r="AF1194" s="1" t="s">
        <v>60</v>
      </c>
      <c r="AG1194" s="1" t="s">
        <v>61</v>
      </c>
      <c r="AH1194" s="1" t="s">
        <v>434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1">
        <v>0.1704</v>
      </c>
      <c r="AS1194" s="4">
        <f>((AO1194/100)^2)*100</f>
        <v>0.82264900000000007</v>
      </c>
      <c r="AT1194" s="5">
        <v>0</v>
      </c>
      <c r="AU1194" s="4">
        <f t="shared" si="93"/>
        <v>1.0470078181818183</v>
      </c>
      <c r="AV1194" s="31" t="s">
        <v>435</v>
      </c>
    </row>
    <row r="1195" spans="1:48">
      <c r="A1195" s="1">
        <v>18</v>
      </c>
      <c r="B1195" s="1" t="s">
        <v>38</v>
      </c>
      <c r="C1195" s="1" t="s">
        <v>38</v>
      </c>
      <c r="D1195" s="1" t="s">
        <v>425</v>
      </c>
      <c r="E1195" s="1" t="s">
        <v>72</v>
      </c>
      <c r="F1195" s="1">
        <v>1999</v>
      </c>
      <c r="G1195" s="1" t="s">
        <v>426</v>
      </c>
      <c r="H1195" s="3" t="s">
        <v>427</v>
      </c>
      <c r="I1195" s="3" t="s">
        <v>428</v>
      </c>
      <c r="J1195" s="1" t="s">
        <v>429</v>
      </c>
      <c r="K1195" s="1" t="s">
        <v>45</v>
      </c>
      <c r="L1195" s="3" t="s">
        <v>46</v>
      </c>
      <c r="M1195" s="1" t="s">
        <v>12</v>
      </c>
      <c r="N1195" s="1" t="s">
        <v>77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118</v>
      </c>
      <c r="T1195" s="1" t="s">
        <v>430</v>
      </c>
      <c r="U1195" s="1" t="s">
        <v>431</v>
      </c>
      <c r="V1195" s="1" t="s">
        <v>432</v>
      </c>
      <c r="W1195" s="1">
        <v>41.69</v>
      </c>
      <c r="X1195" s="1">
        <v>-80.06</v>
      </c>
      <c r="Y1195" s="1" t="s">
        <v>48</v>
      </c>
      <c r="Z1195" s="1" t="s">
        <v>436</v>
      </c>
      <c r="AA1195" s="1" t="s">
        <v>50</v>
      </c>
      <c r="AB1195" s="1" t="s">
        <v>203</v>
      </c>
      <c r="AC1195" s="1" t="s">
        <v>206</v>
      </c>
      <c r="AD1195" s="1" t="s">
        <v>438</v>
      </c>
      <c r="AE1195" s="1" t="s">
        <v>438</v>
      </c>
      <c r="AF1195" s="1" t="s">
        <v>53</v>
      </c>
      <c r="AG1195" s="1" t="s">
        <v>53</v>
      </c>
      <c r="AH1195" s="1" t="s">
        <v>434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1">
        <f>(AS1195/100)*(AM1195^2)</f>
        <v>43425721.042580247</v>
      </c>
      <c r="AS1195" s="4">
        <f>((AO1195/100)^2)*100</f>
        <v>4.7960999999999997E-2</v>
      </c>
      <c r="AT1195" s="5">
        <v>0</v>
      </c>
      <c r="AU1195" s="4">
        <f t="shared" si="93"/>
        <v>4.7481390000000001</v>
      </c>
      <c r="AV1195" s="31" t="s">
        <v>439</v>
      </c>
    </row>
    <row r="1196" spans="1:48">
      <c r="A1196" s="1">
        <v>18</v>
      </c>
      <c r="B1196" s="1" t="s">
        <v>38</v>
      </c>
      <c r="C1196" s="1" t="s">
        <v>38</v>
      </c>
      <c r="D1196" s="1" t="s">
        <v>425</v>
      </c>
      <c r="E1196" s="1" t="s">
        <v>72</v>
      </c>
      <c r="F1196" s="1">
        <v>1999</v>
      </c>
      <c r="G1196" s="1" t="s">
        <v>426</v>
      </c>
      <c r="H1196" s="3" t="s">
        <v>427</v>
      </c>
      <c r="I1196" s="3" t="s">
        <v>428</v>
      </c>
      <c r="J1196" s="1" t="s">
        <v>429</v>
      </c>
      <c r="K1196" s="1" t="s">
        <v>45</v>
      </c>
      <c r="L1196" s="3" t="s">
        <v>46</v>
      </c>
      <c r="M1196" s="1" t="s">
        <v>12</v>
      </c>
      <c r="N1196" s="1" t="s">
        <v>77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118</v>
      </c>
      <c r="T1196" s="1" t="s">
        <v>430</v>
      </c>
      <c r="U1196" s="1" t="s">
        <v>431</v>
      </c>
      <c r="V1196" s="1" t="s">
        <v>432</v>
      </c>
      <c r="W1196" s="1">
        <v>41.69</v>
      </c>
      <c r="X1196" s="1">
        <v>-80.06</v>
      </c>
      <c r="Y1196" s="1" t="s">
        <v>48</v>
      </c>
      <c r="Z1196" s="1" t="s">
        <v>436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440</v>
      </c>
      <c r="AF1196" s="6" t="s">
        <v>49</v>
      </c>
      <c r="AG1196" s="6" t="s">
        <v>49</v>
      </c>
      <c r="AH1196" s="1" t="s">
        <v>434</v>
      </c>
      <c r="AI1196" s="1" t="s">
        <v>55</v>
      </c>
      <c r="AJ1196" s="22" t="s">
        <v>49</v>
      </c>
      <c r="AK1196" s="22" t="s">
        <v>49</v>
      </c>
      <c r="AL1196" s="22" t="s">
        <v>49</v>
      </c>
      <c r="AM1196" s="22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32" t="s">
        <v>49</v>
      </c>
    </row>
    <row r="1197" spans="1:48">
      <c r="A1197" s="1">
        <v>18</v>
      </c>
      <c r="B1197" s="1" t="s">
        <v>38</v>
      </c>
      <c r="C1197" s="1" t="s">
        <v>38</v>
      </c>
      <c r="D1197" s="1" t="s">
        <v>425</v>
      </c>
      <c r="E1197" s="1" t="s">
        <v>72</v>
      </c>
      <c r="F1197" s="1">
        <v>1999</v>
      </c>
      <c r="G1197" s="1" t="s">
        <v>426</v>
      </c>
      <c r="H1197" s="3" t="s">
        <v>427</v>
      </c>
      <c r="I1197" s="3" t="s">
        <v>428</v>
      </c>
      <c r="J1197" s="1" t="s">
        <v>429</v>
      </c>
      <c r="K1197" s="1" t="s">
        <v>45</v>
      </c>
      <c r="L1197" s="3" t="s">
        <v>46</v>
      </c>
      <c r="M1197" s="1" t="s">
        <v>12</v>
      </c>
      <c r="N1197" s="1" t="s">
        <v>77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118</v>
      </c>
      <c r="T1197" s="1" t="s">
        <v>430</v>
      </c>
      <c r="U1197" s="1" t="s">
        <v>431</v>
      </c>
      <c r="V1197" s="1" t="s">
        <v>432</v>
      </c>
      <c r="W1197" s="1">
        <v>41.69</v>
      </c>
      <c r="X1197" s="1">
        <v>-80.06</v>
      </c>
      <c r="Y1197" s="1" t="s">
        <v>48</v>
      </c>
      <c r="Z1197" s="1" t="s">
        <v>436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437</v>
      </c>
      <c r="AF1197" s="6" t="s">
        <v>49</v>
      </c>
      <c r="AG1197" s="6" t="s">
        <v>49</v>
      </c>
      <c r="AH1197" s="1" t="s">
        <v>434</v>
      </c>
      <c r="AI1197" s="1" t="s">
        <v>55</v>
      </c>
      <c r="AJ1197" s="22" t="s">
        <v>49</v>
      </c>
      <c r="AK1197" s="22" t="s">
        <v>49</v>
      </c>
      <c r="AL1197" s="22" t="s">
        <v>49</v>
      </c>
      <c r="AM1197" s="22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32" t="s">
        <v>49</v>
      </c>
    </row>
    <row r="1198" spans="1:48">
      <c r="A1198" s="1">
        <v>18</v>
      </c>
      <c r="B1198" s="1" t="s">
        <v>38</v>
      </c>
      <c r="C1198" s="1" t="s">
        <v>38</v>
      </c>
      <c r="D1198" s="1" t="s">
        <v>425</v>
      </c>
      <c r="E1198" s="1" t="s">
        <v>72</v>
      </c>
      <c r="F1198" s="1">
        <v>1999</v>
      </c>
      <c r="G1198" s="1" t="s">
        <v>426</v>
      </c>
      <c r="H1198" s="3" t="s">
        <v>427</v>
      </c>
      <c r="I1198" s="3" t="s">
        <v>428</v>
      </c>
      <c r="J1198" s="1" t="s">
        <v>429</v>
      </c>
      <c r="K1198" s="1" t="s">
        <v>45</v>
      </c>
      <c r="L1198" s="3" t="s">
        <v>46</v>
      </c>
      <c r="M1198" s="1" t="s">
        <v>12</v>
      </c>
      <c r="N1198" s="1" t="s">
        <v>77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118</v>
      </c>
      <c r="T1198" s="1" t="s">
        <v>430</v>
      </c>
      <c r="U1198" s="1" t="s">
        <v>431</v>
      </c>
      <c r="V1198" s="1" t="s">
        <v>432</v>
      </c>
      <c r="W1198" s="1">
        <v>41.69</v>
      </c>
      <c r="X1198" s="1">
        <v>-80.06</v>
      </c>
      <c r="Y1198" s="1" t="s">
        <v>48</v>
      </c>
      <c r="Z1198" s="1" t="s">
        <v>436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127</v>
      </c>
      <c r="AF1198" s="6" t="s">
        <v>49</v>
      </c>
      <c r="AG1198" s="6" t="s">
        <v>49</v>
      </c>
      <c r="AH1198" s="1" t="s">
        <v>434</v>
      </c>
      <c r="AI1198" s="1" t="s">
        <v>55</v>
      </c>
      <c r="AJ1198" s="22" t="s">
        <v>49</v>
      </c>
      <c r="AK1198" s="22" t="s">
        <v>49</v>
      </c>
      <c r="AL1198" s="22" t="s">
        <v>49</v>
      </c>
      <c r="AM1198" s="22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32" t="s">
        <v>49</v>
      </c>
    </row>
    <row r="1199" spans="1:48">
      <c r="A1199" s="1">
        <v>18</v>
      </c>
      <c r="B1199" s="1" t="s">
        <v>38</v>
      </c>
      <c r="C1199" s="1" t="s">
        <v>38</v>
      </c>
      <c r="D1199" s="1" t="s">
        <v>425</v>
      </c>
      <c r="E1199" s="1" t="s">
        <v>72</v>
      </c>
      <c r="F1199" s="1">
        <v>1999</v>
      </c>
      <c r="G1199" s="1" t="s">
        <v>426</v>
      </c>
      <c r="H1199" s="3" t="s">
        <v>427</v>
      </c>
      <c r="I1199" s="3" t="s">
        <v>428</v>
      </c>
      <c r="J1199" s="1" t="s">
        <v>429</v>
      </c>
      <c r="K1199" s="1" t="s">
        <v>45</v>
      </c>
      <c r="L1199" s="3" t="s">
        <v>46</v>
      </c>
      <c r="M1199" s="1" t="s">
        <v>12</v>
      </c>
      <c r="N1199" s="1" t="s">
        <v>77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118</v>
      </c>
      <c r="T1199" s="1" t="s">
        <v>430</v>
      </c>
      <c r="U1199" s="1" t="s">
        <v>431</v>
      </c>
      <c r="V1199" s="1" t="s">
        <v>432</v>
      </c>
      <c r="W1199" s="1">
        <v>41.69</v>
      </c>
      <c r="X1199" s="1">
        <v>-80.06</v>
      </c>
      <c r="Y1199" s="1" t="s">
        <v>48</v>
      </c>
      <c r="Z1199" s="1" t="s">
        <v>436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236</v>
      </c>
      <c r="AF1199" s="6" t="s">
        <v>49</v>
      </c>
      <c r="AG1199" s="6" t="s">
        <v>49</v>
      </c>
      <c r="AH1199" s="1" t="s">
        <v>434</v>
      </c>
      <c r="AI1199" s="1" t="s">
        <v>55</v>
      </c>
      <c r="AJ1199" s="22" t="s">
        <v>49</v>
      </c>
      <c r="AK1199" s="22" t="s">
        <v>49</v>
      </c>
      <c r="AL1199" s="22" t="s">
        <v>49</v>
      </c>
      <c r="AM1199" s="22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32" t="s">
        <v>49</v>
      </c>
    </row>
    <row r="1200" spans="1:48">
      <c r="A1200" s="1">
        <v>18</v>
      </c>
      <c r="B1200" s="1" t="s">
        <v>38</v>
      </c>
      <c r="C1200" s="1" t="s">
        <v>38</v>
      </c>
      <c r="D1200" s="1" t="s">
        <v>425</v>
      </c>
      <c r="E1200" s="1" t="s">
        <v>72</v>
      </c>
      <c r="F1200" s="1">
        <v>1999</v>
      </c>
      <c r="G1200" s="1" t="s">
        <v>426</v>
      </c>
      <c r="H1200" s="3" t="s">
        <v>427</v>
      </c>
      <c r="I1200" s="3" t="s">
        <v>428</v>
      </c>
      <c r="J1200" s="1" t="s">
        <v>429</v>
      </c>
      <c r="K1200" s="1" t="s">
        <v>45</v>
      </c>
      <c r="L1200" s="3" t="s">
        <v>46</v>
      </c>
      <c r="M1200" s="1" t="s">
        <v>12</v>
      </c>
      <c r="N1200" s="1" t="s">
        <v>77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118</v>
      </c>
      <c r="T1200" s="1" t="s">
        <v>430</v>
      </c>
      <c r="U1200" s="1" t="s">
        <v>431</v>
      </c>
      <c r="V1200" s="1" t="s">
        <v>432</v>
      </c>
      <c r="W1200" s="1">
        <v>41.69</v>
      </c>
      <c r="X1200" s="1">
        <v>-80.06</v>
      </c>
      <c r="Y1200" s="1" t="s">
        <v>48</v>
      </c>
      <c r="Z1200" s="1" t="s">
        <v>436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438</v>
      </c>
      <c r="AF1200" s="6" t="s">
        <v>49</v>
      </c>
      <c r="AG1200" s="6" t="s">
        <v>49</v>
      </c>
      <c r="AH1200" s="1" t="s">
        <v>434</v>
      </c>
      <c r="AI1200" s="1" t="s">
        <v>55</v>
      </c>
      <c r="AJ1200" s="22" t="s">
        <v>49</v>
      </c>
      <c r="AK1200" s="22" t="s">
        <v>49</v>
      </c>
      <c r="AL1200" s="22" t="s">
        <v>49</v>
      </c>
      <c r="AM1200" s="22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32" t="s">
        <v>49</v>
      </c>
    </row>
    <row r="1201" spans="1:48">
      <c r="A1201" s="1">
        <v>18</v>
      </c>
      <c r="B1201" s="1" t="s">
        <v>38</v>
      </c>
      <c r="C1201" s="1" t="s">
        <v>38</v>
      </c>
      <c r="D1201" s="1" t="s">
        <v>425</v>
      </c>
      <c r="E1201" s="1" t="s">
        <v>72</v>
      </c>
      <c r="F1201" s="1">
        <v>1999</v>
      </c>
      <c r="G1201" s="1" t="s">
        <v>426</v>
      </c>
      <c r="H1201" s="3" t="s">
        <v>427</v>
      </c>
      <c r="I1201" s="3" t="s">
        <v>428</v>
      </c>
      <c r="J1201" s="1" t="s">
        <v>429</v>
      </c>
      <c r="K1201" s="1" t="s">
        <v>45</v>
      </c>
      <c r="L1201" s="3" t="s">
        <v>46</v>
      </c>
      <c r="M1201" s="1" t="s">
        <v>12</v>
      </c>
      <c r="N1201" s="1" t="s">
        <v>77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118</v>
      </c>
      <c r="T1201" s="1" t="s">
        <v>430</v>
      </c>
      <c r="U1201" s="1" t="s">
        <v>431</v>
      </c>
      <c r="V1201" s="1" t="s">
        <v>432</v>
      </c>
      <c r="W1201" s="1">
        <v>41.69</v>
      </c>
      <c r="X1201" s="1">
        <v>-80.06</v>
      </c>
      <c r="Y1201" s="1" t="s">
        <v>48</v>
      </c>
      <c r="Z1201" s="1" t="s">
        <v>436</v>
      </c>
      <c r="AA1201" s="6" t="s">
        <v>49</v>
      </c>
      <c r="AB1201" s="6" t="s">
        <v>49</v>
      </c>
      <c r="AC1201" s="6" t="s">
        <v>49</v>
      </c>
      <c r="AD1201" s="1" t="s">
        <v>440</v>
      </c>
      <c r="AE1201" s="1" t="s">
        <v>437</v>
      </c>
      <c r="AF1201" s="6" t="s">
        <v>49</v>
      </c>
      <c r="AG1201" s="6" t="s">
        <v>49</v>
      </c>
      <c r="AH1201" s="1" t="s">
        <v>434</v>
      </c>
      <c r="AI1201" s="1" t="s">
        <v>55</v>
      </c>
      <c r="AJ1201" s="22" t="s">
        <v>49</v>
      </c>
      <c r="AK1201" s="22" t="s">
        <v>49</v>
      </c>
      <c r="AL1201" s="22" t="s">
        <v>49</v>
      </c>
      <c r="AM1201" s="22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32" t="s">
        <v>49</v>
      </c>
    </row>
    <row r="1202" spans="1:48">
      <c r="A1202" s="1">
        <v>18</v>
      </c>
      <c r="B1202" s="1" t="s">
        <v>38</v>
      </c>
      <c r="C1202" s="1" t="s">
        <v>38</v>
      </c>
      <c r="D1202" s="1" t="s">
        <v>425</v>
      </c>
      <c r="E1202" s="1" t="s">
        <v>72</v>
      </c>
      <c r="F1202" s="1">
        <v>1999</v>
      </c>
      <c r="G1202" s="1" t="s">
        <v>426</v>
      </c>
      <c r="H1202" s="3" t="s">
        <v>427</v>
      </c>
      <c r="I1202" s="3" t="s">
        <v>428</v>
      </c>
      <c r="J1202" s="1" t="s">
        <v>429</v>
      </c>
      <c r="K1202" s="1" t="s">
        <v>45</v>
      </c>
      <c r="L1202" s="3" t="s">
        <v>46</v>
      </c>
      <c r="M1202" s="1" t="s">
        <v>12</v>
      </c>
      <c r="N1202" s="1" t="s">
        <v>77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118</v>
      </c>
      <c r="T1202" s="1" t="s">
        <v>430</v>
      </c>
      <c r="U1202" s="1" t="s">
        <v>431</v>
      </c>
      <c r="V1202" s="1" t="s">
        <v>432</v>
      </c>
      <c r="W1202" s="1">
        <v>41.69</v>
      </c>
      <c r="X1202" s="1">
        <v>-80.06</v>
      </c>
      <c r="Y1202" s="1" t="s">
        <v>48</v>
      </c>
      <c r="Z1202" s="1" t="s">
        <v>436</v>
      </c>
      <c r="AA1202" s="6" t="s">
        <v>49</v>
      </c>
      <c r="AB1202" s="6" t="s">
        <v>49</v>
      </c>
      <c r="AC1202" s="6" t="s">
        <v>49</v>
      </c>
      <c r="AD1202" s="1" t="s">
        <v>440</v>
      </c>
      <c r="AE1202" s="1" t="s">
        <v>127</v>
      </c>
      <c r="AF1202" s="6" t="s">
        <v>49</v>
      </c>
      <c r="AG1202" s="6" t="s">
        <v>49</v>
      </c>
      <c r="AH1202" s="1" t="s">
        <v>434</v>
      </c>
      <c r="AI1202" s="1" t="s">
        <v>55</v>
      </c>
      <c r="AJ1202" s="22" t="s">
        <v>49</v>
      </c>
      <c r="AK1202" s="22" t="s">
        <v>49</v>
      </c>
      <c r="AL1202" s="22" t="s">
        <v>49</v>
      </c>
      <c r="AM1202" s="22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32" t="s">
        <v>49</v>
      </c>
    </row>
    <row r="1203" spans="1:48">
      <c r="A1203" s="1">
        <v>18</v>
      </c>
      <c r="B1203" s="1" t="s">
        <v>38</v>
      </c>
      <c r="C1203" s="1" t="s">
        <v>38</v>
      </c>
      <c r="D1203" s="1" t="s">
        <v>425</v>
      </c>
      <c r="E1203" s="1" t="s">
        <v>72</v>
      </c>
      <c r="F1203" s="1">
        <v>1999</v>
      </c>
      <c r="G1203" s="1" t="s">
        <v>426</v>
      </c>
      <c r="H1203" s="3" t="s">
        <v>427</v>
      </c>
      <c r="I1203" s="3" t="s">
        <v>428</v>
      </c>
      <c r="J1203" s="1" t="s">
        <v>429</v>
      </c>
      <c r="K1203" s="1" t="s">
        <v>45</v>
      </c>
      <c r="L1203" s="3" t="s">
        <v>46</v>
      </c>
      <c r="M1203" s="1" t="s">
        <v>12</v>
      </c>
      <c r="N1203" s="1" t="s">
        <v>77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118</v>
      </c>
      <c r="T1203" s="1" t="s">
        <v>430</v>
      </c>
      <c r="U1203" s="1" t="s">
        <v>431</v>
      </c>
      <c r="V1203" s="1" t="s">
        <v>432</v>
      </c>
      <c r="W1203" s="1">
        <v>41.69</v>
      </c>
      <c r="X1203" s="1">
        <v>-80.06</v>
      </c>
      <c r="Y1203" s="1" t="s">
        <v>48</v>
      </c>
      <c r="Z1203" s="1" t="s">
        <v>436</v>
      </c>
      <c r="AA1203" s="6" t="s">
        <v>49</v>
      </c>
      <c r="AB1203" s="6" t="s">
        <v>49</v>
      </c>
      <c r="AC1203" s="6" t="s">
        <v>49</v>
      </c>
      <c r="AD1203" s="1" t="s">
        <v>440</v>
      </c>
      <c r="AE1203" s="1" t="s">
        <v>236</v>
      </c>
      <c r="AF1203" s="6" t="s">
        <v>49</v>
      </c>
      <c r="AG1203" s="6" t="s">
        <v>49</v>
      </c>
      <c r="AH1203" s="1" t="s">
        <v>434</v>
      </c>
      <c r="AI1203" s="1" t="s">
        <v>55</v>
      </c>
      <c r="AJ1203" s="22" t="s">
        <v>49</v>
      </c>
      <c r="AK1203" s="22" t="s">
        <v>49</v>
      </c>
      <c r="AL1203" s="22" t="s">
        <v>49</v>
      </c>
      <c r="AM1203" s="22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32" t="s">
        <v>49</v>
      </c>
    </row>
    <row r="1204" spans="1:48">
      <c r="A1204" s="1">
        <v>18</v>
      </c>
      <c r="B1204" s="1" t="s">
        <v>38</v>
      </c>
      <c r="C1204" s="1" t="s">
        <v>38</v>
      </c>
      <c r="D1204" s="1" t="s">
        <v>425</v>
      </c>
      <c r="E1204" s="1" t="s">
        <v>72</v>
      </c>
      <c r="F1204" s="1">
        <v>1999</v>
      </c>
      <c r="G1204" s="1" t="s">
        <v>426</v>
      </c>
      <c r="H1204" s="3" t="s">
        <v>427</v>
      </c>
      <c r="I1204" s="3" t="s">
        <v>428</v>
      </c>
      <c r="J1204" s="1" t="s">
        <v>429</v>
      </c>
      <c r="K1204" s="1" t="s">
        <v>45</v>
      </c>
      <c r="L1204" s="3" t="s">
        <v>46</v>
      </c>
      <c r="M1204" s="1" t="s">
        <v>12</v>
      </c>
      <c r="N1204" s="1" t="s">
        <v>77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118</v>
      </c>
      <c r="T1204" s="1" t="s">
        <v>430</v>
      </c>
      <c r="U1204" s="1" t="s">
        <v>431</v>
      </c>
      <c r="V1204" s="1" t="s">
        <v>432</v>
      </c>
      <c r="W1204" s="1">
        <v>41.69</v>
      </c>
      <c r="X1204" s="1">
        <v>-80.06</v>
      </c>
      <c r="Y1204" s="1" t="s">
        <v>48</v>
      </c>
      <c r="Z1204" s="1" t="s">
        <v>436</v>
      </c>
      <c r="AA1204" s="6" t="s">
        <v>49</v>
      </c>
      <c r="AB1204" s="6" t="s">
        <v>49</v>
      </c>
      <c r="AC1204" s="6" t="s">
        <v>49</v>
      </c>
      <c r="AD1204" s="1" t="s">
        <v>440</v>
      </c>
      <c r="AE1204" s="1" t="s">
        <v>438</v>
      </c>
      <c r="AF1204" s="6" t="s">
        <v>49</v>
      </c>
      <c r="AG1204" s="6" t="s">
        <v>49</v>
      </c>
      <c r="AH1204" s="1" t="s">
        <v>434</v>
      </c>
      <c r="AI1204" s="1" t="s">
        <v>55</v>
      </c>
      <c r="AJ1204" s="22" t="s">
        <v>49</v>
      </c>
      <c r="AK1204" s="22" t="s">
        <v>49</v>
      </c>
      <c r="AL1204" s="22" t="s">
        <v>49</v>
      </c>
      <c r="AM1204" s="22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32" t="s">
        <v>49</v>
      </c>
    </row>
    <row r="1205" spans="1:48">
      <c r="A1205" s="1">
        <v>18</v>
      </c>
      <c r="B1205" s="1" t="s">
        <v>38</v>
      </c>
      <c r="C1205" s="1" t="s">
        <v>38</v>
      </c>
      <c r="D1205" s="1" t="s">
        <v>425</v>
      </c>
      <c r="E1205" s="1" t="s">
        <v>72</v>
      </c>
      <c r="F1205" s="1">
        <v>1999</v>
      </c>
      <c r="G1205" s="1" t="s">
        <v>426</v>
      </c>
      <c r="H1205" s="3" t="s">
        <v>427</v>
      </c>
      <c r="I1205" s="3" t="s">
        <v>428</v>
      </c>
      <c r="J1205" s="1" t="s">
        <v>429</v>
      </c>
      <c r="K1205" s="1" t="s">
        <v>45</v>
      </c>
      <c r="L1205" s="3" t="s">
        <v>46</v>
      </c>
      <c r="M1205" s="1" t="s">
        <v>12</v>
      </c>
      <c r="N1205" s="1" t="s">
        <v>77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118</v>
      </c>
      <c r="T1205" s="1" t="s">
        <v>430</v>
      </c>
      <c r="U1205" s="1" t="s">
        <v>431</v>
      </c>
      <c r="V1205" s="1" t="s">
        <v>432</v>
      </c>
      <c r="W1205" s="1">
        <v>41.69</v>
      </c>
      <c r="X1205" s="1">
        <v>-80.06</v>
      </c>
      <c r="Y1205" s="1" t="s">
        <v>48</v>
      </c>
      <c r="Z1205" s="1" t="s">
        <v>436</v>
      </c>
      <c r="AA1205" s="6" t="s">
        <v>49</v>
      </c>
      <c r="AB1205" s="6" t="s">
        <v>49</v>
      </c>
      <c r="AC1205" s="6" t="s">
        <v>49</v>
      </c>
      <c r="AD1205" s="1" t="s">
        <v>437</v>
      </c>
      <c r="AE1205" s="1" t="s">
        <v>127</v>
      </c>
      <c r="AF1205" s="6" t="s">
        <v>49</v>
      </c>
      <c r="AG1205" s="6" t="s">
        <v>49</v>
      </c>
      <c r="AH1205" s="1" t="s">
        <v>434</v>
      </c>
      <c r="AI1205" s="1" t="s">
        <v>55</v>
      </c>
      <c r="AJ1205" s="22" t="s">
        <v>49</v>
      </c>
      <c r="AK1205" s="22" t="s">
        <v>49</v>
      </c>
      <c r="AL1205" s="22" t="s">
        <v>49</v>
      </c>
      <c r="AM1205" s="22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32" t="s">
        <v>49</v>
      </c>
    </row>
    <row r="1206" spans="1:48">
      <c r="A1206" s="1">
        <v>18</v>
      </c>
      <c r="B1206" s="1" t="s">
        <v>38</v>
      </c>
      <c r="C1206" s="1" t="s">
        <v>38</v>
      </c>
      <c r="D1206" s="1" t="s">
        <v>425</v>
      </c>
      <c r="E1206" s="1" t="s">
        <v>72</v>
      </c>
      <c r="F1206" s="1">
        <v>1999</v>
      </c>
      <c r="G1206" s="1" t="s">
        <v>426</v>
      </c>
      <c r="H1206" s="3" t="s">
        <v>427</v>
      </c>
      <c r="I1206" s="3" t="s">
        <v>428</v>
      </c>
      <c r="J1206" s="1" t="s">
        <v>429</v>
      </c>
      <c r="K1206" s="1" t="s">
        <v>45</v>
      </c>
      <c r="L1206" s="3" t="s">
        <v>46</v>
      </c>
      <c r="M1206" s="1" t="s">
        <v>12</v>
      </c>
      <c r="N1206" s="1" t="s">
        <v>77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118</v>
      </c>
      <c r="T1206" s="1" t="s">
        <v>430</v>
      </c>
      <c r="U1206" s="1" t="s">
        <v>431</v>
      </c>
      <c r="V1206" s="1" t="s">
        <v>432</v>
      </c>
      <c r="W1206" s="1">
        <v>41.69</v>
      </c>
      <c r="X1206" s="1">
        <v>-80.06</v>
      </c>
      <c r="Y1206" s="1" t="s">
        <v>48</v>
      </c>
      <c r="Z1206" s="1" t="s">
        <v>436</v>
      </c>
      <c r="AA1206" s="6" t="s">
        <v>49</v>
      </c>
      <c r="AB1206" s="6" t="s">
        <v>49</v>
      </c>
      <c r="AC1206" s="6" t="s">
        <v>49</v>
      </c>
      <c r="AD1206" s="1" t="s">
        <v>437</v>
      </c>
      <c r="AE1206" s="1" t="s">
        <v>236</v>
      </c>
      <c r="AF1206" s="6" t="s">
        <v>49</v>
      </c>
      <c r="AG1206" s="6" t="s">
        <v>49</v>
      </c>
      <c r="AH1206" s="1" t="s">
        <v>434</v>
      </c>
      <c r="AI1206" s="1" t="s">
        <v>55</v>
      </c>
      <c r="AJ1206" s="22" t="s">
        <v>49</v>
      </c>
      <c r="AK1206" s="22" t="s">
        <v>49</v>
      </c>
      <c r="AL1206" s="22" t="s">
        <v>49</v>
      </c>
      <c r="AM1206" s="22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32" t="s">
        <v>49</v>
      </c>
    </row>
    <row r="1207" spans="1:48">
      <c r="A1207" s="1">
        <v>18</v>
      </c>
      <c r="B1207" s="1" t="s">
        <v>38</v>
      </c>
      <c r="C1207" s="1" t="s">
        <v>38</v>
      </c>
      <c r="D1207" s="1" t="s">
        <v>425</v>
      </c>
      <c r="E1207" s="1" t="s">
        <v>72</v>
      </c>
      <c r="F1207" s="1">
        <v>1999</v>
      </c>
      <c r="G1207" s="1" t="s">
        <v>426</v>
      </c>
      <c r="H1207" s="3" t="s">
        <v>427</v>
      </c>
      <c r="I1207" s="3" t="s">
        <v>428</v>
      </c>
      <c r="J1207" s="1" t="s">
        <v>429</v>
      </c>
      <c r="K1207" s="1" t="s">
        <v>45</v>
      </c>
      <c r="L1207" s="3" t="s">
        <v>46</v>
      </c>
      <c r="M1207" s="1" t="s">
        <v>12</v>
      </c>
      <c r="N1207" s="1" t="s">
        <v>77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118</v>
      </c>
      <c r="T1207" s="1" t="s">
        <v>430</v>
      </c>
      <c r="U1207" s="1" t="s">
        <v>431</v>
      </c>
      <c r="V1207" s="1" t="s">
        <v>432</v>
      </c>
      <c r="W1207" s="1">
        <v>41.69</v>
      </c>
      <c r="X1207" s="1">
        <v>-80.06</v>
      </c>
      <c r="Y1207" s="1" t="s">
        <v>48</v>
      </c>
      <c r="Z1207" s="1" t="s">
        <v>436</v>
      </c>
      <c r="AA1207" s="6" t="s">
        <v>49</v>
      </c>
      <c r="AB1207" s="6" t="s">
        <v>49</v>
      </c>
      <c r="AC1207" s="6" t="s">
        <v>49</v>
      </c>
      <c r="AD1207" s="1" t="s">
        <v>437</v>
      </c>
      <c r="AE1207" s="1" t="s">
        <v>438</v>
      </c>
      <c r="AF1207" s="6" t="s">
        <v>49</v>
      </c>
      <c r="AG1207" s="6" t="s">
        <v>49</v>
      </c>
      <c r="AH1207" s="1" t="s">
        <v>434</v>
      </c>
      <c r="AI1207" s="1" t="s">
        <v>55</v>
      </c>
      <c r="AJ1207" s="22" t="s">
        <v>49</v>
      </c>
      <c r="AK1207" s="22" t="s">
        <v>49</v>
      </c>
      <c r="AL1207" s="22" t="s">
        <v>49</v>
      </c>
      <c r="AM1207" s="22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32" t="s">
        <v>49</v>
      </c>
    </row>
    <row r="1208" spans="1:48">
      <c r="A1208" s="1">
        <v>18</v>
      </c>
      <c r="B1208" s="1" t="s">
        <v>38</v>
      </c>
      <c r="C1208" s="1" t="s">
        <v>38</v>
      </c>
      <c r="D1208" s="1" t="s">
        <v>425</v>
      </c>
      <c r="E1208" s="1" t="s">
        <v>72</v>
      </c>
      <c r="F1208" s="1">
        <v>1999</v>
      </c>
      <c r="G1208" s="1" t="s">
        <v>426</v>
      </c>
      <c r="H1208" s="3" t="s">
        <v>427</v>
      </c>
      <c r="I1208" s="3" t="s">
        <v>428</v>
      </c>
      <c r="J1208" s="1" t="s">
        <v>429</v>
      </c>
      <c r="K1208" s="1" t="s">
        <v>45</v>
      </c>
      <c r="L1208" s="3" t="s">
        <v>46</v>
      </c>
      <c r="M1208" s="1" t="s">
        <v>12</v>
      </c>
      <c r="N1208" s="1" t="s">
        <v>77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118</v>
      </c>
      <c r="T1208" s="1" t="s">
        <v>430</v>
      </c>
      <c r="U1208" s="1" t="s">
        <v>431</v>
      </c>
      <c r="V1208" s="1" t="s">
        <v>432</v>
      </c>
      <c r="W1208" s="1">
        <v>41.69</v>
      </c>
      <c r="X1208" s="1">
        <v>-80.06</v>
      </c>
      <c r="Y1208" s="1" t="s">
        <v>48</v>
      </c>
      <c r="Z1208" s="1" t="s">
        <v>436</v>
      </c>
      <c r="AA1208" s="6" t="s">
        <v>49</v>
      </c>
      <c r="AB1208" s="6" t="s">
        <v>49</v>
      </c>
      <c r="AC1208" s="6" t="s">
        <v>49</v>
      </c>
      <c r="AD1208" s="1" t="s">
        <v>127</v>
      </c>
      <c r="AE1208" s="1" t="s">
        <v>236</v>
      </c>
      <c r="AF1208" s="6" t="s">
        <v>49</v>
      </c>
      <c r="AG1208" s="6" t="s">
        <v>49</v>
      </c>
      <c r="AH1208" s="1" t="s">
        <v>434</v>
      </c>
      <c r="AI1208" s="1" t="s">
        <v>55</v>
      </c>
      <c r="AJ1208" s="22" t="s">
        <v>49</v>
      </c>
      <c r="AK1208" s="22" t="s">
        <v>49</v>
      </c>
      <c r="AL1208" s="22" t="s">
        <v>49</v>
      </c>
      <c r="AM1208" s="22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32" t="s">
        <v>49</v>
      </c>
    </row>
    <row r="1209" spans="1:48">
      <c r="A1209" s="1">
        <v>18</v>
      </c>
      <c r="B1209" s="1" t="s">
        <v>38</v>
      </c>
      <c r="C1209" s="1" t="s">
        <v>38</v>
      </c>
      <c r="D1209" s="1" t="s">
        <v>425</v>
      </c>
      <c r="E1209" s="1" t="s">
        <v>72</v>
      </c>
      <c r="F1209" s="1">
        <v>1999</v>
      </c>
      <c r="G1209" s="1" t="s">
        <v>426</v>
      </c>
      <c r="H1209" s="3" t="s">
        <v>427</v>
      </c>
      <c r="I1209" s="3" t="s">
        <v>428</v>
      </c>
      <c r="J1209" s="1" t="s">
        <v>429</v>
      </c>
      <c r="K1209" s="1" t="s">
        <v>45</v>
      </c>
      <c r="L1209" s="3" t="s">
        <v>46</v>
      </c>
      <c r="M1209" s="1" t="s">
        <v>12</v>
      </c>
      <c r="N1209" s="1" t="s">
        <v>77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118</v>
      </c>
      <c r="T1209" s="1" t="s">
        <v>430</v>
      </c>
      <c r="U1209" s="1" t="s">
        <v>431</v>
      </c>
      <c r="V1209" s="1" t="s">
        <v>432</v>
      </c>
      <c r="W1209" s="1">
        <v>41.69</v>
      </c>
      <c r="X1209" s="1">
        <v>-80.06</v>
      </c>
      <c r="Y1209" s="1" t="s">
        <v>48</v>
      </c>
      <c r="Z1209" s="1" t="s">
        <v>436</v>
      </c>
      <c r="AA1209" s="6" t="s">
        <v>49</v>
      </c>
      <c r="AB1209" s="6" t="s">
        <v>49</v>
      </c>
      <c r="AC1209" s="6" t="s">
        <v>49</v>
      </c>
      <c r="AD1209" s="1" t="s">
        <v>127</v>
      </c>
      <c r="AE1209" s="1" t="s">
        <v>438</v>
      </c>
      <c r="AF1209" s="6" t="s">
        <v>49</v>
      </c>
      <c r="AG1209" s="6" t="s">
        <v>49</v>
      </c>
      <c r="AH1209" s="1" t="s">
        <v>434</v>
      </c>
      <c r="AI1209" s="1" t="s">
        <v>55</v>
      </c>
      <c r="AJ1209" s="22" t="s">
        <v>49</v>
      </c>
      <c r="AK1209" s="22" t="s">
        <v>49</v>
      </c>
      <c r="AL1209" s="22" t="s">
        <v>49</v>
      </c>
      <c r="AM1209" s="22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32" t="s">
        <v>49</v>
      </c>
    </row>
    <row r="1210" spans="1:48">
      <c r="A1210" s="1">
        <v>18</v>
      </c>
      <c r="B1210" s="1" t="s">
        <v>38</v>
      </c>
      <c r="C1210" s="1" t="s">
        <v>38</v>
      </c>
      <c r="D1210" s="1" t="s">
        <v>425</v>
      </c>
      <c r="E1210" s="1" t="s">
        <v>72</v>
      </c>
      <c r="F1210" s="1">
        <v>1999</v>
      </c>
      <c r="G1210" s="1" t="s">
        <v>426</v>
      </c>
      <c r="H1210" s="3" t="s">
        <v>427</v>
      </c>
      <c r="I1210" s="3" t="s">
        <v>428</v>
      </c>
      <c r="J1210" s="1" t="s">
        <v>429</v>
      </c>
      <c r="K1210" s="1" t="s">
        <v>45</v>
      </c>
      <c r="L1210" s="3" t="s">
        <v>46</v>
      </c>
      <c r="M1210" s="1" t="s">
        <v>12</v>
      </c>
      <c r="N1210" s="1" t="s">
        <v>77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118</v>
      </c>
      <c r="T1210" s="1" t="s">
        <v>430</v>
      </c>
      <c r="U1210" s="1" t="s">
        <v>431</v>
      </c>
      <c r="V1210" s="1" t="s">
        <v>432</v>
      </c>
      <c r="W1210" s="1">
        <v>41.69</v>
      </c>
      <c r="X1210" s="1">
        <v>-80.06</v>
      </c>
      <c r="Y1210" s="1" t="s">
        <v>48</v>
      </c>
      <c r="Z1210" s="1" t="s">
        <v>436</v>
      </c>
      <c r="AA1210" s="6" t="s">
        <v>49</v>
      </c>
      <c r="AB1210" s="6" t="s">
        <v>49</v>
      </c>
      <c r="AC1210" s="6" t="s">
        <v>49</v>
      </c>
      <c r="AD1210" s="1" t="s">
        <v>236</v>
      </c>
      <c r="AE1210" s="1" t="s">
        <v>438</v>
      </c>
      <c r="AF1210" s="6" t="s">
        <v>49</v>
      </c>
      <c r="AG1210" s="6" t="s">
        <v>49</v>
      </c>
      <c r="AH1210" s="1" t="s">
        <v>434</v>
      </c>
      <c r="AI1210" s="1" t="s">
        <v>55</v>
      </c>
      <c r="AJ1210" s="22" t="s">
        <v>49</v>
      </c>
      <c r="AK1210" s="22" t="s">
        <v>49</v>
      </c>
      <c r="AL1210" s="22" t="s">
        <v>49</v>
      </c>
      <c r="AM1210" s="22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32" t="s">
        <v>49</v>
      </c>
    </row>
    <row r="1211" spans="1:48">
      <c r="A1211" s="1">
        <v>29</v>
      </c>
      <c r="B1211" s="1" t="s">
        <v>38</v>
      </c>
      <c r="C1211" s="1" t="s">
        <v>38</v>
      </c>
      <c r="D1211" s="1" t="s">
        <v>441</v>
      </c>
      <c r="E1211" s="1" t="s">
        <v>72</v>
      </c>
      <c r="F1211" s="1">
        <v>1990</v>
      </c>
      <c r="G1211" s="1" t="s">
        <v>442</v>
      </c>
      <c r="H1211" s="3" t="s">
        <v>443</v>
      </c>
      <c r="I1211" s="3" t="s">
        <v>444</v>
      </c>
      <c r="J1211" s="1" t="s">
        <v>445</v>
      </c>
      <c r="K1211" s="1" t="s">
        <v>309</v>
      </c>
      <c r="L1211" s="1" t="s">
        <v>46</v>
      </c>
      <c r="M1211" s="1" t="s">
        <v>12</v>
      </c>
      <c r="N1211" s="1" t="s">
        <v>81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417</v>
      </c>
      <c r="V1211" s="1" t="s">
        <v>446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86</v>
      </c>
      <c r="AE1211" s="1" t="s">
        <v>86</v>
      </c>
      <c r="AF1211" s="1" t="s">
        <v>60</v>
      </c>
      <c r="AG1211" s="1" t="s">
        <v>61</v>
      </c>
      <c r="AH1211" s="1" t="s">
        <v>201</v>
      </c>
      <c r="AI1211" s="1" t="s">
        <v>202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AR1211/AL1211</f>
        <v>3.7775269626289223</v>
      </c>
      <c r="AO1211" s="1" t="s">
        <v>49</v>
      </c>
      <c r="AP1211" s="6">
        <v>1</v>
      </c>
      <c r="AQ1211" s="6" t="s">
        <v>49</v>
      </c>
      <c r="AR1211" s="1">
        <v>1.6734444444446126</v>
      </c>
      <c r="AS1211" s="4">
        <f>AR1211/(AM1211^2)*100</f>
        <v>0.29125623488208346</v>
      </c>
      <c r="AT1211" s="18">
        <v>0</v>
      </c>
      <c r="AU1211" s="4">
        <f>AS1211*(1-AL1211)/AL1211</f>
        <v>0.36620704927611841</v>
      </c>
      <c r="AV1211" s="31" t="s">
        <v>447</v>
      </c>
    </row>
    <row r="1212" spans="1:48">
      <c r="A1212" s="1">
        <v>29</v>
      </c>
      <c r="B1212" s="1" t="s">
        <v>38</v>
      </c>
      <c r="C1212" s="1" t="s">
        <v>38</v>
      </c>
      <c r="D1212" s="1" t="s">
        <v>441</v>
      </c>
      <c r="E1212" s="1" t="s">
        <v>72</v>
      </c>
      <c r="F1212" s="1">
        <v>1990</v>
      </c>
      <c r="G1212" s="1" t="s">
        <v>442</v>
      </c>
      <c r="H1212" s="3" t="s">
        <v>443</v>
      </c>
      <c r="I1212" s="3" t="s">
        <v>444</v>
      </c>
      <c r="J1212" s="1" t="s">
        <v>445</v>
      </c>
      <c r="K1212" s="1" t="s">
        <v>309</v>
      </c>
      <c r="L1212" s="1" t="s">
        <v>46</v>
      </c>
      <c r="M1212" s="1" t="s">
        <v>12</v>
      </c>
      <c r="N1212" s="1" t="s">
        <v>81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417</v>
      </c>
      <c r="V1212" s="1" t="s">
        <v>446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87</v>
      </c>
      <c r="AD1212" s="1" t="s">
        <v>236</v>
      </c>
      <c r="AE1212" s="1" t="s">
        <v>236</v>
      </c>
      <c r="AF1212" s="1" t="s">
        <v>60</v>
      </c>
      <c r="AG1212" s="1" t="s">
        <v>61</v>
      </c>
      <c r="AH1212" s="1" t="s">
        <v>201</v>
      </c>
      <c r="AI1212" s="1" t="s">
        <v>202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AR1212/AL1212</f>
        <v>2.9196217494088237</v>
      </c>
      <c r="AO1212" s="1" t="s">
        <v>49</v>
      </c>
      <c r="AP1212" s="6">
        <v>1</v>
      </c>
      <c r="AQ1212" s="6" t="s">
        <v>49</v>
      </c>
      <c r="AR1212" s="1">
        <v>0.96055555555550298</v>
      </c>
      <c r="AS1212" s="4">
        <f>AR1212/(AM1212^2)*100</f>
        <v>0.2319496176989907</v>
      </c>
      <c r="AT1212" s="5">
        <v>0</v>
      </c>
      <c r="AU1212" s="4">
        <f>AS1212*(1-AL1212)/AL1212</f>
        <v>0.4730644178602515</v>
      </c>
      <c r="AV1212" s="31" t="s">
        <v>447</v>
      </c>
    </row>
    <row r="1213" spans="1:48">
      <c r="A1213" s="1">
        <v>29</v>
      </c>
      <c r="B1213" s="1" t="s">
        <v>38</v>
      </c>
      <c r="C1213" s="1" t="s">
        <v>38</v>
      </c>
      <c r="D1213" s="1" t="s">
        <v>441</v>
      </c>
      <c r="E1213" s="1" t="s">
        <v>72</v>
      </c>
      <c r="F1213" s="1">
        <v>1990</v>
      </c>
      <c r="G1213" s="1" t="s">
        <v>442</v>
      </c>
      <c r="H1213" s="3" t="s">
        <v>443</v>
      </c>
      <c r="I1213" s="3" t="s">
        <v>444</v>
      </c>
      <c r="J1213" s="1" t="s">
        <v>445</v>
      </c>
      <c r="K1213" s="1" t="s">
        <v>309</v>
      </c>
      <c r="L1213" s="1" t="s">
        <v>46</v>
      </c>
      <c r="M1213" s="1" t="s">
        <v>12</v>
      </c>
      <c r="N1213" s="1" t="s">
        <v>81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417</v>
      </c>
      <c r="V1213" s="1" t="s">
        <v>446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448</v>
      </c>
      <c r="AD1213" s="1" t="s">
        <v>449</v>
      </c>
      <c r="AE1213" s="1" t="s">
        <v>449</v>
      </c>
      <c r="AF1213" s="1" t="s">
        <v>60</v>
      </c>
      <c r="AG1213" s="1" t="s">
        <v>61</v>
      </c>
      <c r="AH1213" s="1" t="s">
        <v>201</v>
      </c>
      <c r="AI1213" s="1" t="s">
        <v>202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AR1213/AL1213</f>
        <v>25.849627918910318</v>
      </c>
      <c r="AO1213" s="1" t="s">
        <v>49</v>
      </c>
      <c r="AP1213" s="6">
        <v>1</v>
      </c>
      <c r="AQ1213" s="6" t="s">
        <v>49</v>
      </c>
      <c r="AR1213" s="1">
        <v>11.192888888888168</v>
      </c>
      <c r="AS1213" s="4">
        <f>AR1213/(AM1213^2)*100</f>
        <v>0.38930373759256082</v>
      </c>
      <c r="AT1213" s="18">
        <v>0</v>
      </c>
      <c r="AU1213" s="4">
        <f>AS1213*(1-AL1213)/AL1213</f>
        <v>0.50978110673206001</v>
      </c>
      <c r="AV1213" s="31" t="s">
        <v>447</v>
      </c>
    </row>
    <row r="1214" spans="1:48">
      <c r="A1214" s="1">
        <v>29</v>
      </c>
      <c r="B1214" s="1" t="s">
        <v>38</v>
      </c>
      <c r="C1214" s="1" t="s">
        <v>38</v>
      </c>
      <c r="D1214" s="1" t="s">
        <v>441</v>
      </c>
      <c r="E1214" s="1" t="s">
        <v>72</v>
      </c>
      <c r="F1214" s="1">
        <v>1990</v>
      </c>
      <c r="G1214" s="1" t="s">
        <v>442</v>
      </c>
      <c r="H1214" s="3" t="s">
        <v>443</v>
      </c>
      <c r="I1214" s="3" t="s">
        <v>444</v>
      </c>
      <c r="J1214" s="1" t="s">
        <v>445</v>
      </c>
      <c r="K1214" s="1" t="s">
        <v>309</v>
      </c>
      <c r="L1214" s="1" t="s">
        <v>46</v>
      </c>
      <c r="M1214" s="1" t="s">
        <v>12</v>
      </c>
      <c r="N1214" s="1" t="s">
        <v>81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417</v>
      </c>
      <c r="V1214" s="1" t="s">
        <v>446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86</v>
      </c>
      <c r="AE1214" s="1" t="s">
        <v>236</v>
      </c>
      <c r="AF1214" s="6" t="s">
        <v>49</v>
      </c>
      <c r="AG1214" s="6" t="s">
        <v>49</v>
      </c>
      <c r="AH1214" s="1" t="s">
        <v>201</v>
      </c>
      <c r="AI1214" s="1" t="s">
        <v>202</v>
      </c>
      <c r="AJ1214" s="22" t="s">
        <v>49</v>
      </c>
      <c r="AK1214" s="22" t="s">
        <v>49</v>
      </c>
      <c r="AL1214" s="22" t="s">
        <v>49</v>
      </c>
      <c r="AM1214" s="22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32" t="s">
        <v>49</v>
      </c>
    </row>
    <row r="1215" spans="1:48">
      <c r="A1215" s="1">
        <v>29</v>
      </c>
      <c r="B1215" s="1" t="s">
        <v>38</v>
      </c>
      <c r="C1215" s="1" t="s">
        <v>38</v>
      </c>
      <c r="D1215" s="1" t="s">
        <v>441</v>
      </c>
      <c r="E1215" s="1" t="s">
        <v>72</v>
      </c>
      <c r="F1215" s="1">
        <v>1990</v>
      </c>
      <c r="G1215" s="1" t="s">
        <v>442</v>
      </c>
      <c r="H1215" s="3" t="s">
        <v>443</v>
      </c>
      <c r="I1215" s="3" t="s">
        <v>444</v>
      </c>
      <c r="J1215" s="1" t="s">
        <v>445</v>
      </c>
      <c r="K1215" s="1" t="s">
        <v>309</v>
      </c>
      <c r="L1215" s="1" t="s">
        <v>46</v>
      </c>
      <c r="M1215" s="1" t="s">
        <v>12</v>
      </c>
      <c r="N1215" s="1" t="s">
        <v>81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417</v>
      </c>
      <c r="V1215" s="1" t="s">
        <v>446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86</v>
      </c>
      <c r="AE1215" s="1" t="s">
        <v>449</v>
      </c>
      <c r="AF1215" s="6" t="s">
        <v>49</v>
      </c>
      <c r="AG1215" s="6" t="s">
        <v>49</v>
      </c>
      <c r="AH1215" s="1" t="s">
        <v>201</v>
      </c>
      <c r="AI1215" s="1" t="s">
        <v>202</v>
      </c>
      <c r="AJ1215" s="22" t="s">
        <v>49</v>
      </c>
      <c r="AK1215" s="22" t="s">
        <v>49</v>
      </c>
      <c r="AL1215" s="22" t="s">
        <v>49</v>
      </c>
      <c r="AM1215" s="22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32" t="s">
        <v>49</v>
      </c>
    </row>
    <row r="1216" spans="1:48">
      <c r="A1216" s="1">
        <v>29</v>
      </c>
      <c r="B1216" s="1" t="s">
        <v>38</v>
      </c>
      <c r="C1216" s="1" t="s">
        <v>38</v>
      </c>
      <c r="D1216" s="1" t="s">
        <v>441</v>
      </c>
      <c r="E1216" s="1" t="s">
        <v>72</v>
      </c>
      <c r="F1216" s="1">
        <v>1990</v>
      </c>
      <c r="G1216" s="1" t="s">
        <v>442</v>
      </c>
      <c r="H1216" s="3" t="s">
        <v>443</v>
      </c>
      <c r="I1216" s="3" t="s">
        <v>444</v>
      </c>
      <c r="J1216" s="1" t="s">
        <v>445</v>
      </c>
      <c r="K1216" s="1" t="s">
        <v>309</v>
      </c>
      <c r="L1216" s="1" t="s">
        <v>46</v>
      </c>
      <c r="M1216" s="1" t="s">
        <v>12</v>
      </c>
      <c r="N1216" s="1" t="s">
        <v>81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417</v>
      </c>
      <c r="V1216" s="1" t="s">
        <v>446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236</v>
      </c>
      <c r="AE1216" s="1" t="s">
        <v>449</v>
      </c>
      <c r="AF1216" s="6" t="s">
        <v>49</v>
      </c>
      <c r="AG1216" s="6" t="s">
        <v>49</v>
      </c>
      <c r="AH1216" s="1" t="s">
        <v>201</v>
      </c>
      <c r="AI1216" s="1" t="s">
        <v>202</v>
      </c>
      <c r="AJ1216" s="22" t="s">
        <v>49</v>
      </c>
      <c r="AK1216" s="22" t="s">
        <v>49</v>
      </c>
      <c r="AL1216" s="22" t="s">
        <v>49</v>
      </c>
      <c r="AM1216" s="22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32" t="s">
        <v>49</v>
      </c>
    </row>
    <row r="1217" spans="1:48">
      <c r="A1217" s="1">
        <v>38</v>
      </c>
      <c r="B1217" s="1" t="s">
        <v>38</v>
      </c>
      <c r="C1217" s="1" t="s">
        <v>38</v>
      </c>
      <c r="D1217" s="1" t="s">
        <v>450</v>
      </c>
      <c r="E1217" s="1" t="s">
        <v>40</v>
      </c>
      <c r="F1217" s="1">
        <v>2001</v>
      </c>
      <c r="G1217" s="3" t="s">
        <v>178</v>
      </c>
      <c r="H1217" s="3" t="s">
        <v>451</v>
      </c>
      <c r="I1217" s="3" t="s">
        <v>452</v>
      </c>
      <c r="J1217" s="1" t="s">
        <v>453</v>
      </c>
      <c r="K1217" s="1" t="s">
        <v>454</v>
      </c>
      <c r="L1217" s="1" t="s">
        <v>46</v>
      </c>
      <c r="M1217" s="1" t="s">
        <v>116</v>
      </c>
      <c r="N1217" s="1" t="s">
        <v>117</v>
      </c>
      <c r="O1217" s="1">
        <v>1</v>
      </c>
      <c r="P1217" s="1">
        <v>1</v>
      </c>
      <c r="Q1217" s="1">
        <v>1</v>
      </c>
      <c r="R1217" s="1">
        <v>1</v>
      </c>
      <c r="S1217" s="1" t="s">
        <v>78</v>
      </c>
      <c r="T1217" s="1" t="s">
        <v>79</v>
      </c>
      <c r="U1217" s="1" t="s">
        <v>120</v>
      </c>
      <c r="V1217" s="1" t="s">
        <v>455</v>
      </c>
      <c r="W1217" s="1">
        <v>39.299999999999997</v>
      </c>
      <c r="X1217" s="1">
        <v>-106.1</v>
      </c>
      <c r="Y1217" s="1" t="s">
        <v>142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91</v>
      </c>
      <c r="AE1217" s="1" t="s">
        <v>91</v>
      </c>
      <c r="AF1217" s="1" t="s">
        <v>60</v>
      </c>
      <c r="AG1217" s="1" t="s">
        <v>61</v>
      </c>
      <c r="AH1217" s="1" t="s">
        <v>456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1">
        <f>AN1217*AL1217</f>
        <v>3.5796759999999996</v>
      </c>
      <c r="AS1217" s="4">
        <f>AR1217/(AM1217^2)*100</f>
        <v>0.68861111111111106</v>
      </c>
      <c r="AT1217" s="5">
        <v>0</v>
      </c>
      <c r="AU1217" s="4">
        <f>AS1217*(1-AL1217)/AL1217</f>
        <v>0.24194444444444443</v>
      </c>
      <c r="AV1217" s="34" t="s">
        <v>457</v>
      </c>
    </row>
    <row r="1218" spans="1:48">
      <c r="A1218" s="1">
        <v>38</v>
      </c>
      <c r="B1218" s="1" t="s">
        <v>38</v>
      </c>
      <c r="C1218" s="1" t="s">
        <v>38</v>
      </c>
      <c r="D1218" s="1" t="s">
        <v>450</v>
      </c>
      <c r="E1218" s="1" t="s">
        <v>40</v>
      </c>
      <c r="F1218" s="1">
        <v>2001</v>
      </c>
      <c r="G1218" s="3" t="s">
        <v>178</v>
      </c>
      <c r="H1218" s="3" t="s">
        <v>451</v>
      </c>
      <c r="I1218" s="3" t="s">
        <v>452</v>
      </c>
      <c r="J1218" s="1" t="s">
        <v>453</v>
      </c>
      <c r="K1218" s="1" t="s">
        <v>454</v>
      </c>
      <c r="L1218" s="1" t="s">
        <v>46</v>
      </c>
      <c r="M1218" s="1" t="s">
        <v>116</v>
      </c>
      <c r="N1218" s="1" t="s">
        <v>117</v>
      </c>
      <c r="O1218" s="1">
        <v>1</v>
      </c>
      <c r="P1218" s="1">
        <v>1</v>
      </c>
      <c r="Q1218" s="1">
        <v>1</v>
      </c>
      <c r="R1218" s="1">
        <v>1</v>
      </c>
      <c r="S1218" s="1" t="s">
        <v>78</v>
      </c>
      <c r="T1218" s="1" t="s">
        <v>79</v>
      </c>
      <c r="U1218" s="1" t="s">
        <v>120</v>
      </c>
      <c r="V1218" s="1" t="s">
        <v>455</v>
      </c>
      <c r="W1218" s="1">
        <v>39.299999999999997</v>
      </c>
      <c r="X1218" s="1">
        <v>-106.1</v>
      </c>
      <c r="Y1218" s="1" t="s">
        <v>142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458</v>
      </c>
      <c r="AE1218" s="1" t="s">
        <v>458</v>
      </c>
      <c r="AF1218" s="1" t="s">
        <v>60</v>
      </c>
      <c r="AG1218" s="1" t="s">
        <v>61</v>
      </c>
      <c r="AH1218" s="1" t="s">
        <v>456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1">
        <f>AN1218*AL1218</f>
        <v>4.2880000000000011</v>
      </c>
      <c r="AS1218" s="4">
        <f>AR1218/(AM1218^2)*100</f>
        <v>2.3183391003460216</v>
      </c>
      <c r="AT1218" s="5">
        <v>0</v>
      </c>
      <c r="AU1218" s="4">
        <f>AS1218*(1-AL1218)/AL1218</f>
        <v>0.57958477508650519</v>
      </c>
      <c r="AV1218" s="34" t="s">
        <v>457</v>
      </c>
    </row>
    <row r="1219" spans="1:48">
      <c r="A1219" s="1">
        <v>38</v>
      </c>
      <c r="B1219" s="1" t="s">
        <v>38</v>
      </c>
      <c r="C1219" s="1" t="s">
        <v>38</v>
      </c>
      <c r="D1219" s="1" t="s">
        <v>450</v>
      </c>
      <c r="E1219" s="1" t="s">
        <v>40</v>
      </c>
      <c r="F1219" s="1">
        <v>2001</v>
      </c>
      <c r="G1219" s="3" t="s">
        <v>178</v>
      </c>
      <c r="H1219" s="3" t="s">
        <v>451</v>
      </c>
      <c r="I1219" s="3" t="s">
        <v>452</v>
      </c>
      <c r="J1219" s="1" t="s">
        <v>453</v>
      </c>
      <c r="K1219" s="1" t="s">
        <v>454</v>
      </c>
      <c r="L1219" s="1" t="s">
        <v>46</v>
      </c>
      <c r="M1219" s="1" t="s">
        <v>116</v>
      </c>
      <c r="N1219" s="1" t="s">
        <v>117</v>
      </c>
      <c r="O1219" s="1">
        <v>1</v>
      </c>
      <c r="P1219" s="1">
        <v>1</v>
      </c>
      <c r="Q1219" s="1">
        <v>1</v>
      </c>
      <c r="R1219" s="1">
        <v>1</v>
      </c>
      <c r="S1219" s="1" t="s">
        <v>78</v>
      </c>
      <c r="T1219" s="1" t="s">
        <v>79</v>
      </c>
      <c r="U1219" s="1" t="s">
        <v>120</v>
      </c>
      <c r="V1219" s="1" t="s">
        <v>455</v>
      </c>
      <c r="W1219" s="1">
        <v>39.299999999999997</v>
      </c>
      <c r="X1219" s="1">
        <v>-106.1</v>
      </c>
      <c r="Y1219" s="1" t="s">
        <v>142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91</v>
      </c>
      <c r="AE1219" s="1" t="s">
        <v>458</v>
      </c>
      <c r="AF1219" s="6" t="s">
        <v>49</v>
      </c>
      <c r="AG1219" s="6" t="s">
        <v>49</v>
      </c>
      <c r="AH1219" s="1" t="s">
        <v>456</v>
      </c>
      <c r="AI1219" s="1" t="s">
        <v>55</v>
      </c>
      <c r="AJ1219" s="22" t="s">
        <v>49</v>
      </c>
      <c r="AK1219" s="22" t="s">
        <v>49</v>
      </c>
      <c r="AL1219" s="22" t="s">
        <v>49</v>
      </c>
      <c r="AM1219" s="22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32" t="s">
        <v>459</v>
      </c>
    </row>
    <row r="1220" spans="1:48">
      <c r="A1220" s="1">
        <v>25</v>
      </c>
      <c r="B1220" s="1" t="s">
        <v>38</v>
      </c>
      <c r="C1220" s="1" t="s">
        <v>38</v>
      </c>
      <c r="D1220" s="1" t="s">
        <v>460</v>
      </c>
      <c r="E1220" s="1" t="s">
        <v>40</v>
      </c>
      <c r="F1220" s="1">
        <v>2008</v>
      </c>
      <c r="G1220" s="1" t="s">
        <v>147</v>
      </c>
      <c r="H1220" s="3" t="s">
        <v>461</v>
      </c>
      <c r="I1220" s="3" t="s">
        <v>462</v>
      </c>
      <c r="J1220" s="1" t="s">
        <v>463</v>
      </c>
      <c r="K1220" s="1" t="s">
        <v>454</v>
      </c>
      <c r="L1220" s="3" t="s">
        <v>46</v>
      </c>
      <c r="M1220" s="1" t="s">
        <v>116</v>
      </c>
      <c r="N1220" s="1" t="s">
        <v>117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464</v>
      </c>
      <c r="T1220" s="1" t="s">
        <v>464</v>
      </c>
      <c r="U1220" s="1" t="s">
        <v>120</v>
      </c>
      <c r="V1220" s="1" t="s">
        <v>465</v>
      </c>
      <c r="W1220" s="1">
        <v>-28.208739000000001</v>
      </c>
      <c r="X1220" s="1">
        <v>-50.758688999999997</v>
      </c>
      <c r="Y1220" s="1" t="s">
        <v>122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153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1">
        <v>6.5995999999999997</v>
      </c>
      <c r="AS1220" s="4">
        <f>AR1220/(AM1220^2)*100</f>
        <v>0.18228779468642511</v>
      </c>
      <c r="AT1220" s="5">
        <v>0</v>
      </c>
      <c r="AU1220" s="4">
        <f>AS1220*(1-AL1220)/AL1220</f>
        <v>0.88999335052784023</v>
      </c>
      <c r="AV1220" s="31" t="s">
        <v>466</v>
      </c>
    </row>
    <row r="1221" spans="1:48">
      <c r="A1221" s="1">
        <v>25</v>
      </c>
      <c r="B1221" s="1" t="s">
        <v>38</v>
      </c>
      <c r="C1221" s="1" t="s">
        <v>38</v>
      </c>
      <c r="D1221" s="1" t="s">
        <v>460</v>
      </c>
      <c r="E1221" s="1" t="s">
        <v>40</v>
      </c>
      <c r="F1221" s="1">
        <v>2008</v>
      </c>
      <c r="G1221" s="1" t="s">
        <v>147</v>
      </c>
      <c r="H1221" s="3" t="s">
        <v>461</v>
      </c>
      <c r="I1221" s="3" t="s">
        <v>462</v>
      </c>
      <c r="J1221" s="1" t="s">
        <v>463</v>
      </c>
      <c r="K1221" s="1" t="s">
        <v>454</v>
      </c>
      <c r="L1221" s="3" t="s">
        <v>46</v>
      </c>
      <c r="M1221" s="1" t="s">
        <v>116</v>
      </c>
      <c r="N1221" s="1" t="s">
        <v>117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464</v>
      </c>
      <c r="T1221" s="1" t="s">
        <v>464</v>
      </c>
      <c r="U1221" s="1" t="s">
        <v>120</v>
      </c>
      <c r="V1221" s="1" t="s">
        <v>465</v>
      </c>
      <c r="W1221" s="1">
        <v>-28.208739000000001</v>
      </c>
      <c r="X1221" s="1">
        <v>-50.758688999999997</v>
      </c>
      <c r="Y1221" s="1" t="s">
        <v>122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467</v>
      </c>
      <c r="AE1221" s="1" t="s">
        <v>467</v>
      </c>
      <c r="AF1221" s="1" t="s">
        <v>60</v>
      </c>
      <c r="AG1221" s="1" t="s">
        <v>61</v>
      </c>
      <c r="AH1221" s="1" t="s">
        <v>153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1">
        <v>1.0444</v>
      </c>
      <c r="AS1221" s="4">
        <f>AR1221/(AM1221^2)*100</f>
        <v>5.3122130647074745E-2</v>
      </c>
      <c r="AT1221" s="5">
        <v>0</v>
      </c>
      <c r="AU1221" s="4">
        <f>AS1221*(1-AL1221)/AL1221</f>
        <v>1.5092934766198294</v>
      </c>
      <c r="AV1221" s="31" t="s">
        <v>466</v>
      </c>
    </row>
    <row r="1222" spans="1:48">
      <c r="A1222" s="1">
        <v>25</v>
      </c>
      <c r="B1222" s="1" t="s">
        <v>38</v>
      </c>
      <c r="C1222" s="1" t="s">
        <v>38</v>
      </c>
      <c r="D1222" s="1" t="s">
        <v>460</v>
      </c>
      <c r="E1222" s="1" t="s">
        <v>40</v>
      </c>
      <c r="F1222" s="1">
        <v>2008</v>
      </c>
      <c r="G1222" s="1" t="s">
        <v>147</v>
      </c>
      <c r="H1222" s="3" t="s">
        <v>461</v>
      </c>
      <c r="I1222" s="3" t="s">
        <v>462</v>
      </c>
      <c r="J1222" s="1" t="s">
        <v>463</v>
      </c>
      <c r="K1222" s="1" t="s">
        <v>454</v>
      </c>
      <c r="L1222" s="3" t="s">
        <v>46</v>
      </c>
      <c r="M1222" s="1" t="s">
        <v>116</v>
      </c>
      <c r="N1222" s="1" t="s">
        <v>117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464</v>
      </c>
      <c r="T1222" s="1" t="s">
        <v>464</v>
      </c>
      <c r="U1222" s="1" t="s">
        <v>120</v>
      </c>
      <c r="V1222" s="1" t="s">
        <v>465</v>
      </c>
      <c r="W1222" s="1">
        <v>-28.208739000000001</v>
      </c>
      <c r="X1222" s="1">
        <v>-50.758688999999997</v>
      </c>
      <c r="Y1222" s="1" t="s">
        <v>122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468</v>
      </c>
      <c r="AE1222" s="1" t="s">
        <v>468</v>
      </c>
      <c r="AF1222" s="1" t="s">
        <v>60</v>
      </c>
      <c r="AG1222" s="1" t="s">
        <v>61</v>
      </c>
      <c r="AH1222" s="1" t="s">
        <v>153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1">
        <v>7.1400000000000005E-2</v>
      </c>
      <c r="AS1222" s="4">
        <f>AR1222/(AM1222^2)*100</f>
        <v>0.11765849703629122</v>
      </c>
      <c r="AT1222" s="5">
        <v>0</v>
      </c>
      <c r="AU1222" s="4">
        <f>AS1222*(1-AL1222)/AL1222</f>
        <v>2.5563982537885095</v>
      </c>
      <c r="AV1222" s="31" t="s">
        <v>466</v>
      </c>
    </row>
    <row r="1223" spans="1:48">
      <c r="A1223" s="1">
        <v>25</v>
      </c>
      <c r="B1223" s="1" t="s">
        <v>38</v>
      </c>
      <c r="C1223" s="1" t="s">
        <v>38</v>
      </c>
      <c r="D1223" s="1" t="s">
        <v>460</v>
      </c>
      <c r="E1223" s="1" t="s">
        <v>40</v>
      </c>
      <c r="F1223" s="1">
        <v>2008</v>
      </c>
      <c r="G1223" s="1" t="s">
        <v>147</v>
      </c>
      <c r="H1223" s="3" t="s">
        <v>461</v>
      </c>
      <c r="I1223" s="3" t="s">
        <v>462</v>
      </c>
      <c r="J1223" s="1" t="s">
        <v>463</v>
      </c>
      <c r="K1223" s="1" t="s">
        <v>454</v>
      </c>
      <c r="L1223" s="3" t="s">
        <v>46</v>
      </c>
      <c r="M1223" s="1" t="s">
        <v>116</v>
      </c>
      <c r="N1223" s="1" t="s">
        <v>117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464</v>
      </c>
      <c r="T1223" s="1" t="s">
        <v>464</v>
      </c>
      <c r="U1223" s="1" t="s">
        <v>120</v>
      </c>
      <c r="V1223" s="1" t="s">
        <v>465</v>
      </c>
      <c r="W1223" s="1">
        <v>-28.208739000000001</v>
      </c>
      <c r="X1223" s="1">
        <v>-50.758688999999997</v>
      </c>
      <c r="Y1223" s="1" t="s">
        <v>122</v>
      </c>
      <c r="Z1223" s="1" t="s">
        <v>49</v>
      </c>
      <c r="AA1223" s="1" t="s">
        <v>50</v>
      </c>
      <c r="AB1223" s="1" t="s">
        <v>186</v>
      </c>
      <c r="AC1223" s="1" t="s">
        <v>187</v>
      </c>
      <c r="AD1223" s="1" t="s">
        <v>189</v>
      </c>
      <c r="AE1223" s="1" t="s">
        <v>189</v>
      </c>
      <c r="AF1223" s="1" t="s">
        <v>60</v>
      </c>
      <c r="AG1223" s="1" t="s">
        <v>60</v>
      </c>
      <c r="AH1223" s="1" t="s">
        <v>153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1">
        <v>0.18179999999999999</v>
      </c>
      <c r="AS1223" s="4">
        <f>AR1223/(AM1223^2)*100</f>
        <v>5.5492811574738239E-2</v>
      </c>
      <c r="AT1223" s="5">
        <v>0</v>
      </c>
      <c r="AU1223" s="4">
        <f>AS1223*(1-AL1223)/AL1223</f>
        <v>3.4128079118464014</v>
      </c>
      <c r="AV1223" s="31" t="s">
        <v>466</v>
      </c>
    </row>
    <row r="1224" spans="1:48">
      <c r="A1224" s="1">
        <v>25</v>
      </c>
      <c r="B1224" s="1" t="s">
        <v>38</v>
      </c>
      <c r="C1224" s="1" t="s">
        <v>38</v>
      </c>
      <c r="D1224" s="1" t="s">
        <v>460</v>
      </c>
      <c r="E1224" s="1" t="s">
        <v>40</v>
      </c>
      <c r="F1224" s="1">
        <v>2008</v>
      </c>
      <c r="G1224" s="1" t="s">
        <v>147</v>
      </c>
      <c r="H1224" s="3" t="s">
        <v>461</v>
      </c>
      <c r="I1224" s="3" t="s">
        <v>462</v>
      </c>
      <c r="J1224" s="1" t="s">
        <v>463</v>
      </c>
      <c r="K1224" s="1" t="s">
        <v>454</v>
      </c>
      <c r="L1224" s="3" t="s">
        <v>46</v>
      </c>
      <c r="M1224" s="1" t="s">
        <v>116</v>
      </c>
      <c r="N1224" s="1" t="s">
        <v>117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464</v>
      </c>
      <c r="T1224" s="1" t="s">
        <v>464</v>
      </c>
      <c r="U1224" s="1" t="s">
        <v>120</v>
      </c>
      <c r="V1224" s="1" t="s">
        <v>465</v>
      </c>
      <c r="W1224" s="1">
        <v>-28.208739000000001</v>
      </c>
      <c r="X1224" s="1">
        <v>-50.758688999999997</v>
      </c>
      <c r="Y1224" s="1" t="s">
        <v>122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467</v>
      </c>
      <c r="AF1224" s="6" t="s">
        <v>49</v>
      </c>
      <c r="AG1224" s="6" t="s">
        <v>49</v>
      </c>
      <c r="AH1224" s="1" t="s">
        <v>153</v>
      </c>
      <c r="AI1224" s="1" t="s">
        <v>55</v>
      </c>
      <c r="AJ1224" s="22" t="s">
        <v>49</v>
      </c>
      <c r="AK1224" s="22" t="s">
        <v>49</v>
      </c>
      <c r="AL1224" s="22" t="s">
        <v>49</v>
      </c>
      <c r="AM1224" s="22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32" t="s">
        <v>49</v>
      </c>
    </row>
    <row r="1225" spans="1:48">
      <c r="A1225" s="1">
        <v>25</v>
      </c>
      <c r="B1225" s="1" t="s">
        <v>38</v>
      </c>
      <c r="C1225" s="1" t="s">
        <v>38</v>
      </c>
      <c r="D1225" s="1" t="s">
        <v>460</v>
      </c>
      <c r="E1225" s="1" t="s">
        <v>40</v>
      </c>
      <c r="F1225" s="1">
        <v>2008</v>
      </c>
      <c r="G1225" s="1" t="s">
        <v>147</v>
      </c>
      <c r="H1225" s="3" t="s">
        <v>461</v>
      </c>
      <c r="I1225" s="3" t="s">
        <v>462</v>
      </c>
      <c r="J1225" s="1" t="s">
        <v>463</v>
      </c>
      <c r="K1225" s="1" t="s">
        <v>454</v>
      </c>
      <c r="L1225" s="3" t="s">
        <v>46</v>
      </c>
      <c r="M1225" s="1" t="s">
        <v>116</v>
      </c>
      <c r="N1225" s="1" t="s">
        <v>117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464</v>
      </c>
      <c r="T1225" s="1" t="s">
        <v>464</v>
      </c>
      <c r="U1225" s="1" t="s">
        <v>120</v>
      </c>
      <c r="V1225" s="1" t="s">
        <v>465</v>
      </c>
      <c r="W1225" s="1">
        <v>-28.208739000000001</v>
      </c>
      <c r="X1225" s="1">
        <v>-50.758688999999997</v>
      </c>
      <c r="Y1225" s="1" t="s">
        <v>122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468</v>
      </c>
      <c r="AF1225" s="6" t="s">
        <v>49</v>
      </c>
      <c r="AG1225" s="6" t="s">
        <v>49</v>
      </c>
      <c r="AH1225" s="1" t="s">
        <v>153</v>
      </c>
      <c r="AI1225" s="1" t="s">
        <v>55</v>
      </c>
      <c r="AJ1225" s="22" t="s">
        <v>49</v>
      </c>
      <c r="AK1225" s="22" t="s">
        <v>49</v>
      </c>
      <c r="AL1225" s="22" t="s">
        <v>49</v>
      </c>
      <c r="AM1225" s="22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32" t="s">
        <v>49</v>
      </c>
    </row>
    <row r="1226" spans="1:48">
      <c r="A1226" s="1">
        <v>25</v>
      </c>
      <c r="B1226" s="1" t="s">
        <v>38</v>
      </c>
      <c r="C1226" s="1" t="s">
        <v>38</v>
      </c>
      <c r="D1226" s="1" t="s">
        <v>460</v>
      </c>
      <c r="E1226" s="1" t="s">
        <v>40</v>
      </c>
      <c r="F1226" s="1">
        <v>2008</v>
      </c>
      <c r="G1226" s="1" t="s">
        <v>147</v>
      </c>
      <c r="H1226" s="3" t="s">
        <v>461</v>
      </c>
      <c r="I1226" s="3" t="s">
        <v>462</v>
      </c>
      <c r="J1226" s="1" t="s">
        <v>463</v>
      </c>
      <c r="K1226" s="1" t="s">
        <v>454</v>
      </c>
      <c r="L1226" s="3" t="s">
        <v>46</v>
      </c>
      <c r="M1226" s="1" t="s">
        <v>116</v>
      </c>
      <c r="N1226" s="1" t="s">
        <v>117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464</v>
      </c>
      <c r="T1226" s="1" t="s">
        <v>464</v>
      </c>
      <c r="U1226" s="1" t="s">
        <v>120</v>
      </c>
      <c r="V1226" s="1" t="s">
        <v>465</v>
      </c>
      <c r="W1226" s="1">
        <v>-28.208739000000001</v>
      </c>
      <c r="X1226" s="1">
        <v>-50.758688999999997</v>
      </c>
      <c r="Y1226" s="1" t="s">
        <v>122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189</v>
      </c>
      <c r="AF1226" s="6" t="s">
        <v>49</v>
      </c>
      <c r="AG1226" s="6" t="s">
        <v>49</v>
      </c>
      <c r="AH1226" s="1" t="s">
        <v>153</v>
      </c>
      <c r="AI1226" s="1" t="s">
        <v>55</v>
      </c>
      <c r="AJ1226" s="22" t="s">
        <v>49</v>
      </c>
      <c r="AK1226" s="22" t="s">
        <v>49</v>
      </c>
      <c r="AL1226" s="22" t="s">
        <v>49</v>
      </c>
      <c r="AM1226" s="22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32" t="s">
        <v>49</v>
      </c>
    </row>
    <row r="1227" spans="1:48">
      <c r="A1227" s="1">
        <v>25</v>
      </c>
      <c r="B1227" s="1" t="s">
        <v>38</v>
      </c>
      <c r="C1227" s="1" t="s">
        <v>38</v>
      </c>
      <c r="D1227" s="1" t="s">
        <v>460</v>
      </c>
      <c r="E1227" s="1" t="s">
        <v>40</v>
      </c>
      <c r="F1227" s="1">
        <v>2008</v>
      </c>
      <c r="G1227" s="1" t="s">
        <v>147</v>
      </c>
      <c r="H1227" s="3" t="s">
        <v>461</v>
      </c>
      <c r="I1227" s="3" t="s">
        <v>462</v>
      </c>
      <c r="J1227" s="1" t="s">
        <v>463</v>
      </c>
      <c r="K1227" s="1" t="s">
        <v>454</v>
      </c>
      <c r="L1227" s="3" t="s">
        <v>46</v>
      </c>
      <c r="M1227" s="1" t="s">
        <v>116</v>
      </c>
      <c r="N1227" s="1" t="s">
        <v>117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464</v>
      </c>
      <c r="T1227" s="1" t="s">
        <v>464</v>
      </c>
      <c r="U1227" s="1" t="s">
        <v>120</v>
      </c>
      <c r="V1227" s="1" t="s">
        <v>465</v>
      </c>
      <c r="W1227" s="1">
        <v>-28.208739000000001</v>
      </c>
      <c r="X1227" s="1">
        <v>-50.758688999999997</v>
      </c>
      <c r="Y1227" s="1" t="s">
        <v>122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467</v>
      </c>
      <c r="AE1227" s="1" t="s">
        <v>468</v>
      </c>
      <c r="AF1227" s="6" t="s">
        <v>49</v>
      </c>
      <c r="AG1227" s="6" t="s">
        <v>49</v>
      </c>
      <c r="AH1227" s="1" t="s">
        <v>153</v>
      </c>
      <c r="AI1227" s="1" t="s">
        <v>55</v>
      </c>
      <c r="AJ1227" s="22" t="s">
        <v>49</v>
      </c>
      <c r="AK1227" s="22" t="s">
        <v>49</v>
      </c>
      <c r="AL1227" s="22" t="s">
        <v>49</v>
      </c>
      <c r="AM1227" s="22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32" t="s">
        <v>49</v>
      </c>
    </row>
    <row r="1228" spans="1:48">
      <c r="A1228" s="1">
        <v>25</v>
      </c>
      <c r="B1228" s="1" t="s">
        <v>38</v>
      </c>
      <c r="C1228" s="1" t="s">
        <v>38</v>
      </c>
      <c r="D1228" s="1" t="s">
        <v>460</v>
      </c>
      <c r="E1228" s="1" t="s">
        <v>40</v>
      </c>
      <c r="F1228" s="1">
        <v>2008</v>
      </c>
      <c r="G1228" s="1" t="s">
        <v>147</v>
      </c>
      <c r="H1228" s="3" t="s">
        <v>461</v>
      </c>
      <c r="I1228" s="3" t="s">
        <v>462</v>
      </c>
      <c r="J1228" s="1" t="s">
        <v>463</v>
      </c>
      <c r="K1228" s="1" t="s">
        <v>454</v>
      </c>
      <c r="L1228" s="3" t="s">
        <v>46</v>
      </c>
      <c r="M1228" s="1" t="s">
        <v>116</v>
      </c>
      <c r="N1228" s="1" t="s">
        <v>117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464</v>
      </c>
      <c r="T1228" s="1" t="s">
        <v>464</v>
      </c>
      <c r="U1228" s="1" t="s">
        <v>120</v>
      </c>
      <c r="V1228" s="1" t="s">
        <v>465</v>
      </c>
      <c r="W1228" s="1">
        <v>-28.208739000000001</v>
      </c>
      <c r="X1228" s="1">
        <v>-50.758688999999997</v>
      </c>
      <c r="Y1228" s="1" t="s">
        <v>122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467</v>
      </c>
      <c r="AE1228" s="1" t="s">
        <v>189</v>
      </c>
      <c r="AF1228" s="6" t="s">
        <v>49</v>
      </c>
      <c r="AG1228" s="6" t="s">
        <v>49</v>
      </c>
      <c r="AH1228" s="1" t="s">
        <v>153</v>
      </c>
      <c r="AI1228" s="1" t="s">
        <v>55</v>
      </c>
      <c r="AJ1228" s="22" t="s">
        <v>49</v>
      </c>
      <c r="AK1228" s="22" t="s">
        <v>49</v>
      </c>
      <c r="AL1228" s="22" t="s">
        <v>49</v>
      </c>
      <c r="AM1228" s="22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32" t="s">
        <v>49</v>
      </c>
    </row>
    <row r="1229" spans="1:48">
      <c r="A1229" s="1">
        <v>25</v>
      </c>
      <c r="B1229" s="1" t="s">
        <v>38</v>
      </c>
      <c r="C1229" s="1" t="s">
        <v>38</v>
      </c>
      <c r="D1229" s="1" t="s">
        <v>460</v>
      </c>
      <c r="E1229" s="1" t="s">
        <v>40</v>
      </c>
      <c r="F1229" s="1">
        <v>2008</v>
      </c>
      <c r="G1229" s="1" t="s">
        <v>147</v>
      </c>
      <c r="H1229" s="3" t="s">
        <v>461</v>
      </c>
      <c r="I1229" s="3" t="s">
        <v>462</v>
      </c>
      <c r="J1229" s="1" t="s">
        <v>463</v>
      </c>
      <c r="K1229" s="1" t="s">
        <v>454</v>
      </c>
      <c r="L1229" s="3" t="s">
        <v>46</v>
      </c>
      <c r="M1229" s="1" t="s">
        <v>116</v>
      </c>
      <c r="N1229" s="1" t="s">
        <v>117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464</v>
      </c>
      <c r="T1229" s="1" t="s">
        <v>464</v>
      </c>
      <c r="U1229" s="1" t="s">
        <v>120</v>
      </c>
      <c r="V1229" s="1" t="s">
        <v>465</v>
      </c>
      <c r="W1229" s="1">
        <v>-28.208739000000001</v>
      </c>
      <c r="X1229" s="1">
        <v>-50.758688999999997</v>
      </c>
      <c r="Y1229" s="1" t="s">
        <v>122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468</v>
      </c>
      <c r="AE1229" s="1" t="s">
        <v>189</v>
      </c>
      <c r="AF1229" s="6" t="s">
        <v>49</v>
      </c>
      <c r="AG1229" s="6" t="s">
        <v>49</v>
      </c>
      <c r="AH1229" s="1" t="s">
        <v>153</v>
      </c>
      <c r="AI1229" s="1" t="s">
        <v>55</v>
      </c>
      <c r="AJ1229" s="22" t="s">
        <v>49</v>
      </c>
      <c r="AK1229" s="22" t="s">
        <v>49</v>
      </c>
      <c r="AL1229" s="22" t="s">
        <v>49</v>
      </c>
      <c r="AM1229" s="22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32" t="s">
        <v>49</v>
      </c>
    </row>
    <row r="1230" spans="1:48">
      <c r="A1230" s="1">
        <v>24</v>
      </c>
      <c r="B1230" s="1" t="s">
        <v>38</v>
      </c>
      <c r="C1230" s="1" t="s">
        <v>38</v>
      </c>
      <c r="D1230" s="1" t="s">
        <v>469</v>
      </c>
      <c r="E1230" s="1" t="s">
        <v>40</v>
      </c>
      <c r="F1230" s="1">
        <v>2009</v>
      </c>
      <c r="G1230" s="1" t="s">
        <v>111</v>
      </c>
      <c r="H1230" s="3" t="s">
        <v>470</v>
      </c>
      <c r="I1230" s="3" t="s">
        <v>471</v>
      </c>
      <c r="J1230" s="1" t="s">
        <v>472</v>
      </c>
      <c r="K1230" s="1" t="s">
        <v>115</v>
      </c>
      <c r="L1230" s="35" t="s">
        <v>46</v>
      </c>
      <c r="M1230" s="1" t="s">
        <v>12</v>
      </c>
      <c r="N1230" s="1" t="s">
        <v>77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118</v>
      </c>
      <c r="T1230" s="1" t="s">
        <v>118</v>
      </c>
      <c r="U1230" s="1" t="s">
        <v>253</v>
      </c>
      <c r="V1230" s="1" t="s">
        <v>473</v>
      </c>
      <c r="W1230" s="1">
        <v>37.049999999999997</v>
      </c>
      <c r="X1230" s="1">
        <v>-3.28</v>
      </c>
      <c r="Y1230" s="1" t="s">
        <v>122</v>
      </c>
      <c r="Z1230" s="1" t="s">
        <v>49</v>
      </c>
      <c r="AA1230" s="1" t="s">
        <v>128</v>
      </c>
      <c r="AB1230" s="1" t="s">
        <v>243</v>
      </c>
      <c r="AC1230" s="1" t="s">
        <v>478</v>
      </c>
      <c r="AD1230" s="1" t="s">
        <v>479</v>
      </c>
      <c r="AE1230" s="1" t="s">
        <v>479</v>
      </c>
      <c r="AF1230" s="1" t="s">
        <v>53</v>
      </c>
      <c r="AG1230" s="1" t="s">
        <v>53</v>
      </c>
      <c r="AH1230" s="1" t="s">
        <v>456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1">
        <f t="shared" ref="AR1230:AR1236" si="94">AN1230*AL1230</f>
        <v>1.9E-3</v>
      </c>
      <c r="AS1230" s="4">
        <f t="shared" ref="AS1230:AS1236" si="95">AR1230/(AM1230^2)*100</f>
        <v>0.10425240054869683</v>
      </c>
      <c r="AT1230" s="5">
        <v>0</v>
      </c>
      <c r="AU1230" s="4">
        <f t="shared" ref="AU1230:AU1236" si="96">AS1230*(1-AL1230)/AL1230</f>
        <v>52.021947873799718</v>
      </c>
      <c r="AV1230" s="9" t="s">
        <v>474</v>
      </c>
    </row>
    <row r="1231" spans="1:48">
      <c r="A1231" s="1">
        <v>24</v>
      </c>
      <c r="B1231" s="1" t="s">
        <v>38</v>
      </c>
      <c r="C1231" s="1" t="s">
        <v>38</v>
      </c>
      <c r="D1231" s="1" t="s">
        <v>469</v>
      </c>
      <c r="E1231" s="1" t="s">
        <v>40</v>
      </c>
      <c r="F1231" s="1">
        <v>2009</v>
      </c>
      <c r="G1231" s="1" t="s">
        <v>111</v>
      </c>
      <c r="H1231" s="3" t="s">
        <v>470</v>
      </c>
      <c r="I1231" s="3" t="s">
        <v>471</v>
      </c>
      <c r="J1231" s="1" t="s">
        <v>472</v>
      </c>
      <c r="K1231" s="1" t="s">
        <v>115</v>
      </c>
      <c r="L1231" s="35" t="s">
        <v>46</v>
      </c>
      <c r="M1231" s="1" t="s">
        <v>12</v>
      </c>
      <c r="N1231" s="1" t="s">
        <v>77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118</v>
      </c>
      <c r="T1231" s="1" t="s">
        <v>118</v>
      </c>
      <c r="U1231" s="1" t="s">
        <v>253</v>
      </c>
      <c r="V1231" s="1" t="s">
        <v>473</v>
      </c>
      <c r="W1231" s="1">
        <v>37.049999999999997</v>
      </c>
      <c r="X1231" s="1">
        <v>-3.28</v>
      </c>
      <c r="Y1231" s="1" t="s">
        <v>122</v>
      </c>
      <c r="Z1231" s="1" t="s">
        <v>49</v>
      </c>
      <c r="AA1231" s="1" t="s">
        <v>128</v>
      </c>
      <c r="AB1231" s="1" t="s">
        <v>243</v>
      </c>
      <c r="AC1231" s="1" t="s">
        <v>476</v>
      </c>
      <c r="AD1231" s="1" t="s">
        <v>477</v>
      </c>
      <c r="AE1231" s="1" t="s">
        <v>477</v>
      </c>
      <c r="AF1231" s="1" t="s">
        <v>60</v>
      </c>
      <c r="AG1231" s="1" t="s">
        <v>61</v>
      </c>
      <c r="AH1231" s="1" t="s">
        <v>456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1">
        <f t="shared" si="94"/>
        <v>5.7599999999999998E-2</v>
      </c>
      <c r="AS1231" s="4">
        <f t="shared" si="95"/>
        <v>1.6829802775748721</v>
      </c>
      <c r="AT1231" s="5">
        <v>0</v>
      </c>
      <c r="AU1231" s="4">
        <f t="shared" si="96"/>
        <v>7.6669101533966408</v>
      </c>
      <c r="AV1231" s="9" t="s">
        <v>474</v>
      </c>
    </row>
    <row r="1232" spans="1:48">
      <c r="A1232" s="1">
        <v>24</v>
      </c>
      <c r="B1232" s="1" t="s">
        <v>38</v>
      </c>
      <c r="C1232" s="1" t="s">
        <v>38</v>
      </c>
      <c r="D1232" s="1" t="s">
        <v>469</v>
      </c>
      <c r="E1232" s="1" t="s">
        <v>40</v>
      </c>
      <c r="F1232" s="1">
        <v>2009</v>
      </c>
      <c r="G1232" s="1" t="s">
        <v>111</v>
      </c>
      <c r="H1232" s="3" t="s">
        <v>470</v>
      </c>
      <c r="I1232" s="3" t="s">
        <v>471</v>
      </c>
      <c r="J1232" s="1" t="s">
        <v>472</v>
      </c>
      <c r="K1232" s="1" t="s">
        <v>115</v>
      </c>
      <c r="L1232" s="35" t="s">
        <v>46</v>
      </c>
      <c r="M1232" s="1" t="s">
        <v>12</v>
      </c>
      <c r="N1232" s="1" t="s">
        <v>77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118</v>
      </c>
      <c r="T1232" s="1" t="s">
        <v>118</v>
      </c>
      <c r="U1232" s="1" t="s">
        <v>253</v>
      </c>
      <c r="V1232" s="1" t="s">
        <v>473</v>
      </c>
      <c r="W1232" s="1">
        <v>37.049999999999997</v>
      </c>
      <c r="X1232" s="1">
        <v>-3.28</v>
      </c>
      <c r="Y1232" s="1" t="s">
        <v>122</v>
      </c>
      <c r="Z1232" s="1" t="s">
        <v>49</v>
      </c>
      <c r="AA1232" s="1" t="s">
        <v>128</v>
      </c>
      <c r="AB1232" s="1" t="s">
        <v>243</v>
      </c>
      <c r="AC1232" s="1" t="s">
        <v>244</v>
      </c>
      <c r="AD1232" s="1" t="s">
        <v>475</v>
      </c>
      <c r="AE1232" s="1" t="s">
        <v>475</v>
      </c>
      <c r="AF1232" s="1" t="s">
        <v>60</v>
      </c>
      <c r="AG1232" s="1" t="s">
        <v>61</v>
      </c>
      <c r="AH1232" s="1" t="s">
        <v>456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1">
        <f t="shared" si="94"/>
        <v>45.548699999999997</v>
      </c>
      <c r="AS1232" s="4">
        <f t="shared" si="95"/>
        <v>3.3325531546424156</v>
      </c>
      <c r="AT1232" s="5">
        <v>0</v>
      </c>
      <c r="AU1232" s="4">
        <f t="shared" si="96"/>
        <v>14.207200290843984</v>
      </c>
      <c r="AV1232" s="9" t="s">
        <v>474</v>
      </c>
    </row>
    <row r="1233" spans="1:48" ht="15" customHeight="1">
      <c r="A1233" s="1">
        <v>24</v>
      </c>
      <c r="B1233" s="1" t="s">
        <v>38</v>
      </c>
      <c r="C1233" s="1" t="s">
        <v>38</v>
      </c>
      <c r="D1233" s="1" t="s">
        <v>469</v>
      </c>
      <c r="E1233" s="1" t="s">
        <v>40</v>
      </c>
      <c r="F1233" s="1">
        <v>2009</v>
      </c>
      <c r="G1233" s="1" t="s">
        <v>111</v>
      </c>
      <c r="H1233" s="3" t="s">
        <v>470</v>
      </c>
      <c r="I1233" s="3" t="s">
        <v>471</v>
      </c>
      <c r="J1233" s="1" t="s">
        <v>472</v>
      </c>
      <c r="K1233" s="1" t="s">
        <v>115</v>
      </c>
      <c r="L1233" s="35" t="s">
        <v>46</v>
      </c>
      <c r="M1233" s="1" t="s">
        <v>12</v>
      </c>
      <c r="N1233" s="1" t="s">
        <v>77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118</v>
      </c>
      <c r="T1233" s="1" t="s">
        <v>118</v>
      </c>
      <c r="U1233" s="1" t="s">
        <v>253</v>
      </c>
      <c r="V1233" s="1" t="s">
        <v>473</v>
      </c>
      <c r="W1233" s="1">
        <v>37.049999999999997</v>
      </c>
      <c r="X1233" s="1">
        <v>-3.28</v>
      </c>
      <c r="Y1233" s="1" t="s">
        <v>122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456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1">
        <f t="shared" si="94"/>
        <v>0.92616999999999994</v>
      </c>
      <c r="AS1233" s="4">
        <f t="shared" si="95"/>
        <v>5.5366120479911053E-2</v>
      </c>
      <c r="AT1233" s="5">
        <v>0</v>
      </c>
      <c r="AU1233" s="4">
        <f t="shared" si="96"/>
        <v>55.310754359431137</v>
      </c>
      <c r="AV1233" s="9" t="s">
        <v>474</v>
      </c>
    </row>
    <row r="1234" spans="1:48">
      <c r="A1234" s="1">
        <v>24</v>
      </c>
      <c r="B1234" s="1" t="s">
        <v>38</v>
      </c>
      <c r="C1234" s="1" t="s">
        <v>38</v>
      </c>
      <c r="D1234" s="1" t="s">
        <v>469</v>
      </c>
      <c r="E1234" s="1" t="s">
        <v>40</v>
      </c>
      <c r="F1234" s="1">
        <v>2009</v>
      </c>
      <c r="G1234" s="1" t="s">
        <v>111</v>
      </c>
      <c r="H1234" s="3" t="s">
        <v>470</v>
      </c>
      <c r="I1234" s="3" t="s">
        <v>471</v>
      </c>
      <c r="J1234" s="1" t="s">
        <v>472</v>
      </c>
      <c r="K1234" s="1" t="s">
        <v>115</v>
      </c>
      <c r="L1234" s="35" t="s">
        <v>46</v>
      </c>
      <c r="M1234" s="1" t="s">
        <v>12</v>
      </c>
      <c r="N1234" s="1" t="s">
        <v>77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118</v>
      </c>
      <c r="T1234" s="1" t="s">
        <v>118</v>
      </c>
      <c r="U1234" s="1" t="s">
        <v>253</v>
      </c>
      <c r="V1234" s="1" t="s">
        <v>473</v>
      </c>
      <c r="W1234" s="1">
        <v>37.049999999999997</v>
      </c>
      <c r="X1234" s="1">
        <v>-3.28</v>
      </c>
      <c r="Y1234" s="1" t="s">
        <v>122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424</v>
      </c>
      <c r="AE1234" s="1" t="s">
        <v>424</v>
      </c>
      <c r="AF1234" s="1" t="s">
        <v>60</v>
      </c>
      <c r="AG1234" s="1" t="s">
        <v>61</v>
      </c>
      <c r="AH1234" s="1" t="s">
        <v>456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1">
        <f t="shared" si="94"/>
        <v>0.7128000000000001</v>
      </c>
      <c r="AS1234" s="4">
        <f t="shared" si="95"/>
        <v>0.60105184072126228</v>
      </c>
      <c r="AT1234" s="5">
        <v>0</v>
      </c>
      <c r="AU1234" s="4">
        <f t="shared" si="96"/>
        <v>1.6250660878760053</v>
      </c>
      <c r="AV1234" s="9" t="s">
        <v>474</v>
      </c>
    </row>
    <row r="1235" spans="1:48" ht="15" customHeight="1">
      <c r="A1235" s="1">
        <v>24</v>
      </c>
      <c r="B1235" s="1" t="s">
        <v>38</v>
      </c>
      <c r="C1235" s="1" t="s">
        <v>38</v>
      </c>
      <c r="D1235" s="1" t="s">
        <v>469</v>
      </c>
      <c r="E1235" s="1" t="s">
        <v>40</v>
      </c>
      <c r="F1235" s="1">
        <v>2009</v>
      </c>
      <c r="G1235" s="1" t="s">
        <v>111</v>
      </c>
      <c r="H1235" s="3" t="s">
        <v>470</v>
      </c>
      <c r="I1235" s="3" t="s">
        <v>471</v>
      </c>
      <c r="J1235" s="1" t="s">
        <v>472</v>
      </c>
      <c r="K1235" s="1" t="s">
        <v>115</v>
      </c>
      <c r="L1235" s="35" t="s">
        <v>46</v>
      </c>
      <c r="M1235" s="1" t="s">
        <v>12</v>
      </c>
      <c r="N1235" s="1" t="s">
        <v>77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118</v>
      </c>
      <c r="T1235" s="1" t="s">
        <v>118</v>
      </c>
      <c r="U1235" s="1" t="s">
        <v>253</v>
      </c>
      <c r="V1235" s="1" t="s">
        <v>473</v>
      </c>
      <c r="W1235" s="1">
        <v>37.049999999999997</v>
      </c>
      <c r="X1235" s="1">
        <v>-3.28</v>
      </c>
      <c r="Y1235" s="1" t="s">
        <v>122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456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1">
        <f t="shared" si="94"/>
        <v>0.76048000000000004</v>
      </c>
      <c r="AS1235" s="4">
        <f t="shared" si="95"/>
        <v>0.68715754167329313</v>
      </c>
      <c r="AT1235" s="5">
        <v>0</v>
      </c>
      <c r="AU1235" s="4">
        <f t="shared" si="96"/>
        <v>1.065795370758577</v>
      </c>
      <c r="AV1235" s="9" t="s">
        <v>474</v>
      </c>
    </row>
    <row r="1236" spans="1:48">
      <c r="A1236" s="1">
        <v>24</v>
      </c>
      <c r="B1236" s="1" t="s">
        <v>38</v>
      </c>
      <c r="C1236" s="1" t="s">
        <v>38</v>
      </c>
      <c r="D1236" s="1" t="s">
        <v>469</v>
      </c>
      <c r="E1236" s="1" t="s">
        <v>40</v>
      </c>
      <c r="F1236" s="1">
        <v>2009</v>
      </c>
      <c r="G1236" s="1" t="s">
        <v>111</v>
      </c>
      <c r="H1236" s="3" t="s">
        <v>470</v>
      </c>
      <c r="I1236" s="3" t="s">
        <v>471</v>
      </c>
      <c r="J1236" s="1" t="s">
        <v>472</v>
      </c>
      <c r="K1236" s="1" t="s">
        <v>115</v>
      </c>
      <c r="L1236" s="35" t="s">
        <v>46</v>
      </c>
      <c r="M1236" s="1" t="s">
        <v>12</v>
      </c>
      <c r="N1236" s="1" t="s">
        <v>77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118</v>
      </c>
      <c r="T1236" s="1" t="s">
        <v>118</v>
      </c>
      <c r="U1236" s="1" t="s">
        <v>253</v>
      </c>
      <c r="V1236" s="1" t="s">
        <v>473</v>
      </c>
      <c r="W1236" s="1">
        <v>37.049999999999997</v>
      </c>
      <c r="X1236" s="1">
        <v>-3.28</v>
      </c>
      <c r="Y1236" s="1" t="s">
        <v>122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456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1">
        <f t="shared" si="94"/>
        <v>8.929999999999999E-2</v>
      </c>
      <c r="AS1236" s="4">
        <f t="shared" si="95"/>
        <v>33.025147928994073</v>
      </c>
      <c r="AT1236" s="5">
        <v>0</v>
      </c>
      <c r="AU1236" s="4">
        <f t="shared" si="96"/>
        <v>318.30621301775142</v>
      </c>
      <c r="AV1236" s="9" t="s">
        <v>474</v>
      </c>
    </row>
    <row r="1237" spans="1:48">
      <c r="A1237" s="1">
        <v>24</v>
      </c>
      <c r="B1237" s="1" t="s">
        <v>38</v>
      </c>
      <c r="C1237" s="1" t="s">
        <v>38</v>
      </c>
      <c r="D1237" s="1" t="s">
        <v>469</v>
      </c>
      <c r="E1237" s="1" t="s">
        <v>40</v>
      </c>
      <c r="F1237" s="1">
        <v>2009</v>
      </c>
      <c r="G1237" s="1" t="s">
        <v>111</v>
      </c>
      <c r="H1237" s="3" t="s">
        <v>470</v>
      </c>
      <c r="I1237" s="3" t="s">
        <v>471</v>
      </c>
      <c r="J1237" s="1" t="s">
        <v>472</v>
      </c>
      <c r="K1237" s="1" t="s">
        <v>115</v>
      </c>
      <c r="L1237" s="35" t="s">
        <v>46</v>
      </c>
      <c r="M1237" s="1" t="s">
        <v>12</v>
      </c>
      <c r="N1237" s="1" t="s">
        <v>77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118</v>
      </c>
      <c r="T1237" s="1" t="s">
        <v>118</v>
      </c>
      <c r="U1237" s="1" t="s">
        <v>253</v>
      </c>
      <c r="V1237" s="1" t="s">
        <v>473</v>
      </c>
      <c r="W1237" s="1">
        <v>37.049999999999997</v>
      </c>
      <c r="X1237" s="1">
        <v>-3.28</v>
      </c>
      <c r="Y1237" s="1" t="s">
        <v>122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479</v>
      </c>
      <c r="AE1237" s="1" t="s">
        <v>477</v>
      </c>
      <c r="AF1237" s="6" t="s">
        <v>49</v>
      </c>
      <c r="AG1237" s="6" t="s">
        <v>49</v>
      </c>
      <c r="AH1237" s="1" t="s">
        <v>456</v>
      </c>
      <c r="AI1237" s="1" t="s">
        <v>55</v>
      </c>
      <c r="AJ1237" s="22" t="s">
        <v>49</v>
      </c>
      <c r="AK1237" s="22" t="s">
        <v>49</v>
      </c>
      <c r="AL1237" s="22" t="s">
        <v>49</v>
      </c>
      <c r="AM1237" s="22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32" t="s">
        <v>49</v>
      </c>
    </row>
    <row r="1238" spans="1:48">
      <c r="A1238" s="1">
        <v>24</v>
      </c>
      <c r="B1238" s="1" t="s">
        <v>38</v>
      </c>
      <c r="C1238" s="1" t="s">
        <v>38</v>
      </c>
      <c r="D1238" s="1" t="s">
        <v>469</v>
      </c>
      <c r="E1238" s="1" t="s">
        <v>40</v>
      </c>
      <c r="F1238" s="1">
        <v>2009</v>
      </c>
      <c r="G1238" s="1" t="s">
        <v>111</v>
      </c>
      <c r="H1238" s="3" t="s">
        <v>470</v>
      </c>
      <c r="I1238" s="3" t="s">
        <v>471</v>
      </c>
      <c r="J1238" s="1" t="s">
        <v>472</v>
      </c>
      <c r="K1238" s="1" t="s">
        <v>115</v>
      </c>
      <c r="L1238" s="35" t="s">
        <v>46</v>
      </c>
      <c r="M1238" s="1" t="s">
        <v>12</v>
      </c>
      <c r="N1238" s="1" t="s">
        <v>77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118</v>
      </c>
      <c r="T1238" s="1" t="s">
        <v>118</v>
      </c>
      <c r="U1238" s="1" t="s">
        <v>253</v>
      </c>
      <c r="V1238" s="1" t="s">
        <v>473</v>
      </c>
      <c r="W1238" s="1">
        <v>37.049999999999997</v>
      </c>
      <c r="X1238" s="1">
        <v>-3.28</v>
      </c>
      <c r="Y1238" s="1" t="s">
        <v>122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479</v>
      </c>
      <c r="AE1238" s="1" t="s">
        <v>475</v>
      </c>
      <c r="AF1238" s="6" t="s">
        <v>49</v>
      </c>
      <c r="AG1238" s="6" t="s">
        <v>49</v>
      </c>
      <c r="AH1238" s="1" t="s">
        <v>456</v>
      </c>
      <c r="AI1238" s="1" t="s">
        <v>55</v>
      </c>
      <c r="AJ1238" s="22" t="s">
        <v>49</v>
      </c>
      <c r="AK1238" s="22" t="s">
        <v>49</v>
      </c>
      <c r="AL1238" s="22" t="s">
        <v>49</v>
      </c>
      <c r="AM1238" s="22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32" t="s">
        <v>49</v>
      </c>
    </row>
    <row r="1239" spans="1:48">
      <c r="A1239" s="1">
        <v>24</v>
      </c>
      <c r="B1239" s="1" t="s">
        <v>38</v>
      </c>
      <c r="C1239" s="1" t="s">
        <v>38</v>
      </c>
      <c r="D1239" s="1" t="s">
        <v>469</v>
      </c>
      <c r="E1239" s="1" t="s">
        <v>40</v>
      </c>
      <c r="F1239" s="1">
        <v>2009</v>
      </c>
      <c r="G1239" s="1" t="s">
        <v>111</v>
      </c>
      <c r="H1239" s="3" t="s">
        <v>470</v>
      </c>
      <c r="I1239" s="3" t="s">
        <v>471</v>
      </c>
      <c r="J1239" s="1" t="s">
        <v>472</v>
      </c>
      <c r="K1239" s="1" t="s">
        <v>115</v>
      </c>
      <c r="L1239" s="35" t="s">
        <v>46</v>
      </c>
      <c r="M1239" s="1" t="s">
        <v>12</v>
      </c>
      <c r="N1239" s="1" t="s">
        <v>77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118</v>
      </c>
      <c r="T1239" s="1" t="s">
        <v>118</v>
      </c>
      <c r="U1239" s="1" t="s">
        <v>253</v>
      </c>
      <c r="V1239" s="1" t="s">
        <v>473</v>
      </c>
      <c r="W1239" s="1">
        <v>37.049999999999997</v>
      </c>
      <c r="X1239" s="1">
        <v>-3.28</v>
      </c>
      <c r="Y1239" s="1" t="s">
        <v>122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479</v>
      </c>
      <c r="AE1239" s="1" t="s">
        <v>52</v>
      </c>
      <c r="AF1239" s="6" t="s">
        <v>49</v>
      </c>
      <c r="AG1239" s="6" t="s">
        <v>49</v>
      </c>
      <c r="AH1239" s="1" t="s">
        <v>456</v>
      </c>
      <c r="AI1239" s="1" t="s">
        <v>55</v>
      </c>
      <c r="AJ1239" s="22" t="s">
        <v>49</v>
      </c>
      <c r="AK1239" s="22" t="s">
        <v>49</v>
      </c>
      <c r="AL1239" s="22" t="s">
        <v>49</v>
      </c>
      <c r="AM1239" s="22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32" t="s">
        <v>49</v>
      </c>
    </row>
    <row r="1240" spans="1:48">
      <c r="A1240" s="1">
        <v>24</v>
      </c>
      <c r="B1240" s="1" t="s">
        <v>38</v>
      </c>
      <c r="C1240" s="1" t="s">
        <v>38</v>
      </c>
      <c r="D1240" s="1" t="s">
        <v>469</v>
      </c>
      <c r="E1240" s="1" t="s">
        <v>40</v>
      </c>
      <c r="F1240" s="1">
        <v>2009</v>
      </c>
      <c r="G1240" s="1" t="s">
        <v>111</v>
      </c>
      <c r="H1240" s="3" t="s">
        <v>470</v>
      </c>
      <c r="I1240" s="3" t="s">
        <v>471</v>
      </c>
      <c r="J1240" s="1" t="s">
        <v>472</v>
      </c>
      <c r="K1240" s="1" t="s">
        <v>115</v>
      </c>
      <c r="L1240" s="35" t="s">
        <v>46</v>
      </c>
      <c r="M1240" s="1" t="s">
        <v>12</v>
      </c>
      <c r="N1240" s="1" t="s">
        <v>77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118</v>
      </c>
      <c r="T1240" s="1" t="s">
        <v>118</v>
      </c>
      <c r="U1240" s="1" t="s">
        <v>253</v>
      </c>
      <c r="V1240" s="1" t="s">
        <v>473</v>
      </c>
      <c r="W1240" s="1">
        <v>37.049999999999997</v>
      </c>
      <c r="X1240" s="1">
        <v>-3.28</v>
      </c>
      <c r="Y1240" s="1" t="s">
        <v>122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479</v>
      </c>
      <c r="AE1240" s="1" t="s">
        <v>424</v>
      </c>
      <c r="AF1240" s="6" t="s">
        <v>49</v>
      </c>
      <c r="AG1240" s="6" t="s">
        <v>49</v>
      </c>
      <c r="AH1240" s="1" t="s">
        <v>456</v>
      </c>
      <c r="AI1240" s="1" t="s">
        <v>55</v>
      </c>
      <c r="AJ1240" s="22" t="s">
        <v>49</v>
      </c>
      <c r="AK1240" s="22" t="s">
        <v>49</v>
      </c>
      <c r="AL1240" s="22" t="s">
        <v>49</v>
      </c>
      <c r="AM1240" s="22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32" t="s">
        <v>49</v>
      </c>
    </row>
    <row r="1241" spans="1:48">
      <c r="A1241" s="1">
        <v>24</v>
      </c>
      <c r="B1241" s="1" t="s">
        <v>38</v>
      </c>
      <c r="C1241" s="1" t="s">
        <v>38</v>
      </c>
      <c r="D1241" s="1" t="s">
        <v>469</v>
      </c>
      <c r="E1241" s="1" t="s">
        <v>40</v>
      </c>
      <c r="F1241" s="1">
        <v>2009</v>
      </c>
      <c r="G1241" s="1" t="s">
        <v>111</v>
      </c>
      <c r="H1241" s="3" t="s">
        <v>470</v>
      </c>
      <c r="I1241" s="3" t="s">
        <v>471</v>
      </c>
      <c r="J1241" s="1" t="s">
        <v>472</v>
      </c>
      <c r="K1241" s="1" t="s">
        <v>115</v>
      </c>
      <c r="L1241" s="35" t="s">
        <v>46</v>
      </c>
      <c r="M1241" s="1" t="s">
        <v>12</v>
      </c>
      <c r="N1241" s="1" t="s">
        <v>77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118</v>
      </c>
      <c r="T1241" s="1" t="s">
        <v>118</v>
      </c>
      <c r="U1241" s="1" t="s">
        <v>253</v>
      </c>
      <c r="V1241" s="1" t="s">
        <v>473</v>
      </c>
      <c r="W1241" s="1">
        <v>37.049999999999997</v>
      </c>
      <c r="X1241" s="1">
        <v>-3.28</v>
      </c>
      <c r="Y1241" s="1" t="s">
        <v>122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479</v>
      </c>
      <c r="AE1241" s="1" t="s">
        <v>63</v>
      </c>
      <c r="AF1241" s="6" t="s">
        <v>49</v>
      </c>
      <c r="AG1241" s="6" t="s">
        <v>49</v>
      </c>
      <c r="AH1241" s="1" t="s">
        <v>456</v>
      </c>
      <c r="AI1241" s="1" t="s">
        <v>55</v>
      </c>
      <c r="AJ1241" s="22" t="s">
        <v>49</v>
      </c>
      <c r="AK1241" s="22" t="s">
        <v>49</v>
      </c>
      <c r="AL1241" s="22" t="s">
        <v>49</v>
      </c>
      <c r="AM1241" s="22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32" t="s">
        <v>49</v>
      </c>
    </row>
    <row r="1242" spans="1:48">
      <c r="A1242" s="1">
        <v>24</v>
      </c>
      <c r="B1242" s="1" t="s">
        <v>38</v>
      </c>
      <c r="C1242" s="1" t="s">
        <v>38</v>
      </c>
      <c r="D1242" s="1" t="s">
        <v>469</v>
      </c>
      <c r="E1242" s="1" t="s">
        <v>40</v>
      </c>
      <c r="F1242" s="1">
        <v>2009</v>
      </c>
      <c r="G1242" s="1" t="s">
        <v>111</v>
      </c>
      <c r="H1242" s="3" t="s">
        <v>470</v>
      </c>
      <c r="I1242" s="3" t="s">
        <v>471</v>
      </c>
      <c r="J1242" s="1" t="s">
        <v>472</v>
      </c>
      <c r="K1242" s="1" t="s">
        <v>115</v>
      </c>
      <c r="L1242" s="35" t="s">
        <v>46</v>
      </c>
      <c r="M1242" s="1" t="s">
        <v>12</v>
      </c>
      <c r="N1242" s="1" t="s">
        <v>77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118</v>
      </c>
      <c r="T1242" s="1" t="s">
        <v>118</v>
      </c>
      <c r="U1242" s="1" t="s">
        <v>253</v>
      </c>
      <c r="V1242" s="1" t="s">
        <v>473</v>
      </c>
      <c r="W1242" s="1">
        <v>37.049999999999997</v>
      </c>
      <c r="X1242" s="1">
        <v>-3.28</v>
      </c>
      <c r="Y1242" s="1" t="s">
        <v>122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479</v>
      </c>
      <c r="AE1242" s="1" t="s">
        <v>65</v>
      </c>
      <c r="AF1242" s="6" t="s">
        <v>49</v>
      </c>
      <c r="AG1242" s="6" t="s">
        <v>49</v>
      </c>
      <c r="AH1242" s="1" t="s">
        <v>456</v>
      </c>
      <c r="AI1242" s="1" t="s">
        <v>55</v>
      </c>
      <c r="AJ1242" s="22" t="s">
        <v>49</v>
      </c>
      <c r="AK1242" s="22" t="s">
        <v>49</v>
      </c>
      <c r="AL1242" s="22" t="s">
        <v>49</v>
      </c>
      <c r="AM1242" s="22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32" t="s">
        <v>49</v>
      </c>
    </row>
    <row r="1243" spans="1:48">
      <c r="A1243" s="1">
        <v>24</v>
      </c>
      <c r="B1243" s="1" t="s">
        <v>38</v>
      </c>
      <c r="C1243" s="1" t="s">
        <v>38</v>
      </c>
      <c r="D1243" s="1" t="s">
        <v>469</v>
      </c>
      <c r="E1243" s="1" t="s">
        <v>40</v>
      </c>
      <c r="F1243" s="1">
        <v>2009</v>
      </c>
      <c r="G1243" s="1" t="s">
        <v>111</v>
      </c>
      <c r="H1243" s="3" t="s">
        <v>470</v>
      </c>
      <c r="I1243" s="3" t="s">
        <v>471</v>
      </c>
      <c r="J1243" s="1" t="s">
        <v>472</v>
      </c>
      <c r="K1243" s="1" t="s">
        <v>115</v>
      </c>
      <c r="L1243" s="35" t="s">
        <v>46</v>
      </c>
      <c r="M1243" s="1" t="s">
        <v>12</v>
      </c>
      <c r="N1243" s="1" t="s">
        <v>77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118</v>
      </c>
      <c r="T1243" s="1" t="s">
        <v>118</v>
      </c>
      <c r="U1243" s="1" t="s">
        <v>253</v>
      </c>
      <c r="V1243" s="1" t="s">
        <v>473</v>
      </c>
      <c r="W1243" s="1">
        <v>37.049999999999997</v>
      </c>
      <c r="X1243" s="1">
        <v>-3.28</v>
      </c>
      <c r="Y1243" s="1" t="s">
        <v>122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477</v>
      </c>
      <c r="AE1243" s="1" t="s">
        <v>475</v>
      </c>
      <c r="AF1243" s="6" t="s">
        <v>49</v>
      </c>
      <c r="AG1243" s="6" t="s">
        <v>49</v>
      </c>
      <c r="AH1243" s="1" t="s">
        <v>456</v>
      </c>
      <c r="AI1243" s="1" t="s">
        <v>55</v>
      </c>
      <c r="AJ1243" s="22" t="s">
        <v>49</v>
      </c>
      <c r="AK1243" s="22" t="s">
        <v>49</v>
      </c>
      <c r="AL1243" s="22" t="s">
        <v>49</v>
      </c>
      <c r="AM1243" s="22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32" t="s">
        <v>49</v>
      </c>
    </row>
    <row r="1244" spans="1:48">
      <c r="A1244" s="1">
        <v>24</v>
      </c>
      <c r="B1244" s="1" t="s">
        <v>38</v>
      </c>
      <c r="C1244" s="1" t="s">
        <v>38</v>
      </c>
      <c r="D1244" s="1" t="s">
        <v>469</v>
      </c>
      <c r="E1244" s="1" t="s">
        <v>40</v>
      </c>
      <c r="F1244" s="1">
        <v>2009</v>
      </c>
      <c r="G1244" s="1" t="s">
        <v>111</v>
      </c>
      <c r="H1244" s="3" t="s">
        <v>470</v>
      </c>
      <c r="I1244" s="3" t="s">
        <v>471</v>
      </c>
      <c r="J1244" s="1" t="s">
        <v>472</v>
      </c>
      <c r="K1244" s="1" t="s">
        <v>115</v>
      </c>
      <c r="L1244" s="35" t="s">
        <v>46</v>
      </c>
      <c r="M1244" s="1" t="s">
        <v>12</v>
      </c>
      <c r="N1244" s="1" t="s">
        <v>77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118</v>
      </c>
      <c r="T1244" s="1" t="s">
        <v>118</v>
      </c>
      <c r="U1244" s="1" t="s">
        <v>253</v>
      </c>
      <c r="V1244" s="1" t="s">
        <v>473</v>
      </c>
      <c r="W1244" s="1">
        <v>37.049999999999997</v>
      </c>
      <c r="X1244" s="1">
        <v>-3.28</v>
      </c>
      <c r="Y1244" s="1" t="s">
        <v>122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477</v>
      </c>
      <c r="AE1244" s="1" t="s">
        <v>52</v>
      </c>
      <c r="AF1244" s="6" t="s">
        <v>49</v>
      </c>
      <c r="AG1244" s="6" t="s">
        <v>49</v>
      </c>
      <c r="AH1244" s="1" t="s">
        <v>456</v>
      </c>
      <c r="AI1244" s="1" t="s">
        <v>55</v>
      </c>
      <c r="AJ1244" s="22" t="s">
        <v>49</v>
      </c>
      <c r="AK1244" s="22" t="s">
        <v>49</v>
      </c>
      <c r="AL1244" s="22" t="s">
        <v>49</v>
      </c>
      <c r="AM1244" s="22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32" t="s">
        <v>49</v>
      </c>
    </row>
    <row r="1245" spans="1:48">
      <c r="A1245" s="1">
        <v>24</v>
      </c>
      <c r="B1245" s="1" t="s">
        <v>38</v>
      </c>
      <c r="C1245" s="1" t="s">
        <v>38</v>
      </c>
      <c r="D1245" s="1" t="s">
        <v>469</v>
      </c>
      <c r="E1245" s="1" t="s">
        <v>40</v>
      </c>
      <c r="F1245" s="1">
        <v>2009</v>
      </c>
      <c r="G1245" s="1" t="s">
        <v>111</v>
      </c>
      <c r="H1245" s="3" t="s">
        <v>470</v>
      </c>
      <c r="I1245" s="3" t="s">
        <v>471</v>
      </c>
      <c r="J1245" s="1" t="s">
        <v>472</v>
      </c>
      <c r="K1245" s="1" t="s">
        <v>115</v>
      </c>
      <c r="L1245" s="35" t="s">
        <v>46</v>
      </c>
      <c r="M1245" s="1" t="s">
        <v>12</v>
      </c>
      <c r="N1245" s="1" t="s">
        <v>77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118</v>
      </c>
      <c r="T1245" s="1" t="s">
        <v>118</v>
      </c>
      <c r="U1245" s="1" t="s">
        <v>253</v>
      </c>
      <c r="V1245" s="1" t="s">
        <v>473</v>
      </c>
      <c r="W1245" s="1">
        <v>37.049999999999997</v>
      </c>
      <c r="X1245" s="1">
        <v>-3.28</v>
      </c>
      <c r="Y1245" s="1" t="s">
        <v>122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477</v>
      </c>
      <c r="AE1245" s="1" t="s">
        <v>424</v>
      </c>
      <c r="AF1245" s="6" t="s">
        <v>49</v>
      </c>
      <c r="AG1245" s="6" t="s">
        <v>49</v>
      </c>
      <c r="AH1245" s="1" t="s">
        <v>456</v>
      </c>
      <c r="AI1245" s="1" t="s">
        <v>55</v>
      </c>
      <c r="AJ1245" s="22" t="s">
        <v>49</v>
      </c>
      <c r="AK1245" s="22" t="s">
        <v>49</v>
      </c>
      <c r="AL1245" s="22" t="s">
        <v>49</v>
      </c>
      <c r="AM1245" s="22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32" t="s">
        <v>49</v>
      </c>
    </row>
    <row r="1246" spans="1:48">
      <c r="A1246" s="1">
        <v>24</v>
      </c>
      <c r="B1246" s="1" t="s">
        <v>38</v>
      </c>
      <c r="C1246" s="1" t="s">
        <v>38</v>
      </c>
      <c r="D1246" s="1" t="s">
        <v>469</v>
      </c>
      <c r="E1246" s="1" t="s">
        <v>40</v>
      </c>
      <c r="F1246" s="1">
        <v>2009</v>
      </c>
      <c r="G1246" s="1" t="s">
        <v>111</v>
      </c>
      <c r="H1246" s="3" t="s">
        <v>470</v>
      </c>
      <c r="I1246" s="3" t="s">
        <v>471</v>
      </c>
      <c r="J1246" s="1" t="s">
        <v>472</v>
      </c>
      <c r="K1246" s="1" t="s">
        <v>115</v>
      </c>
      <c r="L1246" s="35" t="s">
        <v>46</v>
      </c>
      <c r="M1246" s="1" t="s">
        <v>12</v>
      </c>
      <c r="N1246" s="1" t="s">
        <v>77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118</v>
      </c>
      <c r="T1246" s="1" t="s">
        <v>118</v>
      </c>
      <c r="U1246" s="1" t="s">
        <v>253</v>
      </c>
      <c r="V1246" s="1" t="s">
        <v>473</v>
      </c>
      <c r="W1246" s="1">
        <v>37.049999999999997</v>
      </c>
      <c r="X1246" s="1">
        <v>-3.28</v>
      </c>
      <c r="Y1246" s="1" t="s">
        <v>122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477</v>
      </c>
      <c r="AE1246" s="1" t="s">
        <v>63</v>
      </c>
      <c r="AF1246" s="6" t="s">
        <v>49</v>
      </c>
      <c r="AG1246" s="6" t="s">
        <v>49</v>
      </c>
      <c r="AH1246" s="1" t="s">
        <v>456</v>
      </c>
      <c r="AI1246" s="1" t="s">
        <v>55</v>
      </c>
      <c r="AJ1246" s="22" t="s">
        <v>49</v>
      </c>
      <c r="AK1246" s="22" t="s">
        <v>49</v>
      </c>
      <c r="AL1246" s="22" t="s">
        <v>49</v>
      </c>
      <c r="AM1246" s="22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32" t="s">
        <v>49</v>
      </c>
    </row>
    <row r="1247" spans="1:48">
      <c r="A1247" s="1">
        <v>24</v>
      </c>
      <c r="B1247" s="1" t="s">
        <v>38</v>
      </c>
      <c r="C1247" s="1" t="s">
        <v>38</v>
      </c>
      <c r="D1247" s="1" t="s">
        <v>469</v>
      </c>
      <c r="E1247" s="1" t="s">
        <v>40</v>
      </c>
      <c r="F1247" s="1">
        <v>2009</v>
      </c>
      <c r="G1247" s="1" t="s">
        <v>111</v>
      </c>
      <c r="H1247" s="3" t="s">
        <v>470</v>
      </c>
      <c r="I1247" s="3" t="s">
        <v>471</v>
      </c>
      <c r="J1247" s="1" t="s">
        <v>472</v>
      </c>
      <c r="K1247" s="1" t="s">
        <v>115</v>
      </c>
      <c r="L1247" s="35" t="s">
        <v>46</v>
      </c>
      <c r="M1247" s="1" t="s">
        <v>12</v>
      </c>
      <c r="N1247" s="1" t="s">
        <v>77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118</v>
      </c>
      <c r="T1247" s="1" t="s">
        <v>118</v>
      </c>
      <c r="U1247" s="1" t="s">
        <v>253</v>
      </c>
      <c r="V1247" s="1" t="s">
        <v>473</v>
      </c>
      <c r="W1247" s="1">
        <v>37.049999999999997</v>
      </c>
      <c r="X1247" s="1">
        <v>-3.28</v>
      </c>
      <c r="Y1247" s="1" t="s">
        <v>122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477</v>
      </c>
      <c r="AE1247" s="1" t="s">
        <v>65</v>
      </c>
      <c r="AF1247" s="6" t="s">
        <v>49</v>
      </c>
      <c r="AG1247" s="6" t="s">
        <v>49</v>
      </c>
      <c r="AH1247" s="1" t="s">
        <v>456</v>
      </c>
      <c r="AI1247" s="1" t="s">
        <v>55</v>
      </c>
      <c r="AJ1247" s="22" t="s">
        <v>49</v>
      </c>
      <c r="AK1247" s="22" t="s">
        <v>49</v>
      </c>
      <c r="AL1247" s="22" t="s">
        <v>49</v>
      </c>
      <c r="AM1247" s="22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32" t="s">
        <v>49</v>
      </c>
    </row>
    <row r="1248" spans="1:48">
      <c r="A1248" s="1">
        <v>24</v>
      </c>
      <c r="B1248" s="1" t="s">
        <v>38</v>
      </c>
      <c r="C1248" s="1" t="s">
        <v>38</v>
      </c>
      <c r="D1248" s="1" t="s">
        <v>469</v>
      </c>
      <c r="E1248" s="1" t="s">
        <v>40</v>
      </c>
      <c r="F1248" s="1">
        <v>2009</v>
      </c>
      <c r="G1248" s="1" t="s">
        <v>111</v>
      </c>
      <c r="H1248" s="3" t="s">
        <v>470</v>
      </c>
      <c r="I1248" s="3" t="s">
        <v>471</v>
      </c>
      <c r="J1248" s="1" t="s">
        <v>472</v>
      </c>
      <c r="K1248" s="1" t="s">
        <v>115</v>
      </c>
      <c r="L1248" s="35" t="s">
        <v>46</v>
      </c>
      <c r="M1248" s="1" t="s">
        <v>12</v>
      </c>
      <c r="N1248" s="1" t="s">
        <v>77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118</v>
      </c>
      <c r="T1248" s="1" t="s">
        <v>118</v>
      </c>
      <c r="U1248" s="1" t="s">
        <v>253</v>
      </c>
      <c r="V1248" s="1" t="s">
        <v>473</v>
      </c>
      <c r="W1248" s="1">
        <v>37.049999999999997</v>
      </c>
      <c r="X1248" s="1">
        <v>-3.28</v>
      </c>
      <c r="Y1248" s="1" t="s">
        <v>122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475</v>
      </c>
      <c r="AE1248" s="1" t="s">
        <v>52</v>
      </c>
      <c r="AF1248" s="6" t="s">
        <v>49</v>
      </c>
      <c r="AG1248" s="6" t="s">
        <v>49</v>
      </c>
      <c r="AH1248" s="1" t="s">
        <v>456</v>
      </c>
      <c r="AI1248" s="1" t="s">
        <v>55</v>
      </c>
      <c r="AJ1248" s="22" t="s">
        <v>49</v>
      </c>
      <c r="AK1248" s="22" t="s">
        <v>49</v>
      </c>
      <c r="AL1248" s="22" t="s">
        <v>49</v>
      </c>
      <c r="AM1248" s="22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32" t="s">
        <v>49</v>
      </c>
    </row>
    <row r="1249" spans="1:48">
      <c r="A1249" s="1">
        <v>24</v>
      </c>
      <c r="B1249" s="1" t="s">
        <v>38</v>
      </c>
      <c r="C1249" s="1" t="s">
        <v>38</v>
      </c>
      <c r="D1249" s="1" t="s">
        <v>469</v>
      </c>
      <c r="E1249" s="1" t="s">
        <v>40</v>
      </c>
      <c r="F1249" s="1">
        <v>2009</v>
      </c>
      <c r="G1249" s="1" t="s">
        <v>111</v>
      </c>
      <c r="H1249" s="3" t="s">
        <v>470</v>
      </c>
      <c r="I1249" s="3" t="s">
        <v>471</v>
      </c>
      <c r="J1249" s="1" t="s">
        <v>472</v>
      </c>
      <c r="K1249" s="1" t="s">
        <v>115</v>
      </c>
      <c r="L1249" s="35" t="s">
        <v>46</v>
      </c>
      <c r="M1249" s="1" t="s">
        <v>12</v>
      </c>
      <c r="N1249" s="1" t="s">
        <v>77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118</v>
      </c>
      <c r="T1249" s="1" t="s">
        <v>118</v>
      </c>
      <c r="U1249" s="1" t="s">
        <v>253</v>
      </c>
      <c r="V1249" s="1" t="s">
        <v>473</v>
      </c>
      <c r="W1249" s="1">
        <v>37.049999999999997</v>
      </c>
      <c r="X1249" s="1">
        <v>-3.28</v>
      </c>
      <c r="Y1249" s="1" t="s">
        <v>122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475</v>
      </c>
      <c r="AE1249" s="1" t="s">
        <v>424</v>
      </c>
      <c r="AF1249" s="6" t="s">
        <v>49</v>
      </c>
      <c r="AG1249" s="6" t="s">
        <v>49</v>
      </c>
      <c r="AH1249" s="1" t="s">
        <v>456</v>
      </c>
      <c r="AI1249" s="1" t="s">
        <v>55</v>
      </c>
      <c r="AJ1249" s="22" t="s">
        <v>49</v>
      </c>
      <c r="AK1249" s="22" t="s">
        <v>49</v>
      </c>
      <c r="AL1249" s="22" t="s">
        <v>49</v>
      </c>
      <c r="AM1249" s="22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32" t="s">
        <v>49</v>
      </c>
    </row>
    <row r="1250" spans="1:48">
      <c r="A1250" s="1">
        <v>24</v>
      </c>
      <c r="B1250" s="1" t="s">
        <v>38</v>
      </c>
      <c r="C1250" s="1" t="s">
        <v>38</v>
      </c>
      <c r="D1250" s="1" t="s">
        <v>469</v>
      </c>
      <c r="E1250" s="1" t="s">
        <v>40</v>
      </c>
      <c r="F1250" s="1">
        <v>2009</v>
      </c>
      <c r="G1250" s="1" t="s">
        <v>111</v>
      </c>
      <c r="H1250" s="3" t="s">
        <v>470</v>
      </c>
      <c r="I1250" s="3" t="s">
        <v>471</v>
      </c>
      <c r="J1250" s="1" t="s">
        <v>472</v>
      </c>
      <c r="K1250" s="1" t="s">
        <v>115</v>
      </c>
      <c r="L1250" s="35" t="s">
        <v>46</v>
      </c>
      <c r="M1250" s="1" t="s">
        <v>12</v>
      </c>
      <c r="N1250" s="1" t="s">
        <v>77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118</v>
      </c>
      <c r="T1250" s="1" t="s">
        <v>118</v>
      </c>
      <c r="U1250" s="1" t="s">
        <v>253</v>
      </c>
      <c r="V1250" s="1" t="s">
        <v>473</v>
      </c>
      <c r="W1250" s="1">
        <v>37.049999999999997</v>
      </c>
      <c r="X1250" s="1">
        <v>-3.28</v>
      </c>
      <c r="Y1250" s="1" t="s">
        <v>122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475</v>
      </c>
      <c r="AE1250" s="1" t="s">
        <v>63</v>
      </c>
      <c r="AF1250" s="6" t="s">
        <v>49</v>
      </c>
      <c r="AG1250" s="6" t="s">
        <v>49</v>
      </c>
      <c r="AH1250" s="1" t="s">
        <v>456</v>
      </c>
      <c r="AI1250" s="1" t="s">
        <v>55</v>
      </c>
      <c r="AJ1250" s="22" t="s">
        <v>49</v>
      </c>
      <c r="AK1250" s="22" t="s">
        <v>49</v>
      </c>
      <c r="AL1250" s="22" t="s">
        <v>49</v>
      </c>
      <c r="AM1250" s="22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32" t="s">
        <v>49</v>
      </c>
    </row>
    <row r="1251" spans="1:48">
      <c r="A1251" s="1">
        <v>24</v>
      </c>
      <c r="B1251" s="1" t="s">
        <v>38</v>
      </c>
      <c r="C1251" s="1" t="s">
        <v>38</v>
      </c>
      <c r="D1251" s="1" t="s">
        <v>469</v>
      </c>
      <c r="E1251" s="1" t="s">
        <v>40</v>
      </c>
      <c r="F1251" s="1">
        <v>2009</v>
      </c>
      <c r="G1251" s="1" t="s">
        <v>111</v>
      </c>
      <c r="H1251" s="3" t="s">
        <v>470</v>
      </c>
      <c r="I1251" s="3" t="s">
        <v>471</v>
      </c>
      <c r="J1251" s="1" t="s">
        <v>472</v>
      </c>
      <c r="K1251" s="1" t="s">
        <v>115</v>
      </c>
      <c r="L1251" s="35" t="s">
        <v>46</v>
      </c>
      <c r="M1251" s="1" t="s">
        <v>12</v>
      </c>
      <c r="N1251" s="1" t="s">
        <v>77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118</v>
      </c>
      <c r="T1251" s="1" t="s">
        <v>118</v>
      </c>
      <c r="U1251" s="1" t="s">
        <v>253</v>
      </c>
      <c r="V1251" s="1" t="s">
        <v>473</v>
      </c>
      <c r="W1251" s="1">
        <v>37.049999999999997</v>
      </c>
      <c r="X1251" s="1">
        <v>-3.28</v>
      </c>
      <c r="Y1251" s="1" t="s">
        <v>122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475</v>
      </c>
      <c r="AE1251" s="1" t="s">
        <v>65</v>
      </c>
      <c r="AF1251" s="6" t="s">
        <v>49</v>
      </c>
      <c r="AG1251" s="6" t="s">
        <v>49</v>
      </c>
      <c r="AH1251" s="1" t="s">
        <v>456</v>
      </c>
      <c r="AI1251" s="1" t="s">
        <v>55</v>
      </c>
      <c r="AJ1251" s="22" t="s">
        <v>49</v>
      </c>
      <c r="AK1251" s="22" t="s">
        <v>49</v>
      </c>
      <c r="AL1251" s="22" t="s">
        <v>49</v>
      </c>
      <c r="AM1251" s="22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32" t="s">
        <v>49</v>
      </c>
    </row>
    <row r="1252" spans="1:48">
      <c r="A1252" s="1">
        <v>24</v>
      </c>
      <c r="B1252" s="1" t="s">
        <v>38</v>
      </c>
      <c r="C1252" s="1" t="s">
        <v>38</v>
      </c>
      <c r="D1252" s="1" t="s">
        <v>469</v>
      </c>
      <c r="E1252" s="1" t="s">
        <v>40</v>
      </c>
      <c r="F1252" s="1">
        <v>2009</v>
      </c>
      <c r="G1252" s="1" t="s">
        <v>111</v>
      </c>
      <c r="H1252" s="3" t="s">
        <v>470</v>
      </c>
      <c r="I1252" s="3" t="s">
        <v>471</v>
      </c>
      <c r="J1252" s="1" t="s">
        <v>472</v>
      </c>
      <c r="K1252" s="1" t="s">
        <v>115</v>
      </c>
      <c r="L1252" s="35" t="s">
        <v>46</v>
      </c>
      <c r="M1252" s="1" t="s">
        <v>12</v>
      </c>
      <c r="N1252" s="1" t="s">
        <v>77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118</v>
      </c>
      <c r="T1252" s="1" t="s">
        <v>118</v>
      </c>
      <c r="U1252" s="1" t="s">
        <v>253</v>
      </c>
      <c r="V1252" s="1" t="s">
        <v>473</v>
      </c>
      <c r="W1252" s="1">
        <v>37.049999999999997</v>
      </c>
      <c r="X1252" s="1">
        <v>-3.28</v>
      </c>
      <c r="Y1252" s="1" t="s">
        <v>122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424</v>
      </c>
      <c r="AF1252" s="6" t="s">
        <v>49</v>
      </c>
      <c r="AG1252" s="6" t="s">
        <v>49</v>
      </c>
      <c r="AH1252" s="1" t="s">
        <v>456</v>
      </c>
      <c r="AI1252" s="1" t="s">
        <v>55</v>
      </c>
      <c r="AJ1252" s="22" t="s">
        <v>49</v>
      </c>
      <c r="AK1252" s="22" t="s">
        <v>49</v>
      </c>
      <c r="AL1252" s="22" t="s">
        <v>49</v>
      </c>
      <c r="AM1252" s="22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32" t="s">
        <v>49</v>
      </c>
    </row>
    <row r="1253" spans="1:48">
      <c r="A1253" s="1">
        <v>24</v>
      </c>
      <c r="B1253" s="1" t="s">
        <v>38</v>
      </c>
      <c r="C1253" s="1" t="s">
        <v>38</v>
      </c>
      <c r="D1253" s="1" t="s">
        <v>469</v>
      </c>
      <c r="E1253" s="1" t="s">
        <v>40</v>
      </c>
      <c r="F1253" s="1">
        <v>2009</v>
      </c>
      <c r="G1253" s="1" t="s">
        <v>111</v>
      </c>
      <c r="H1253" s="3" t="s">
        <v>470</v>
      </c>
      <c r="I1253" s="3" t="s">
        <v>471</v>
      </c>
      <c r="J1253" s="1" t="s">
        <v>472</v>
      </c>
      <c r="K1253" s="1" t="s">
        <v>115</v>
      </c>
      <c r="L1253" s="35" t="s">
        <v>46</v>
      </c>
      <c r="M1253" s="1" t="s">
        <v>12</v>
      </c>
      <c r="N1253" s="1" t="s">
        <v>77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118</v>
      </c>
      <c r="T1253" s="1" t="s">
        <v>118</v>
      </c>
      <c r="U1253" s="1" t="s">
        <v>253</v>
      </c>
      <c r="V1253" s="1" t="s">
        <v>473</v>
      </c>
      <c r="W1253" s="1">
        <v>37.049999999999997</v>
      </c>
      <c r="X1253" s="1">
        <v>-3.28</v>
      </c>
      <c r="Y1253" s="1" t="s">
        <v>122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456</v>
      </c>
      <c r="AI1253" s="1" t="s">
        <v>55</v>
      </c>
      <c r="AJ1253" s="22" t="s">
        <v>49</v>
      </c>
      <c r="AK1253" s="22" t="s">
        <v>49</v>
      </c>
      <c r="AL1253" s="22" t="s">
        <v>49</v>
      </c>
      <c r="AM1253" s="22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32" t="s">
        <v>49</v>
      </c>
    </row>
    <row r="1254" spans="1:48">
      <c r="A1254" s="1">
        <v>24</v>
      </c>
      <c r="B1254" s="1" t="s">
        <v>38</v>
      </c>
      <c r="C1254" s="1" t="s">
        <v>38</v>
      </c>
      <c r="D1254" s="1" t="s">
        <v>469</v>
      </c>
      <c r="E1254" s="1" t="s">
        <v>40</v>
      </c>
      <c r="F1254" s="1">
        <v>2009</v>
      </c>
      <c r="G1254" s="1" t="s">
        <v>111</v>
      </c>
      <c r="H1254" s="3" t="s">
        <v>470</v>
      </c>
      <c r="I1254" s="3" t="s">
        <v>471</v>
      </c>
      <c r="J1254" s="1" t="s">
        <v>472</v>
      </c>
      <c r="K1254" s="1" t="s">
        <v>115</v>
      </c>
      <c r="L1254" s="35" t="s">
        <v>46</v>
      </c>
      <c r="M1254" s="1" t="s">
        <v>12</v>
      </c>
      <c r="N1254" s="1" t="s">
        <v>77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118</v>
      </c>
      <c r="T1254" s="1" t="s">
        <v>118</v>
      </c>
      <c r="U1254" s="1" t="s">
        <v>253</v>
      </c>
      <c r="V1254" s="1" t="s">
        <v>473</v>
      </c>
      <c r="W1254" s="1">
        <v>37.049999999999997</v>
      </c>
      <c r="X1254" s="1">
        <v>-3.28</v>
      </c>
      <c r="Y1254" s="1" t="s">
        <v>122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456</v>
      </c>
      <c r="AI1254" s="1" t="s">
        <v>55</v>
      </c>
      <c r="AJ1254" s="22" t="s">
        <v>49</v>
      </c>
      <c r="AK1254" s="22" t="s">
        <v>49</v>
      </c>
      <c r="AL1254" s="22" t="s">
        <v>49</v>
      </c>
      <c r="AM1254" s="22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32" t="s">
        <v>49</v>
      </c>
    </row>
    <row r="1255" spans="1:48">
      <c r="A1255" s="1">
        <v>24</v>
      </c>
      <c r="B1255" s="1" t="s">
        <v>38</v>
      </c>
      <c r="C1255" s="1" t="s">
        <v>38</v>
      </c>
      <c r="D1255" s="1" t="s">
        <v>469</v>
      </c>
      <c r="E1255" s="1" t="s">
        <v>40</v>
      </c>
      <c r="F1255" s="1">
        <v>2009</v>
      </c>
      <c r="G1255" s="1" t="s">
        <v>111</v>
      </c>
      <c r="H1255" s="3" t="s">
        <v>470</v>
      </c>
      <c r="I1255" s="3" t="s">
        <v>471</v>
      </c>
      <c r="J1255" s="1" t="s">
        <v>472</v>
      </c>
      <c r="K1255" s="1" t="s">
        <v>115</v>
      </c>
      <c r="L1255" s="35" t="s">
        <v>46</v>
      </c>
      <c r="M1255" s="1" t="s">
        <v>12</v>
      </c>
      <c r="N1255" s="1" t="s">
        <v>77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118</v>
      </c>
      <c r="T1255" s="1" t="s">
        <v>118</v>
      </c>
      <c r="U1255" s="1" t="s">
        <v>253</v>
      </c>
      <c r="V1255" s="1" t="s">
        <v>473</v>
      </c>
      <c r="W1255" s="1">
        <v>37.049999999999997</v>
      </c>
      <c r="X1255" s="1">
        <v>-3.28</v>
      </c>
      <c r="Y1255" s="1" t="s">
        <v>122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424</v>
      </c>
      <c r="AE1255" s="1" t="s">
        <v>63</v>
      </c>
      <c r="AF1255" s="6" t="s">
        <v>49</v>
      </c>
      <c r="AG1255" s="6" t="s">
        <v>49</v>
      </c>
      <c r="AH1255" s="1" t="s">
        <v>456</v>
      </c>
      <c r="AI1255" s="1" t="s">
        <v>55</v>
      </c>
      <c r="AJ1255" s="22" t="s">
        <v>49</v>
      </c>
      <c r="AK1255" s="22" t="s">
        <v>49</v>
      </c>
      <c r="AL1255" s="22" t="s">
        <v>49</v>
      </c>
      <c r="AM1255" s="22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32" t="s">
        <v>49</v>
      </c>
    </row>
    <row r="1256" spans="1:48">
      <c r="A1256" s="1">
        <v>24</v>
      </c>
      <c r="B1256" s="1" t="s">
        <v>38</v>
      </c>
      <c r="C1256" s="1" t="s">
        <v>38</v>
      </c>
      <c r="D1256" s="1" t="s">
        <v>469</v>
      </c>
      <c r="E1256" s="1" t="s">
        <v>40</v>
      </c>
      <c r="F1256" s="1">
        <v>2009</v>
      </c>
      <c r="G1256" s="1" t="s">
        <v>111</v>
      </c>
      <c r="H1256" s="3" t="s">
        <v>470</v>
      </c>
      <c r="I1256" s="3" t="s">
        <v>471</v>
      </c>
      <c r="J1256" s="1" t="s">
        <v>472</v>
      </c>
      <c r="K1256" s="1" t="s">
        <v>115</v>
      </c>
      <c r="L1256" s="35" t="s">
        <v>46</v>
      </c>
      <c r="M1256" s="1" t="s">
        <v>12</v>
      </c>
      <c r="N1256" s="1" t="s">
        <v>77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118</v>
      </c>
      <c r="T1256" s="1" t="s">
        <v>118</v>
      </c>
      <c r="U1256" s="1" t="s">
        <v>253</v>
      </c>
      <c r="V1256" s="1" t="s">
        <v>473</v>
      </c>
      <c r="W1256" s="1">
        <v>37.049999999999997</v>
      </c>
      <c r="X1256" s="1">
        <v>-3.28</v>
      </c>
      <c r="Y1256" s="1" t="s">
        <v>122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424</v>
      </c>
      <c r="AE1256" s="1" t="s">
        <v>65</v>
      </c>
      <c r="AF1256" s="6" t="s">
        <v>49</v>
      </c>
      <c r="AG1256" s="6" t="s">
        <v>49</v>
      </c>
      <c r="AH1256" s="1" t="s">
        <v>456</v>
      </c>
      <c r="AI1256" s="1" t="s">
        <v>55</v>
      </c>
      <c r="AJ1256" s="22" t="s">
        <v>49</v>
      </c>
      <c r="AK1256" s="22" t="s">
        <v>49</v>
      </c>
      <c r="AL1256" s="22" t="s">
        <v>49</v>
      </c>
      <c r="AM1256" s="22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32" t="s">
        <v>49</v>
      </c>
    </row>
    <row r="1257" spans="1:48">
      <c r="A1257" s="1">
        <v>24</v>
      </c>
      <c r="B1257" s="1" t="s">
        <v>38</v>
      </c>
      <c r="C1257" s="1" t="s">
        <v>38</v>
      </c>
      <c r="D1257" s="1" t="s">
        <v>469</v>
      </c>
      <c r="E1257" s="1" t="s">
        <v>40</v>
      </c>
      <c r="F1257" s="1">
        <v>2009</v>
      </c>
      <c r="G1257" s="1" t="s">
        <v>111</v>
      </c>
      <c r="H1257" s="3" t="s">
        <v>470</v>
      </c>
      <c r="I1257" s="3" t="s">
        <v>471</v>
      </c>
      <c r="J1257" s="1" t="s">
        <v>472</v>
      </c>
      <c r="K1257" s="1" t="s">
        <v>115</v>
      </c>
      <c r="L1257" s="35" t="s">
        <v>46</v>
      </c>
      <c r="M1257" s="1" t="s">
        <v>12</v>
      </c>
      <c r="N1257" s="1" t="s">
        <v>77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118</v>
      </c>
      <c r="T1257" s="1" t="s">
        <v>118</v>
      </c>
      <c r="U1257" s="1" t="s">
        <v>253</v>
      </c>
      <c r="V1257" s="1" t="s">
        <v>473</v>
      </c>
      <c r="W1257" s="1">
        <v>37.049999999999997</v>
      </c>
      <c r="X1257" s="1">
        <v>-3.28</v>
      </c>
      <c r="Y1257" s="1" t="s">
        <v>122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456</v>
      </c>
      <c r="AI1257" s="1" t="s">
        <v>55</v>
      </c>
      <c r="AJ1257" s="22" t="s">
        <v>49</v>
      </c>
      <c r="AK1257" s="22" t="s">
        <v>49</v>
      </c>
      <c r="AL1257" s="22" t="s">
        <v>49</v>
      </c>
      <c r="AM1257" s="22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32" t="s">
        <v>49</v>
      </c>
    </row>
    <row r="1258" spans="1:48" ht="14.4" customHeight="1">
      <c r="A1258" s="1">
        <v>31</v>
      </c>
      <c r="B1258" s="1" t="s">
        <v>38</v>
      </c>
      <c r="C1258" s="1" t="s">
        <v>38</v>
      </c>
      <c r="D1258" s="1" t="s">
        <v>480</v>
      </c>
      <c r="E1258" s="1" t="s">
        <v>481</v>
      </c>
      <c r="F1258" s="1">
        <v>2002</v>
      </c>
      <c r="G1258" s="1" t="s">
        <v>147</v>
      </c>
      <c r="H1258" s="3" t="s">
        <v>482</v>
      </c>
      <c r="I1258" s="3" t="s">
        <v>483</v>
      </c>
      <c r="J1258" s="1" t="s">
        <v>484</v>
      </c>
      <c r="K1258" s="1" t="s">
        <v>49</v>
      </c>
      <c r="L1258" s="3" t="s">
        <v>416</v>
      </c>
      <c r="M1258" s="1" t="s">
        <v>12</v>
      </c>
      <c r="N1258" s="1" t="s">
        <v>77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485</v>
      </c>
      <c r="V1258" s="1" t="s">
        <v>486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488</v>
      </c>
      <c r="AE1258" s="1" t="s">
        <v>488</v>
      </c>
      <c r="AF1258" s="1" t="s">
        <v>53</v>
      </c>
      <c r="AG1258" s="1" t="s">
        <v>53</v>
      </c>
      <c r="AH1258" s="1" t="s">
        <v>201</v>
      </c>
      <c r="AI1258" s="1" t="s">
        <v>202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1">
        <v>2.63</v>
      </c>
      <c r="AS1258" s="4">
        <f t="shared" ref="AS1258:AS1263" si="97">AR1258/(AM1258^2)*100</f>
        <v>1.4867997060319971</v>
      </c>
      <c r="AT1258" s="5">
        <v>0</v>
      </c>
      <c r="AU1258" s="4">
        <f t="shared" ref="AU1258:AU1263" si="98">AS1258*(1-AL1258)/AL1258</f>
        <v>1.1587513723167517</v>
      </c>
      <c r="AV1258" s="1" t="s">
        <v>489</v>
      </c>
    </row>
    <row r="1259" spans="1:48" ht="14.4" customHeight="1">
      <c r="A1259" s="1">
        <v>31</v>
      </c>
      <c r="B1259" s="1" t="s">
        <v>38</v>
      </c>
      <c r="C1259" s="1" t="s">
        <v>38</v>
      </c>
      <c r="D1259" s="1" t="s">
        <v>480</v>
      </c>
      <c r="E1259" s="1" t="s">
        <v>481</v>
      </c>
      <c r="F1259" s="1">
        <v>2002</v>
      </c>
      <c r="G1259" s="1" t="s">
        <v>147</v>
      </c>
      <c r="H1259" s="3" t="s">
        <v>482</v>
      </c>
      <c r="I1259" s="3" t="s">
        <v>483</v>
      </c>
      <c r="J1259" s="1" t="s">
        <v>484</v>
      </c>
      <c r="K1259" s="1" t="s">
        <v>49</v>
      </c>
      <c r="L1259" s="3" t="s">
        <v>416</v>
      </c>
      <c r="M1259" s="1" t="s">
        <v>12</v>
      </c>
      <c r="N1259" s="1" t="s">
        <v>77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485</v>
      </c>
      <c r="V1259" s="1" t="s">
        <v>486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125</v>
      </c>
      <c r="AD1259" s="1" t="s">
        <v>127</v>
      </c>
      <c r="AE1259" s="1" t="s">
        <v>127</v>
      </c>
      <c r="AF1259" s="1" t="s">
        <v>60</v>
      </c>
      <c r="AG1259" s="1" t="s">
        <v>61</v>
      </c>
      <c r="AH1259" s="1" t="s">
        <v>201</v>
      </c>
      <c r="AI1259" s="1" t="s">
        <v>202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1">
        <v>1.42</v>
      </c>
      <c r="AS1259" s="4">
        <f t="shared" si="97"/>
        <v>1.0285196921684019</v>
      </c>
      <c r="AT1259" s="5">
        <v>0</v>
      </c>
      <c r="AU1259" s="4">
        <f t="shared" si="98"/>
        <v>0.15232955257143957</v>
      </c>
      <c r="AV1259" s="1" t="s">
        <v>489</v>
      </c>
    </row>
    <row r="1260" spans="1:48" ht="14.4" customHeight="1">
      <c r="A1260" s="1">
        <v>31</v>
      </c>
      <c r="B1260" s="1" t="s">
        <v>38</v>
      </c>
      <c r="C1260" s="1" t="s">
        <v>38</v>
      </c>
      <c r="D1260" s="1" t="s">
        <v>480</v>
      </c>
      <c r="E1260" s="1" t="s">
        <v>481</v>
      </c>
      <c r="F1260" s="1">
        <v>2002</v>
      </c>
      <c r="G1260" s="1" t="s">
        <v>147</v>
      </c>
      <c r="H1260" s="3" t="s">
        <v>482</v>
      </c>
      <c r="I1260" s="3" t="s">
        <v>483</v>
      </c>
      <c r="J1260" s="1" t="s">
        <v>484</v>
      </c>
      <c r="K1260" s="1" t="s">
        <v>49</v>
      </c>
      <c r="L1260" s="3" t="s">
        <v>416</v>
      </c>
      <c r="M1260" s="1" t="s">
        <v>12</v>
      </c>
      <c r="N1260" s="1" t="s">
        <v>77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485</v>
      </c>
      <c r="V1260" s="1" t="s">
        <v>486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87</v>
      </c>
      <c r="AD1260" s="1" t="s">
        <v>487</v>
      </c>
      <c r="AE1260" s="1" t="s">
        <v>487</v>
      </c>
      <c r="AF1260" s="1" t="s">
        <v>60</v>
      </c>
      <c r="AG1260" s="1" t="s">
        <v>61</v>
      </c>
      <c r="AH1260" s="1" t="s">
        <v>201</v>
      </c>
      <c r="AI1260" s="1" t="s">
        <v>202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1">
        <v>0.34399999999999997</v>
      </c>
      <c r="AS1260" s="4">
        <f t="shared" si="97"/>
        <v>0.43723125847612199</v>
      </c>
      <c r="AT1260" s="18">
        <v>0</v>
      </c>
      <c r="AU1260" s="4">
        <f t="shared" si="98"/>
        <v>9.9248813273720982E-2</v>
      </c>
      <c r="AV1260" s="1" t="s">
        <v>489</v>
      </c>
    </row>
    <row r="1261" spans="1:48" ht="14.4" customHeight="1">
      <c r="A1261" s="1">
        <v>31</v>
      </c>
      <c r="B1261" s="1" t="s">
        <v>38</v>
      </c>
      <c r="C1261" s="1" t="s">
        <v>38</v>
      </c>
      <c r="D1261" s="1" t="s">
        <v>480</v>
      </c>
      <c r="E1261" s="1" t="s">
        <v>481</v>
      </c>
      <c r="F1261" s="1">
        <v>2002</v>
      </c>
      <c r="G1261" s="1" t="s">
        <v>147</v>
      </c>
      <c r="H1261" s="3" t="s">
        <v>482</v>
      </c>
      <c r="I1261" s="3" t="s">
        <v>483</v>
      </c>
      <c r="J1261" s="1" t="s">
        <v>484</v>
      </c>
      <c r="K1261" s="1" t="s">
        <v>49</v>
      </c>
      <c r="L1261" s="3" t="s">
        <v>416</v>
      </c>
      <c r="M1261" s="1" t="s">
        <v>12</v>
      </c>
      <c r="N1261" s="1" t="s">
        <v>77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485</v>
      </c>
      <c r="V1261" s="1" t="s">
        <v>486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87</v>
      </c>
      <c r="AC1261" s="1" t="s">
        <v>490</v>
      </c>
      <c r="AD1261" s="1" t="s">
        <v>491</v>
      </c>
      <c r="AE1261" s="1" t="s">
        <v>491</v>
      </c>
      <c r="AF1261" s="1" t="s">
        <v>60</v>
      </c>
      <c r="AG1261" s="1" t="s">
        <v>61</v>
      </c>
      <c r="AH1261" s="1" t="s">
        <v>201</v>
      </c>
      <c r="AI1261" s="1" t="s">
        <v>202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1">
        <v>3.1E-2</v>
      </c>
      <c r="AS1261" s="4">
        <f t="shared" si="97"/>
        <v>0.1230139204139617</v>
      </c>
      <c r="AT1261" s="5">
        <v>0</v>
      </c>
      <c r="AU1261" s="4">
        <f t="shared" si="98"/>
        <v>0.33259319223034084</v>
      </c>
      <c r="AV1261" s="1" t="s">
        <v>489</v>
      </c>
    </row>
    <row r="1262" spans="1:48" ht="14.4" customHeight="1">
      <c r="A1262" s="1">
        <v>31</v>
      </c>
      <c r="B1262" s="1" t="s">
        <v>38</v>
      </c>
      <c r="C1262" s="1" t="s">
        <v>38</v>
      </c>
      <c r="D1262" s="1" t="s">
        <v>480</v>
      </c>
      <c r="E1262" s="1" t="s">
        <v>481</v>
      </c>
      <c r="F1262" s="1">
        <v>2002</v>
      </c>
      <c r="G1262" s="1" t="s">
        <v>147</v>
      </c>
      <c r="H1262" s="3" t="s">
        <v>482</v>
      </c>
      <c r="I1262" s="3" t="s">
        <v>483</v>
      </c>
      <c r="J1262" s="1" t="s">
        <v>484</v>
      </c>
      <c r="K1262" s="1" t="s">
        <v>49</v>
      </c>
      <c r="L1262" s="3" t="s">
        <v>416</v>
      </c>
      <c r="M1262" s="1" t="s">
        <v>12</v>
      </c>
      <c r="N1262" s="1" t="s">
        <v>77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485</v>
      </c>
      <c r="V1262" s="1" t="s">
        <v>486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87</v>
      </c>
      <c r="AC1262" s="1" t="s">
        <v>490</v>
      </c>
      <c r="AD1262" s="1" t="s">
        <v>492</v>
      </c>
      <c r="AE1262" s="1" t="s">
        <v>492</v>
      </c>
      <c r="AF1262" s="1" t="s">
        <v>60</v>
      </c>
      <c r="AG1262" s="1" t="s">
        <v>61</v>
      </c>
      <c r="AH1262" s="1" t="s">
        <v>201</v>
      </c>
      <c r="AI1262" s="1" t="s">
        <v>202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1">
        <v>0.153</v>
      </c>
      <c r="AS1262" s="4">
        <f t="shared" si="97"/>
        <v>1.214044832374529</v>
      </c>
      <c r="AT1262" s="5">
        <v>0</v>
      </c>
      <c r="AU1262" s="4">
        <f t="shared" si="98"/>
        <v>0.41993206180384113</v>
      </c>
      <c r="AV1262" s="1" t="s">
        <v>489</v>
      </c>
    </row>
    <row r="1263" spans="1:48" ht="14.4" customHeight="1">
      <c r="A1263" s="1">
        <v>31</v>
      </c>
      <c r="B1263" s="1" t="s">
        <v>38</v>
      </c>
      <c r="C1263" s="1" t="s">
        <v>38</v>
      </c>
      <c r="D1263" s="1" t="s">
        <v>480</v>
      </c>
      <c r="E1263" s="1" t="s">
        <v>481</v>
      </c>
      <c r="F1263" s="1">
        <v>2002</v>
      </c>
      <c r="G1263" s="1" t="s">
        <v>147</v>
      </c>
      <c r="H1263" s="3" t="s">
        <v>482</v>
      </c>
      <c r="I1263" s="3" t="s">
        <v>483</v>
      </c>
      <c r="J1263" s="1" t="s">
        <v>484</v>
      </c>
      <c r="K1263" s="1" t="s">
        <v>49</v>
      </c>
      <c r="L1263" s="3" t="s">
        <v>416</v>
      </c>
      <c r="M1263" s="1" t="s">
        <v>12</v>
      </c>
      <c r="N1263" s="1" t="s">
        <v>77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485</v>
      </c>
      <c r="V1263" s="1" t="s">
        <v>486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86</v>
      </c>
      <c r="AE1263" s="1" t="s">
        <v>86</v>
      </c>
      <c r="AF1263" s="1" t="s">
        <v>60</v>
      </c>
      <c r="AG1263" s="1" t="s">
        <v>61</v>
      </c>
      <c r="AH1263" s="1" t="s">
        <v>201</v>
      </c>
      <c r="AI1263" s="1" t="s">
        <v>202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1">
        <v>1.18</v>
      </c>
      <c r="AS1263" s="4">
        <f t="shared" si="97"/>
        <v>1.3526587769213487</v>
      </c>
      <c r="AT1263" s="5">
        <v>0</v>
      </c>
      <c r="AU1263" s="4">
        <f t="shared" si="98"/>
        <v>0.20570386930140327</v>
      </c>
      <c r="AV1263" s="1" t="s">
        <v>489</v>
      </c>
    </row>
    <row r="1264" spans="1:48" ht="14.4" customHeight="1">
      <c r="A1264" s="1">
        <v>31</v>
      </c>
      <c r="B1264" s="1" t="s">
        <v>38</v>
      </c>
      <c r="C1264" s="1" t="s">
        <v>38</v>
      </c>
      <c r="D1264" s="1" t="s">
        <v>480</v>
      </c>
      <c r="E1264" s="1" t="s">
        <v>481</v>
      </c>
      <c r="F1264" s="1">
        <v>2002</v>
      </c>
      <c r="G1264" s="1" t="s">
        <v>147</v>
      </c>
      <c r="H1264" s="3" t="s">
        <v>482</v>
      </c>
      <c r="I1264" s="3" t="s">
        <v>483</v>
      </c>
      <c r="J1264" s="1" t="s">
        <v>484</v>
      </c>
      <c r="K1264" s="1" t="s">
        <v>49</v>
      </c>
      <c r="L1264" s="3" t="s">
        <v>416</v>
      </c>
      <c r="M1264" s="1" t="s">
        <v>12</v>
      </c>
      <c r="N1264" s="1" t="s">
        <v>77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485</v>
      </c>
      <c r="V1264" s="1" t="s">
        <v>486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488</v>
      </c>
      <c r="AE1264" s="1" t="s">
        <v>127</v>
      </c>
      <c r="AF1264" s="6" t="s">
        <v>49</v>
      </c>
      <c r="AG1264" s="6" t="s">
        <v>49</v>
      </c>
      <c r="AH1264" s="1" t="s">
        <v>201</v>
      </c>
      <c r="AI1264" s="1" t="s">
        <v>202</v>
      </c>
      <c r="AJ1264" s="22" t="s">
        <v>49</v>
      </c>
      <c r="AK1264" s="22" t="s">
        <v>49</v>
      </c>
      <c r="AL1264" s="22" t="s">
        <v>49</v>
      </c>
      <c r="AM1264" s="22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32" t="s">
        <v>49</v>
      </c>
    </row>
    <row r="1265" spans="1:48" ht="14.4" customHeight="1">
      <c r="A1265" s="1">
        <v>31</v>
      </c>
      <c r="B1265" s="1" t="s">
        <v>38</v>
      </c>
      <c r="C1265" s="1" t="s">
        <v>38</v>
      </c>
      <c r="D1265" s="1" t="s">
        <v>480</v>
      </c>
      <c r="E1265" s="1" t="s">
        <v>481</v>
      </c>
      <c r="F1265" s="1">
        <v>2002</v>
      </c>
      <c r="G1265" s="1" t="s">
        <v>147</v>
      </c>
      <c r="H1265" s="3" t="s">
        <v>482</v>
      </c>
      <c r="I1265" s="3" t="s">
        <v>483</v>
      </c>
      <c r="J1265" s="1" t="s">
        <v>484</v>
      </c>
      <c r="K1265" s="1" t="s">
        <v>49</v>
      </c>
      <c r="L1265" s="3" t="s">
        <v>416</v>
      </c>
      <c r="M1265" s="1" t="s">
        <v>12</v>
      </c>
      <c r="N1265" s="1" t="s">
        <v>77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485</v>
      </c>
      <c r="V1265" s="1" t="s">
        <v>486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488</v>
      </c>
      <c r="AE1265" s="1" t="s">
        <v>487</v>
      </c>
      <c r="AF1265" s="6" t="s">
        <v>49</v>
      </c>
      <c r="AG1265" s="6" t="s">
        <v>49</v>
      </c>
      <c r="AH1265" s="1" t="s">
        <v>201</v>
      </c>
      <c r="AI1265" s="1" t="s">
        <v>202</v>
      </c>
      <c r="AJ1265" s="22" t="s">
        <v>49</v>
      </c>
      <c r="AK1265" s="22" t="s">
        <v>49</v>
      </c>
      <c r="AL1265" s="22" t="s">
        <v>49</v>
      </c>
      <c r="AM1265" s="22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32" t="s">
        <v>49</v>
      </c>
    </row>
    <row r="1266" spans="1:48" ht="14.4" customHeight="1">
      <c r="A1266" s="1">
        <v>31</v>
      </c>
      <c r="B1266" s="1" t="s">
        <v>38</v>
      </c>
      <c r="C1266" s="1" t="s">
        <v>38</v>
      </c>
      <c r="D1266" s="1" t="s">
        <v>480</v>
      </c>
      <c r="E1266" s="1" t="s">
        <v>481</v>
      </c>
      <c r="F1266" s="1">
        <v>2002</v>
      </c>
      <c r="G1266" s="1" t="s">
        <v>147</v>
      </c>
      <c r="H1266" s="3" t="s">
        <v>482</v>
      </c>
      <c r="I1266" s="3" t="s">
        <v>483</v>
      </c>
      <c r="J1266" s="1" t="s">
        <v>484</v>
      </c>
      <c r="K1266" s="1" t="s">
        <v>49</v>
      </c>
      <c r="L1266" s="3" t="s">
        <v>416</v>
      </c>
      <c r="M1266" s="1" t="s">
        <v>12</v>
      </c>
      <c r="N1266" s="1" t="s">
        <v>77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485</v>
      </c>
      <c r="V1266" s="1" t="s">
        <v>486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488</v>
      </c>
      <c r="AE1266" s="1" t="s">
        <v>491</v>
      </c>
      <c r="AF1266" s="6" t="s">
        <v>49</v>
      </c>
      <c r="AG1266" s="6" t="s">
        <v>49</v>
      </c>
      <c r="AH1266" s="1" t="s">
        <v>201</v>
      </c>
      <c r="AI1266" s="1" t="s">
        <v>202</v>
      </c>
      <c r="AJ1266" s="22" t="s">
        <v>49</v>
      </c>
      <c r="AK1266" s="22" t="s">
        <v>49</v>
      </c>
      <c r="AL1266" s="22" t="s">
        <v>49</v>
      </c>
      <c r="AM1266" s="22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32" t="s">
        <v>49</v>
      </c>
    </row>
    <row r="1267" spans="1:48" ht="14.4" customHeight="1">
      <c r="A1267" s="1">
        <v>31</v>
      </c>
      <c r="B1267" s="1" t="s">
        <v>38</v>
      </c>
      <c r="C1267" s="1" t="s">
        <v>38</v>
      </c>
      <c r="D1267" s="1" t="s">
        <v>480</v>
      </c>
      <c r="E1267" s="1" t="s">
        <v>481</v>
      </c>
      <c r="F1267" s="1">
        <v>2002</v>
      </c>
      <c r="G1267" s="1" t="s">
        <v>147</v>
      </c>
      <c r="H1267" s="3" t="s">
        <v>482</v>
      </c>
      <c r="I1267" s="3" t="s">
        <v>483</v>
      </c>
      <c r="J1267" s="1" t="s">
        <v>484</v>
      </c>
      <c r="K1267" s="1" t="s">
        <v>49</v>
      </c>
      <c r="L1267" s="3" t="s">
        <v>416</v>
      </c>
      <c r="M1267" s="1" t="s">
        <v>12</v>
      </c>
      <c r="N1267" s="1" t="s">
        <v>77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485</v>
      </c>
      <c r="V1267" s="1" t="s">
        <v>486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488</v>
      </c>
      <c r="AE1267" s="1" t="s">
        <v>492</v>
      </c>
      <c r="AF1267" s="6" t="s">
        <v>49</v>
      </c>
      <c r="AG1267" s="6" t="s">
        <v>49</v>
      </c>
      <c r="AH1267" s="1" t="s">
        <v>201</v>
      </c>
      <c r="AI1267" s="1" t="s">
        <v>202</v>
      </c>
      <c r="AJ1267" s="22" t="s">
        <v>49</v>
      </c>
      <c r="AK1267" s="22" t="s">
        <v>49</v>
      </c>
      <c r="AL1267" s="22" t="s">
        <v>49</v>
      </c>
      <c r="AM1267" s="22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32" t="s">
        <v>49</v>
      </c>
    </row>
    <row r="1268" spans="1:48" ht="14.4" customHeight="1">
      <c r="A1268" s="1">
        <v>31</v>
      </c>
      <c r="B1268" s="1" t="s">
        <v>38</v>
      </c>
      <c r="C1268" s="1" t="s">
        <v>38</v>
      </c>
      <c r="D1268" s="1" t="s">
        <v>480</v>
      </c>
      <c r="E1268" s="1" t="s">
        <v>481</v>
      </c>
      <c r="F1268" s="1">
        <v>2002</v>
      </c>
      <c r="G1268" s="1" t="s">
        <v>147</v>
      </c>
      <c r="H1268" s="3" t="s">
        <v>482</v>
      </c>
      <c r="I1268" s="3" t="s">
        <v>483</v>
      </c>
      <c r="J1268" s="1" t="s">
        <v>484</v>
      </c>
      <c r="K1268" s="1" t="s">
        <v>49</v>
      </c>
      <c r="L1268" s="3" t="s">
        <v>416</v>
      </c>
      <c r="M1268" s="1" t="s">
        <v>12</v>
      </c>
      <c r="N1268" s="1" t="s">
        <v>77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485</v>
      </c>
      <c r="V1268" s="1" t="s">
        <v>486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488</v>
      </c>
      <c r="AE1268" s="1" t="s">
        <v>86</v>
      </c>
      <c r="AF1268" s="6" t="s">
        <v>49</v>
      </c>
      <c r="AG1268" s="6" t="s">
        <v>49</v>
      </c>
      <c r="AH1268" s="1" t="s">
        <v>201</v>
      </c>
      <c r="AI1268" s="1" t="s">
        <v>202</v>
      </c>
      <c r="AJ1268" s="22" t="s">
        <v>49</v>
      </c>
      <c r="AK1268" s="22" t="s">
        <v>49</v>
      </c>
      <c r="AL1268" s="22" t="s">
        <v>49</v>
      </c>
      <c r="AM1268" s="22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32" t="s">
        <v>49</v>
      </c>
    </row>
    <row r="1269" spans="1:48" ht="14.4" customHeight="1">
      <c r="A1269" s="1">
        <v>31</v>
      </c>
      <c r="B1269" s="1" t="s">
        <v>38</v>
      </c>
      <c r="C1269" s="1" t="s">
        <v>38</v>
      </c>
      <c r="D1269" s="1" t="s">
        <v>480</v>
      </c>
      <c r="E1269" s="1" t="s">
        <v>481</v>
      </c>
      <c r="F1269" s="1">
        <v>2002</v>
      </c>
      <c r="G1269" s="1" t="s">
        <v>147</v>
      </c>
      <c r="H1269" s="3" t="s">
        <v>482</v>
      </c>
      <c r="I1269" s="3" t="s">
        <v>483</v>
      </c>
      <c r="J1269" s="1" t="s">
        <v>484</v>
      </c>
      <c r="K1269" s="1" t="s">
        <v>49</v>
      </c>
      <c r="L1269" s="3" t="s">
        <v>416</v>
      </c>
      <c r="M1269" s="1" t="s">
        <v>12</v>
      </c>
      <c r="N1269" s="1" t="s">
        <v>77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485</v>
      </c>
      <c r="V1269" s="1" t="s">
        <v>486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127</v>
      </c>
      <c r="AE1269" s="1" t="s">
        <v>487</v>
      </c>
      <c r="AF1269" s="6" t="s">
        <v>49</v>
      </c>
      <c r="AG1269" s="6" t="s">
        <v>49</v>
      </c>
      <c r="AH1269" s="1" t="s">
        <v>201</v>
      </c>
      <c r="AI1269" s="1" t="s">
        <v>202</v>
      </c>
      <c r="AJ1269" s="22" t="s">
        <v>49</v>
      </c>
      <c r="AK1269" s="22" t="s">
        <v>49</v>
      </c>
      <c r="AL1269" s="22" t="s">
        <v>49</v>
      </c>
      <c r="AM1269" s="22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32" t="s">
        <v>49</v>
      </c>
    </row>
    <row r="1270" spans="1:48" ht="14.4" customHeight="1">
      <c r="A1270" s="1">
        <v>31</v>
      </c>
      <c r="B1270" s="1" t="s">
        <v>38</v>
      </c>
      <c r="C1270" s="1" t="s">
        <v>38</v>
      </c>
      <c r="D1270" s="1" t="s">
        <v>480</v>
      </c>
      <c r="E1270" s="1" t="s">
        <v>481</v>
      </c>
      <c r="F1270" s="1">
        <v>2002</v>
      </c>
      <c r="G1270" s="1" t="s">
        <v>147</v>
      </c>
      <c r="H1270" s="3" t="s">
        <v>482</v>
      </c>
      <c r="I1270" s="3" t="s">
        <v>483</v>
      </c>
      <c r="J1270" s="1" t="s">
        <v>484</v>
      </c>
      <c r="K1270" s="1" t="s">
        <v>49</v>
      </c>
      <c r="L1270" s="3" t="s">
        <v>416</v>
      </c>
      <c r="M1270" s="1" t="s">
        <v>12</v>
      </c>
      <c r="N1270" s="1" t="s">
        <v>77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485</v>
      </c>
      <c r="V1270" s="1" t="s">
        <v>486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127</v>
      </c>
      <c r="AE1270" s="1" t="s">
        <v>491</v>
      </c>
      <c r="AF1270" s="6" t="s">
        <v>49</v>
      </c>
      <c r="AG1270" s="6" t="s">
        <v>49</v>
      </c>
      <c r="AH1270" s="1" t="s">
        <v>201</v>
      </c>
      <c r="AI1270" s="1" t="s">
        <v>202</v>
      </c>
      <c r="AJ1270" s="22" t="s">
        <v>49</v>
      </c>
      <c r="AK1270" s="22" t="s">
        <v>49</v>
      </c>
      <c r="AL1270" s="22" t="s">
        <v>49</v>
      </c>
      <c r="AM1270" s="22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32" t="s">
        <v>49</v>
      </c>
    </row>
    <row r="1271" spans="1:48" ht="14.4" customHeight="1">
      <c r="A1271" s="1">
        <v>31</v>
      </c>
      <c r="B1271" s="1" t="s">
        <v>38</v>
      </c>
      <c r="C1271" s="1" t="s">
        <v>38</v>
      </c>
      <c r="D1271" s="1" t="s">
        <v>480</v>
      </c>
      <c r="E1271" s="1" t="s">
        <v>481</v>
      </c>
      <c r="F1271" s="1">
        <v>2002</v>
      </c>
      <c r="G1271" s="1" t="s">
        <v>147</v>
      </c>
      <c r="H1271" s="3" t="s">
        <v>482</v>
      </c>
      <c r="I1271" s="3" t="s">
        <v>483</v>
      </c>
      <c r="J1271" s="1" t="s">
        <v>484</v>
      </c>
      <c r="K1271" s="1" t="s">
        <v>49</v>
      </c>
      <c r="L1271" s="3" t="s">
        <v>416</v>
      </c>
      <c r="M1271" s="1" t="s">
        <v>12</v>
      </c>
      <c r="N1271" s="1" t="s">
        <v>77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485</v>
      </c>
      <c r="V1271" s="1" t="s">
        <v>486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127</v>
      </c>
      <c r="AE1271" s="1" t="s">
        <v>492</v>
      </c>
      <c r="AF1271" s="6" t="s">
        <v>49</v>
      </c>
      <c r="AG1271" s="6" t="s">
        <v>49</v>
      </c>
      <c r="AH1271" s="1" t="s">
        <v>201</v>
      </c>
      <c r="AI1271" s="1" t="s">
        <v>202</v>
      </c>
      <c r="AJ1271" s="22" t="s">
        <v>49</v>
      </c>
      <c r="AK1271" s="22" t="s">
        <v>49</v>
      </c>
      <c r="AL1271" s="22" t="s">
        <v>49</v>
      </c>
      <c r="AM1271" s="22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32" t="s">
        <v>49</v>
      </c>
    </row>
    <row r="1272" spans="1:48" ht="14.4" customHeight="1">
      <c r="A1272" s="1">
        <v>31</v>
      </c>
      <c r="B1272" s="1" t="s">
        <v>38</v>
      </c>
      <c r="C1272" s="1" t="s">
        <v>38</v>
      </c>
      <c r="D1272" s="1" t="s">
        <v>480</v>
      </c>
      <c r="E1272" s="1" t="s">
        <v>481</v>
      </c>
      <c r="F1272" s="1">
        <v>2002</v>
      </c>
      <c r="G1272" s="1" t="s">
        <v>147</v>
      </c>
      <c r="H1272" s="3" t="s">
        <v>482</v>
      </c>
      <c r="I1272" s="3" t="s">
        <v>483</v>
      </c>
      <c r="J1272" s="1" t="s">
        <v>484</v>
      </c>
      <c r="K1272" s="1" t="s">
        <v>49</v>
      </c>
      <c r="L1272" s="3" t="s">
        <v>416</v>
      </c>
      <c r="M1272" s="1" t="s">
        <v>12</v>
      </c>
      <c r="N1272" s="1" t="s">
        <v>77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485</v>
      </c>
      <c r="V1272" s="1" t="s">
        <v>486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127</v>
      </c>
      <c r="AE1272" s="1" t="s">
        <v>86</v>
      </c>
      <c r="AF1272" s="6" t="s">
        <v>49</v>
      </c>
      <c r="AG1272" s="6" t="s">
        <v>49</v>
      </c>
      <c r="AH1272" s="1" t="s">
        <v>201</v>
      </c>
      <c r="AI1272" s="1" t="s">
        <v>202</v>
      </c>
      <c r="AJ1272" s="22" t="s">
        <v>49</v>
      </c>
      <c r="AK1272" s="22" t="s">
        <v>49</v>
      </c>
      <c r="AL1272" s="22" t="s">
        <v>49</v>
      </c>
      <c r="AM1272" s="22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32" t="s">
        <v>49</v>
      </c>
    </row>
    <row r="1273" spans="1:48" ht="14.4" customHeight="1">
      <c r="A1273" s="1">
        <v>31</v>
      </c>
      <c r="B1273" s="1" t="s">
        <v>38</v>
      </c>
      <c r="C1273" s="1" t="s">
        <v>38</v>
      </c>
      <c r="D1273" s="1" t="s">
        <v>480</v>
      </c>
      <c r="E1273" s="1" t="s">
        <v>481</v>
      </c>
      <c r="F1273" s="1">
        <v>2002</v>
      </c>
      <c r="G1273" s="1" t="s">
        <v>147</v>
      </c>
      <c r="H1273" s="3" t="s">
        <v>482</v>
      </c>
      <c r="I1273" s="3" t="s">
        <v>483</v>
      </c>
      <c r="J1273" s="1" t="s">
        <v>484</v>
      </c>
      <c r="K1273" s="1" t="s">
        <v>49</v>
      </c>
      <c r="L1273" s="3" t="s">
        <v>416</v>
      </c>
      <c r="M1273" s="1" t="s">
        <v>12</v>
      </c>
      <c r="N1273" s="1" t="s">
        <v>77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485</v>
      </c>
      <c r="V1273" s="1" t="s">
        <v>486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487</v>
      </c>
      <c r="AE1273" s="1" t="s">
        <v>491</v>
      </c>
      <c r="AF1273" s="6" t="s">
        <v>49</v>
      </c>
      <c r="AG1273" s="6" t="s">
        <v>49</v>
      </c>
      <c r="AH1273" s="1" t="s">
        <v>201</v>
      </c>
      <c r="AI1273" s="1" t="s">
        <v>202</v>
      </c>
      <c r="AJ1273" s="22" t="s">
        <v>49</v>
      </c>
      <c r="AK1273" s="22" t="s">
        <v>49</v>
      </c>
      <c r="AL1273" s="22" t="s">
        <v>49</v>
      </c>
      <c r="AM1273" s="22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32" t="s">
        <v>49</v>
      </c>
    </row>
    <row r="1274" spans="1:48" ht="14.4" customHeight="1">
      <c r="A1274" s="1">
        <v>31</v>
      </c>
      <c r="B1274" s="1" t="s">
        <v>38</v>
      </c>
      <c r="C1274" s="1" t="s">
        <v>38</v>
      </c>
      <c r="D1274" s="1" t="s">
        <v>480</v>
      </c>
      <c r="E1274" s="1" t="s">
        <v>481</v>
      </c>
      <c r="F1274" s="1">
        <v>2002</v>
      </c>
      <c r="G1274" s="1" t="s">
        <v>147</v>
      </c>
      <c r="H1274" s="3" t="s">
        <v>482</v>
      </c>
      <c r="I1274" s="3" t="s">
        <v>483</v>
      </c>
      <c r="J1274" s="1" t="s">
        <v>484</v>
      </c>
      <c r="K1274" s="1" t="s">
        <v>49</v>
      </c>
      <c r="L1274" s="3" t="s">
        <v>416</v>
      </c>
      <c r="M1274" s="1" t="s">
        <v>12</v>
      </c>
      <c r="N1274" s="1" t="s">
        <v>77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485</v>
      </c>
      <c r="V1274" s="1" t="s">
        <v>486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487</v>
      </c>
      <c r="AE1274" s="1" t="s">
        <v>492</v>
      </c>
      <c r="AF1274" s="6" t="s">
        <v>49</v>
      </c>
      <c r="AG1274" s="6" t="s">
        <v>49</v>
      </c>
      <c r="AH1274" s="1" t="s">
        <v>201</v>
      </c>
      <c r="AI1274" s="1" t="s">
        <v>202</v>
      </c>
      <c r="AJ1274" s="22" t="s">
        <v>49</v>
      </c>
      <c r="AK1274" s="22" t="s">
        <v>49</v>
      </c>
      <c r="AL1274" s="22" t="s">
        <v>49</v>
      </c>
      <c r="AM1274" s="22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32" t="s">
        <v>49</v>
      </c>
    </row>
    <row r="1275" spans="1:48" ht="14.4" customHeight="1">
      <c r="A1275" s="1">
        <v>31</v>
      </c>
      <c r="B1275" s="1" t="s">
        <v>38</v>
      </c>
      <c r="C1275" s="1" t="s">
        <v>38</v>
      </c>
      <c r="D1275" s="1" t="s">
        <v>480</v>
      </c>
      <c r="E1275" s="1" t="s">
        <v>481</v>
      </c>
      <c r="F1275" s="1">
        <v>2002</v>
      </c>
      <c r="G1275" s="1" t="s">
        <v>147</v>
      </c>
      <c r="H1275" s="3" t="s">
        <v>482</v>
      </c>
      <c r="I1275" s="3" t="s">
        <v>483</v>
      </c>
      <c r="J1275" s="1" t="s">
        <v>484</v>
      </c>
      <c r="K1275" s="1" t="s">
        <v>49</v>
      </c>
      <c r="L1275" s="3" t="s">
        <v>416</v>
      </c>
      <c r="M1275" s="1" t="s">
        <v>12</v>
      </c>
      <c r="N1275" s="1" t="s">
        <v>77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485</v>
      </c>
      <c r="V1275" s="1" t="s">
        <v>486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487</v>
      </c>
      <c r="AE1275" s="1" t="s">
        <v>86</v>
      </c>
      <c r="AF1275" s="6" t="s">
        <v>49</v>
      </c>
      <c r="AG1275" s="6" t="s">
        <v>49</v>
      </c>
      <c r="AH1275" s="1" t="s">
        <v>201</v>
      </c>
      <c r="AI1275" s="1" t="s">
        <v>202</v>
      </c>
      <c r="AJ1275" s="22" t="s">
        <v>49</v>
      </c>
      <c r="AK1275" s="22" t="s">
        <v>49</v>
      </c>
      <c r="AL1275" s="22" t="s">
        <v>49</v>
      </c>
      <c r="AM1275" s="22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32" t="s">
        <v>49</v>
      </c>
    </row>
    <row r="1276" spans="1:48" ht="14.4" customHeight="1">
      <c r="A1276" s="1">
        <v>31</v>
      </c>
      <c r="B1276" s="1" t="s">
        <v>38</v>
      </c>
      <c r="C1276" s="1" t="s">
        <v>38</v>
      </c>
      <c r="D1276" s="1" t="s">
        <v>480</v>
      </c>
      <c r="E1276" s="1" t="s">
        <v>481</v>
      </c>
      <c r="F1276" s="1">
        <v>2002</v>
      </c>
      <c r="G1276" s="1" t="s">
        <v>147</v>
      </c>
      <c r="H1276" s="3" t="s">
        <v>482</v>
      </c>
      <c r="I1276" s="3" t="s">
        <v>483</v>
      </c>
      <c r="J1276" s="1" t="s">
        <v>484</v>
      </c>
      <c r="K1276" s="1" t="s">
        <v>49</v>
      </c>
      <c r="L1276" s="3" t="s">
        <v>416</v>
      </c>
      <c r="M1276" s="1" t="s">
        <v>12</v>
      </c>
      <c r="N1276" s="1" t="s">
        <v>77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485</v>
      </c>
      <c r="V1276" s="1" t="s">
        <v>486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491</v>
      </c>
      <c r="AE1276" s="1" t="s">
        <v>492</v>
      </c>
      <c r="AF1276" s="6" t="s">
        <v>49</v>
      </c>
      <c r="AG1276" s="6" t="s">
        <v>49</v>
      </c>
      <c r="AH1276" s="1" t="s">
        <v>201</v>
      </c>
      <c r="AI1276" s="1" t="s">
        <v>202</v>
      </c>
      <c r="AJ1276" s="22" t="s">
        <v>49</v>
      </c>
      <c r="AK1276" s="22" t="s">
        <v>49</v>
      </c>
      <c r="AL1276" s="22" t="s">
        <v>49</v>
      </c>
      <c r="AM1276" s="22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32" t="s">
        <v>49</v>
      </c>
    </row>
    <row r="1277" spans="1:48" ht="14.4" customHeight="1">
      <c r="A1277" s="1">
        <v>31</v>
      </c>
      <c r="B1277" s="1" t="s">
        <v>38</v>
      </c>
      <c r="C1277" s="1" t="s">
        <v>38</v>
      </c>
      <c r="D1277" s="1" t="s">
        <v>480</v>
      </c>
      <c r="E1277" s="1" t="s">
        <v>481</v>
      </c>
      <c r="F1277" s="1">
        <v>2002</v>
      </c>
      <c r="G1277" s="1" t="s">
        <v>147</v>
      </c>
      <c r="H1277" s="3" t="s">
        <v>482</v>
      </c>
      <c r="I1277" s="3" t="s">
        <v>483</v>
      </c>
      <c r="J1277" s="1" t="s">
        <v>484</v>
      </c>
      <c r="K1277" s="1" t="s">
        <v>49</v>
      </c>
      <c r="L1277" s="3" t="s">
        <v>416</v>
      </c>
      <c r="M1277" s="1" t="s">
        <v>12</v>
      </c>
      <c r="N1277" s="1" t="s">
        <v>77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485</v>
      </c>
      <c r="V1277" s="1" t="s">
        <v>486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491</v>
      </c>
      <c r="AE1277" s="1" t="s">
        <v>86</v>
      </c>
      <c r="AF1277" s="6" t="s">
        <v>49</v>
      </c>
      <c r="AG1277" s="6" t="s">
        <v>49</v>
      </c>
      <c r="AH1277" s="1" t="s">
        <v>201</v>
      </c>
      <c r="AI1277" s="1" t="s">
        <v>202</v>
      </c>
      <c r="AJ1277" s="22" t="s">
        <v>49</v>
      </c>
      <c r="AK1277" s="22" t="s">
        <v>49</v>
      </c>
      <c r="AL1277" s="22" t="s">
        <v>49</v>
      </c>
      <c r="AM1277" s="22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32" t="s">
        <v>49</v>
      </c>
    </row>
    <row r="1278" spans="1:48" ht="14.4" customHeight="1">
      <c r="A1278" s="1">
        <v>31</v>
      </c>
      <c r="B1278" s="1" t="s">
        <v>38</v>
      </c>
      <c r="C1278" s="1" t="s">
        <v>38</v>
      </c>
      <c r="D1278" s="1" t="s">
        <v>480</v>
      </c>
      <c r="E1278" s="1" t="s">
        <v>481</v>
      </c>
      <c r="F1278" s="1">
        <v>2002</v>
      </c>
      <c r="G1278" s="1" t="s">
        <v>147</v>
      </c>
      <c r="H1278" s="3" t="s">
        <v>482</v>
      </c>
      <c r="I1278" s="3" t="s">
        <v>483</v>
      </c>
      <c r="J1278" s="1" t="s">
        <v>484</v>
      </c>
      <c r="K1278" s="1" t="s">
        <v>49</v>
      </c>
      <c r="L1278" s="3" t="s">
        <v>416</v>
      </c>
      <c r="M1278" s="1" t="s">
        <v>12</v>
      </c>
      <c r="N1278" s="1" t="s">
        <v>77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485</v>
      </c>
      <c r="V1278" s="1" t="s">
        <v>486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492</v>
      </c>
      <c r="AE1278" s="1" t="s">
        <v>86</v>
      </c>
      <c r="AF1278" s="6" t="s">
        <v>49</v>
      </c>
      <c r="AG1278" s="6" t="s">
        <v>49</v>
      </c>
      <c r="AH1278" s="1" t="s">
        <v>201</v>
      </c>
      <c r="AI1278" s="1" t="s">
        <v>202</v>
      </c>
      <c r="AJ1278" s="22" t="s">
        <v>49</v>
      </c>
      <c r="AK1278" s="22" t="s">
        <v>49</v>
      </c>
      <c r="AL1278" s="22" t="s">
        <v>49</v>
      </c>
      <c r="AM1278" s="22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32" t="s">
        <v>49</v>
      </c>
    </row>
    <row r="1279" spans="1:48" ht="14.4" customHeight="1">
      <c r="A1279" s="1">
        <v>39</v>
      </c>
      <c r="B1279" s="1" t="s">
        <v>38</v>
      </c>
      <c r="C1279" s="1" t="s">
        <v>38</v>
      </c>
      <c r="D1279" s="1" t="s">
        <v>493</v>
      </c>
      <c r="E1279" s="1" t="s">
        <v>40</v>
      </c>
      <c r="F1279" s="1">
        <v>1991</v>
      </c>
      <c r="G1279" s="1" t="s">
        <v>178</v>
      </c>
      <c r="H1279" s="3" t="s">
        <v>494</v>
      </c>
      <c r="I1279" s="3" t="s">
        <v>495</v>
      </c>
      <c r="J1279" s="3" t="s">
        <v>496</v>
      </c>
      <c r="K1279" s="3" t="s">
        <v>45</v>
      </c>
      <c r="L1279" s="1" t="s">
        <v>46</v>
      </c>
      <c r="M1279" s="1" t="s">
        <v>116</v>
      </c>
      <c r="N1279" s="1" t="s">
        <v>117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497</v>
      </c>
      <c r="T1279" s="1" t="s">
        <v>497</v>
      </c>
      <c r="U1279" s="1" t="s">
        <v>498</v>
      </c>
      <c r="V1279" s="1" t="s">
        <v>499</v>
      </c>
      <c r="W1279" s="1">
        <v>30.12</v>
      </c>
      <c r="X1279" s="1">
        <v>-97.364999999999995</v>
      </c>
      <c r="Y1279" s="1" t="s">
        <v>142</v>
      </c>
      <c r="Z1279" s="1" t="s">
        <v>49</v>
      </c>
      <c r="AA1279" s="1" t="s">
        <v>128</v>
      </c>
      <c r="AB1279" s="1" t="s">
        <v>294</v>
      </c>
      <c r="AC1279" s="1" t="s">
        <v>294</v>
      </c>
      <c r="AD1279" s="1" t="s">
        <v>509</v>
      </c>
      <c r="AE1279" s="1" t="s">
        <v>509</v>
      </c>
      <c r="AF1279" s="1" t="s">
        <v>60</v>
      </c>
      <c r="AG1279" s="1" t="s">
        <v>60</v>
      </c>
      <c r="AH1279" s="1" t="s">
        <v>500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1">
        <f t="shared" ref="AR1279:AR1286" si="99">AN1279*AL1279</f>
        <v>1.5000000000000002E-3</v>
      </c>
      <c r="AS1279" s="4">
        <f t="shared" ref="AS1279:AS1286" si="100">AR1279/(AM1279^2)*100</f>
        <v>0.85034013605442205</v>
      </c>
      <c r="AT1279" s="5">
        <v>0</v>
      </c>
      <c r="AU1279" s="4">
        <f>AS1279*(1-AL1279)/AL1279</f>
        <v>4.8185941043083913</v>
      </c>
      <c r="AV1279" s="29" t="s">
        <v>501</v>
      </c>
    </row>
    <row r="1280" spans="1:48">
      <c r="A1280" s="1">
        <v>39</v>
      </c>
      <c r="B1280" s="1" t="s">
        <v>38</v>
      </c>
      <c r="C1280" s="1" t="s">
        <v>38</v>
      </c>
      <c r="D1280" s="1" t="s">
        <v>493</v>
      </c>
      <c r="E1280" s="1" t="s">
        <v>40</v>
      </c>
      <c r="F1280" s="1">
        <v>1991</v>
      </c>
      <c r="G1280" s="1" t="s">
        <v>178</v>
      </c>
      <c r="H1280" s="3" t="s">
        <v>494</v>
      </c>
      <c r="I1280" s="3" t="s">
        <v>495</v>
      </c>
      <c r="J1280" s="3" t="s">
        <v>496</v>
      </c>
      <c r="K1280" s="3" t="s">
        <v>45</v>
      </c>
      <c r="L1280" s="1" t="s">
        <v>46</v>
      </c>
      <c r="M1280" s="1" t="s">
        <v>116</v>
      </c>
      <c r="N1280" s="1" t="s">
        <v>117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497</v>
      </c>
      <c r="T1280" s="1" t="s">
        <v>497</v>
      </c>
      <c r="U1280" s="1" t="s">
        <v>498</v>
      </c>
      <c r="V1280" s="1" t="s">
        <v>499</v>
      </c>
      <c r="W1280" s="1">
        <v>30.12</v>
      </c>
      <c r="X1280" s="1">
        <v>-97.364999999999995</v>
      </c>
      <c r="Y1280" s="1" t="s">
        <v>142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500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1">
        <f t="shared" si="99"/>
        <v>0.45360000000000006</v>
      </c>
      <c r="AS1280" s="4">
        <f t="shared" si="100"/>
        <v>0.17718750000000003</v>
      </c>
      <c r="AT1280" s="5">
        <v>0</v>
      </c>
      <c r="AU1280" s="4">
        <f>AS1280*(1-AL1280)/AL1280</f>
        <v>1.0884375000000002</v>
      </c>
      <c r="AV1280" s="29" t="s">
        <v>501</v>
      </c>
    </row>
    <row r="1281" spans="1:48" ht="14.4" customHeight="1">
      <c r="A1281" s="1">
        <v>39</v>
      </c>
      <c r="B1281" s="1" t="s">
        <v>38</v>
      </c>
      <c r="C1281" s="1" t="s">
        <v>38</v>
      </c>
      <c r="D1281" s="1" t="s">
        <v>493</v>
      </c>
      <c r="E1281" s="1" t="s">
        <v>40</v>
      </c>
      <c r="F1281" s="1">
        <v>1991</v>
      </c>
      <c r="G1281" s="1" t="s">
        <v>178</v>
      </c>
      <c r="H1281" s="3" t="s">
        <v>494</v>
      </c>
      <c r="I1281" s="3" t="s">
        <v>495</v>
      </c>
      <c r="J1281" s="3" t="s">
        <v>496</v>
      </c>
      <c r="K1281" s="3" t="s">
        <v>45</v>
      </c>
      <c r="L1281" s="1" t="s">
        <v>46</v>
      </c>
      <c r="M1281" s="1" t="s">
        <v>116</v>
      </c>
      <c r="N1281" s="1" t="s">
        <v>117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497</v>
      </c>
      <c r="T1281" s="1" t="s">
        <v>497</v>
      </c>
      <c r="U1281" s="1" t="s">
        <v>498</v>
      </c>
      <c r="V1281" s="1" t="s">
        <v>499</v>
      </c>
      <c r="W1281" s="1">
        <v>30.12</v>
      </c>
      <c r="X1281" s="1">
        <v>-97.364999999999995</v>
      </c>
      <c r="Y1281" s="1" t="s">
        <v>142</v>
      </c>
      <c r="Z1281" s="1" t="s">
        <v>49</v>
      </c>
      <c r="AA1281" s="1" t="s">
        <v>50</v>
      </c>
      <c r="AB1281" s="1" t="s">
        <v>66</v>
      </c>
      <c r="AC1281" s="1" t="s">
        <v>125</v>
      </c>
      <c r="AD1281" s="1" t="s">
        <v>126</v>
      </c>
      <c r="AE1281" s="1" t="s">
        <v>126</v>
      </c>
      <c r="AF1281" s="1" t="s">
        <v>60</v>
      </c>
      <c r="AG1281" s="1" t="s">
        <v>61</v>
      </c>
      <c r="AH1281" s="1" t="s">
        <v>500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1">
        <f t="shared" si="99"/>
        <v>0.48599999999999999</v>
      </c>
      <c r="AS1281" s="4">
        <f t="shared" si="100"/>
        <v>0.64209274673008332</v>
      </c>
      <c r="AT1281" s="5">
        <v>0</v>
      </c>
      <c r="AU1281" s="4">
        <f>AS1281*(1-AL1281)/AL1281</f>
        <v>3.6385255648038051</v>
      </c>
      <c r="AV1281" s="29" t="s">
        <v>501</v>
      </c>
    </row>
    <row r="1282" spans="1:48">
      <c r="A1282" s="1">
        <v>39</v>
      </c>
      <c r="B1282" s="1" t="s">
        <v>38</v>
      </c>
      <c r="C1282" s="1" t="s">
        <v>38</v>
      </c>
      <c r="D1282" s="1" t="s">
        <v>493</v>
      </c>
      <c r="E1282" s="1" t="s">
        <v>40</v>
      </c>
      <c r="F1282" s="1">
        <v>1991</v>
      </c>
      <c r="G1282" s="1" t="s">
        <v>178</v>
      </c>
      <c r="H1282" s="3" t="s">
        <v>494</v>
      </c>
      <c r="I1282" s="3" t="s">
        <v>495</v>
      </c>
      <c r="J1282" s="3" t="s">
        <v>496</v>
      </c>
      <c r="K1282" s="3" t="s">
        <v>45</v>
      </c>
      <c r="L1282" s="1" t="s">
        <v>46</v>
      </c>
      <c r="M1282" s="1" t="s">
        <v>116</v>
      </c>
      <c r="N1282" s="1" t="s">
        <v>117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497</v>
      </c>
      <c r="T1282" s="1" t="s">
        <v>497</v>
      </c>
      <c r="U1282" s="1" t="s">
        <v>498</v>
      </c>
      <c r="V1282" s="1" t="s">
        <v>499</v>
      </c>
      <c r="W1282" s="1">
        <v>30.12</v>
      </c>
      <c r="X1282" s="1">
        <v>-97.364999999999995</v>
      </c>
      <c r="Y1282" s="1" t="s">
        <v>142</v>
      </c>
      <c r="Z1282" s="1" t="s">
        <v>49</v>
      </c>
      <c r="AA1282" s="1" t="s">
        <v>50</v>
      </c>
      <c r="AB1282" s="1" t="s">
        <v>210</v>
      </c>
      <c r="AC1282" s="1" t="s">
        <v>213</v>
      </c>
      <c r="AD1282" s="1" t="s">
        <v>502</v>
      </c>
      <c r="AE1282" s="1" t="s">
        <v>502</v>
      </c>
      <c r="AF1282" s="1" t="s">
        <v>60</v>
      </c>
      <c r="AG1282" s="1" t="s">
        <v>174</v>
      </c>
      <c r="AH1282" s="1" t="s">
        <v>500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1">
        <f t="shared" si="99"/>
        <v>0</v>
      </c>
      <c r="AS1282" s="4">
        <f t="shared" si="100"/>
        <v>0</v>
      </c>
      <c r="AT1282" s="5">
        <v>0</v>
      </c>
      <c r="AU1282" s="4">
        <f>AN1282/(AM1282^2)*100</f>
        <v>3.9602980124254366</v>
      </c>
      <c r="AV1282" s="29" t="s">
        <v>501</v>
      </c>
    </row>
    <row r="1283" spans="1:48" ht="14.4" customHeight="1">
      <c r="A1283" s="1">
        <v>39</v>
      </c>
      <c r="B1283" s="1" t="s">
        <v>38</v>
      </c>
      <c r="C1283" s="1" t="s">
        <v>38</v>
      </c>
      <c r="D1283" s="1" t="s">
        <v>493</v>
      </c>
      <c r="E1283" s="1" t="s">
        <v>40</v>
      </c>
      <c r="F1283" s="1">
        <v>1991</v>
      </c>
      <c r="G1283" s="1" t="s">
        <v>178</v>
      </c>
      <c r="H1283" s="3" t="s">
        <v>494</v>
      </c>
      <c r="I1283" s="3" t="s">
        <v>495</v>
      </c>
      <c r="J1283" s="3" t="s">
        <v>496</v>
      </c>
      <c r="K1283" s="3" t="s">
        <v>45</v>
      </c>
      <c r="L1283" s="1" t="s">
        <v>46</v>
      </c>
      <c r="M1283" s="1" t="s">
        <v>116</v>
      </c>
      <c r="N1283" s="1" t="s">
        <v>117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497</v>
      </c>
      <c r="T1283" s="1" t="s">
        <v>497</v>
      </c>
      <c r="U1283" s="1" t="s">
        <v>498</v>
      </c>
      <c r="V1283" s="1" t="s">
        <v>499</v>
      </c>
      <c r="W1283" s="1">
        <v>30.12</v>
      </c>
      <c r="X1283" s="1">
        <v>-97.364999999999995</v>
      </c>
      <c r="Y1283" s="1" t="s">
        <v>142</v>
      </c>
      <c r="Z1283" s="1" t="s">
        <v>49</v>
      </c>
      <c r="AA1283" s="1" t="s">
        <v>50</v>
      </c>
      <c r="AB1283" s="1" t="s">
        <v>210</v>
      </c>
      <c r="AC1283" s="1" t="s">
        <v>213</v>
      </c>
      <c r="AD1283" s="1" t="s">
        <v>503</v>
      </c>
      <c r="AE1283" s="1" t="s">
        <v>503</v>
      </c>
      <c r="AF1283" s="1" t="s">
        <v>60</v>
      </c>
      <c r="AG1283" s="1" t="s">
        <v>174</v>
      </c>
      <c r="AH1283" s="1" t="s">
        <v>500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1">
        <f t="shared" si="99"/>
        <v>3.2000000000000006E-3</v>
      </c>
      <c r="AS1283" s="4">
        <f t="shared" si="100"/>
        <v>0.12193263222069807</v>
      </c>
      <c r="AT1283" s="5">
        <v>0</v>
      </c>
      <c r="AU1283" s="4">
        <f>AS1283*(1-AL1283)/AL1283</f>
        <v>5.9746989788142049</v>
      </c>
      <c r="AV1283" s="29" t="s">
        <v>501</v>
      </c>
    </row>
    <row r="1284" spans="1:48" ht="14.4" customHeight="1">
      <c r="A1284" s="1">
        <v>39</v>
      </c>
      <c r="B1284" s="1" t="s">
        <v>38</v>
      </c>
      <c r="C1284" s="1" t="s">
        <v>38</v>
      </c>
      <c r="D1284" s="1" t="s">
        <v>493</v>
      </c>
      <c r="E1284" s="1" t="s">
        <v>40</v>
      </c>
      <c r="F1284" s="1">
        <v>1991</v>
      </c>
      <c r="G1284" s="1" t="s">
        <v>178</v>
      </c>
      <c r="H1284" s="3" t="s">
        <v>494</v>
      </c>
      <c r="I1284" s="3" t="s">
        <v>495</v>
      </c>
      <c r="J1284" s="3" t="s">
        <v>496</v>
      </c>
      <c r="K1284" s="3" t="s">
        <v>45</v>
      </c>
      <c r="L1284" s="1" t="s">
        <v>46</v>
      </c>
      <c r="M1284" s="1" t="s">
        <v>116</v>
      </c>
      <c r="N1284" s="1" t="s">
        <v>117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497</v>
      </c>
      <c r="T1284" s="1" t="s">
        <v>497</v>
      </c>
      <c r="U1284" s="1" t="s">
        <v>498</v>
      </c>
      <c r="V1284" s="1" t="s">
        <v>499</v>
      </c>
      <c r="W1284" s="1">
        <v>30.12</v>
      </c>
      <c r="X1284" s="1">
        <v>-97.364999999999995</v>
      </c>
      <c r="Y1284" s="1" t="s">
        <v>142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424</v>
      </c>
      <c r="AE1284" s="1" t="s">
        <v>424</v>
      </c>
      <c r="AF1284" s="1" t="s">
        <v>60</v>
      </c>
      <c r="AG1284" s="1" t="s">
        <v>61</v>
      </c>
      <c r="AH1284" s="1" t="s">
        <v>500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1">
        <f t="shared" si="99"/>
        <v>0</v>
      </c>
      <c r="AS1284" s="4">
        <f t="shared" si="100"/>
        <v>0</v>
      </c>
      <c r="AT1284" s="5">
        <v>0</v>
      </c>
      <c r="AU1284" s="4">
        <f>AN1284/(AM1284^2)*100</f>
        <v>2.9308888300682825</v>
      </c>
      <c r="AV1284" s="29" t="s">
        <v>501</v>
      </c>
    </row>
    <row r="1285" spans="1:48" ht="14.4" customHeight="1">
      <c r="A1285" s="1">
        <v>39</v>
      </c>
      <c r="B1285" s="1" t="s">
        <v>38</v>
      </c>
      <c r="C1285" s="1" t="s">
        <v>38</v>
      </c>
      <c r="D1285" s="1" t="s">
        <v>493</v>
      </c>
      <c r="E1285" s="1" t="s">
        <v>40</v>
      </c>
      <c r="F1285" s="1">
        <v>1991</v>
      </c>
      <c r="G1285" s="1" t="s">
        <v>178</v>
      </c>
      <c r="H1285" s="3" t="s">
        <v>494</v>
      </c>
      <c r="I1285" s="3" t="s">
        <v>495</v>
      </c>
      <c r="J1285" s="3" t="s">
        <v>496</v>
      </c>
      <c r="K1285" s="3" t="s">
        <v>45</v>
      </c>
      <c r="L1285" s="1" t="s">
        <v>46</v>
      </c>
      <c r="M1285" s="1" t="s">
        <v>116</v>
      </c>
      <c r="N1285" s="1" t="s">
        <v>117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497</v>
      </c>
      <c r="T1285" s="1" t="s">
        <v>497</v>
      </c>
      <c r="U1285" s="1" t="s">
        <v>498</v>
      </c>
      <c r="V1285" s="1" t="s">
        <v>499</v>
      </c>
      <c r="W1285" s="1">
        <v>30.12</v>
      </c>
      <c r="X1285" s="1">
        <v>-97.364999999999995</v>
      </c>
      <c r="Y1285" s="1" t="s">
        <v>142</v>
      </c>
      <c r="Z1285" s="1" t="s">
        <v>49</v>
      </c>
      <c r="AA1285" s="1" t="s">
        <v>95</v>
      </c>
      <c r="AB1285" s="1" t="s">
        <v>504</v>
      </c>
      <c r="AC1285" s="1" t="s">
        <v>504</v>
      </c>
      <c r="AD1285" s="1" t="s">
        <v>505</v>
      </c>
      <c r="AE1285" s="1" t="s">
        <v>505</v>
      </c>
      <c r="AF1285" s="1" t="s">
        <v>506</v>
      </c>
      <c r="AG1285" s="1" t="s">
        <v>506</v>
      </c>
      <c r="AH1285" s="1" t="s">
        <v>500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1">
        <f t="shared" si="99"/>
        <v>0</v>
      </c>
      <c r="AS1285" s="4">
        <f t="shared" si="100"/>
        <v>0</v>
      </c>
      <c r="AT1285" s="5">
        <v>0</v>
      </c>
      <c r="AU1285" s="4">
        <f>AN1285/(AM1285^2)*100</f>
        <v>12.110330798010867</v>
      </c>
      <c r="AV1285" s="29" t="s">
        <v>501</v>
      </c>
    </row>
    <row r="1286" spans="1:48" ht="14.4" customHeight="1">
      <c r="A1286" s="1">
        <v>39</v>
      </c>
      <c r="B1286" s="1" t="s">
        <v>38</v>
      </c>
      <c r="C1286" s="1" t="s">
        <v>38</v>
      </c>
      <c r="D1286" s="1" t="s">
        <v>493</v>
      </c>
      <c r="E1286" s="1" t="s">
        <v>40</v>
      </c>
      <c r="F1286" s="1">
        <v>1991</v>
      </c>
      <c r="G1286" s="1" t="s">
        <v>178</v>
      </c>
      <c r="H1286" s="3" t="s">
        <v>494</v>
      </c>
      <c r="I1286" s="3" t="s">
        <v>495</v>
      </c>
      <c r="J1286" s="3" t="s">
        <v>496</v>
      </c>
      <c r="K1286" s="3" t="s">
        <v>45</v>
      </c>
      <c r="L1286" s="1" t="s">
        <v>46</v>
      </c>
      <c r="M1286" s="1" t="s">
        <v>116</v>
      </c>
      <c r="N1286" s="1" t="s">
        <v>117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497</v>
      </c>
      <c r="T1286" s="1" t="s">
        <v>497</v>
      </c>
      <c r="U1286" s="1" t="s">
        <v>498</v>
      </c>
      <c r="V1286" s="1" t="s">
        <v>499</v>
      </c>
      <c r="W1286" s="1">
        <v>30.12</v>
      </c>
      <c r="X1286" s="1">
        <v>-97.364999999999995</v>
      </c>
      <c r="Y1286" s="1" t="s">
        <v>142</v>
      </c>
      <c r="Z1286" s="1" t="s">
        <v>49</v>
      </c>
      <c r="AA1286" s="1" t="s">
        <v>128</v>
      </c>
      <c r="AB1286" s="1" t="s">
        <v>507</v>
      </c>
      <c r="AC1286" s="1" t="s">
        <v>508</v>
      </c>
      <c r="AD1286" s="1" t="s">
        <v>508</v>
      </c>
      <c r="AE1286" s="1" t="s">
        <v>508</v>
      </c>
      <c r="AF1286" s="1" t="s">
        <v>60</v>
      </c>
      <c r="AG1286" s="1" t="s">
        <v>130</v>
      </c>
      <c r="AH1286" s="1" t="s">
        <v>500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1">
        <f t="shared" si="99"/>
        <v>7.84</v>
      </c>
      <c r="AS1286" s="4">
        <f t="shared" si="100"/>
        <v>0.43878479223400163</v>
      </c>
      <c r="AT1286" s="5">
        <v>0</v>
      </c>
      <c r="AU1286" s="4">
        <f>AS1286*(1-AL1286)/AL1286</f>
        <v>43.43969443116616</v>
      </c>
      <c r="AV1286" s="29" t="s">
        <v>501</v>
      </c>
    </row>
    <row r="1287" spans="1:48">
      <c r="A1287" s="1">
        <v>39</v>
      </c>
      <c r="B1287" s="1" t="s">
        <v>38</v>
      </c>
      <c r="C1287" s="1" t="s">
        <v>38</v>
      </c>
      <c r="D1287" s="1" t="s">
        <v>493</v>
      </c>
      <c r="E1287" s="1" t="s">
        <v>40</v>
      </c>
      <c r="F1287" s="1">
        <v>1991</v>
      </c>
      <c r="G1287" s="1" t="s">
        <v>178</v>
      </c>
      <c r="H1287" s="3" t="s">
        <v>494</v>
      </c>
      <c r="I1287" s="3" t="s">
        <v>495</v>
      </c>
      <c r="J1287" s="3" t="s">
        <v>496</v>
      </c>
      <c r="K1287" s="3" t="s">
        <v>45</v>
      </c>
      <c r="L1287" s="1" t="s">
        <v>46</v>
      </c>
      <c r="M1287" s="1" t="s">
        <v>116</v>
      </c>
      <c r="N1287" s="1" t="s">
        <v>117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497</v>
      </c>
      <c r="T1287" s="1" t="s">
        <v>497</v>
      </c>
      <c r="U1287" s="1" t="s">
        <v>498</v>
      </c>
      <c r="V1287" s="1" t="s">
        <v>499</v>
      </c>
      <c r="W1287" s="1">
        <v>30.12</v>
      </c>
      <c r="X1287" s="1">
        <v>-97.364999999999995</v>
      </c>
      <c r="Y1287" s="1" t="s">
        <v>142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509</v>
      </c>
      <c r="AE1287" s="1" t="s">
        <v>62</v>
      </c>
      <c r="AF1287" s="6" t="s">
        <v>49</v>
      </c>
      <c r="AG1287" s="6" t="s">
        <v>49</v>
      </c>
      <c r="AH1287" s="1" t="s">
        <v>500</v>
      </c>
      <c r="AI1287" s="1" t="s">
        <v>55</v>
      </c>
      <c r="AJ1287" s="22" t="s">
        <v>49</v>
      </c>
      <c r="AK1287" s="22" t="s">
        <v>49</v>
      </c>
      <c r="AL1287" s="22" t="s">
        <v>49</v>
      </c>
      <c r="AM1287" s="22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14" t="s">
        <v>49</v>
      </c>
    </row>
    <row r="1288" spans="1:48">
      <c r="A1288" s="1">
        <v>39</v>
      </c>
      <c r="B1288" s="1" t="s">
        <v>38</v>
      </c>
      <c r="C1288" s="1" t="s">
        <v>38</v>
      </c>
      <c r="D1288" s="1" t="s">
        <v>493</v>
      </c>
      <c r="E1288" s="1" t="s">
        <v>40</v>
      </c>
      <c r="F1288" s="1">
        <v>1991</v>
      </c>
      <c r="G1288" s="1" t="s">
        <v>178</v>
      </c>
      <c r="H1288" s="3" t="s">
        <v>494</v>
      </c>
      <c r="I1288" s="3" t="s">
        <v>495</v>
      </c>
      <c r="J1288" s="3" t="s">
        <v>496</v>
      </c>
      <c r="K1288" s="3" t="s">
        <v>45</v>
      </c>
      <c r="L1288" s="1" t="s">
        <v>46</v>
      </c>
      <c r="M1288" s="1" t="s">
        <v>116</v>
      </c>
      <c r="N1288" s="1" t="s">
        <v>117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497</v>
      </c>
      <c r="T1288" s="1" t="s">
        <v>497</v>
      </c>
      <c r="U1288" s="1" t="s">
        <v>498</v>
      </c>
      <c r="V1288" s="1" t="s">
        <v>499</v>
      </c>
      <c r="W1288" s="1">
        <v>30.12</v>
      </c>
      <c r="X1288" s="1">
        <v>-97.364999999999995</v>
      </c>
      <c r="Y1288" s="1" t="s">
        <v>142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509</v>
      </c>
      <c r="AE1288" s="1" t="s">
        <v>126</v>
      </c>
      <c r="AF1288" s="6" t="s">
        <v>49</v>
      </c>
      <c r="AG1288" s="6" t="s">
        <v>49</v>
      </c>
      <c r="AH1288" s="1" t="s">
        <v>500</v>
      </c>
      <c r="AI1288" s="1" t="s">
        <v>55</v>
      </c>
      <c r="AJ1288" s="22" t="s">
        <v>49</v>
      </c>
      <c r="AK1288" s="22" t="s">
        <v>49</v>
      </c>
      <c r="AL1288" s="22" t="s">
        <v>49</v>
      </c>
      <c r="AM1288" s="22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14" t="s">
        <v>49</v>
      </c>
    </row>
    <row r="1289" spans="1:48">
      <c r="A1289" s="1">
        <v>39</v>
      </c>
      <c r="B1289" s="1" t="s">
        <v>38</v>
      </c>
      <c r="C1289" s="1" t="s">
        <v>38</v>
      </c>
      <c r="D1289" s="1" t="s">
        <v>493</v>
      </c>
      <c r="E1289" s="1" t="s">
        <v>40</v>
      </c>
      <c r="F1289" s="1">
        <v>1991</v>
      </c>
      <c r="G1289" s="1" t="s">
        <v>178</v>
      </c>
      <c r="H1289" s="3" t="s">
        <v>494</v>
      </c>
      <c r="I1289" s="3" t="s">
        <v>495</v>
      </c>
      <c r="J1289" s="3" t="s">
        <v>496</v>
      </c>
      <c r="K1289" s="3" t="s">
        <v>45</v>
      </c>
      <c r="L1289" s="1" t="s">
        <v>46</v>
      </c>
      <c r="M1289" s="1" t="s">
        <v>116</v>
      </c>
      <c r="N1289" s="1" t="s">
        <v>117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497</v>
      </c>
      <c r="T1289" s="1" t="s">
        <v>497</v>
      </c>
      <c r="U1289" s="1" t="s">
        <v>498</v>
      </c>
      <c r="V1289" s="1" t="s">
        <v>499</v>
      </c>
      <c r="W1289" s="1">
        <v>30.12</v>
      </c>
      <c r="X1289" s="1">
        <v>-97.364999999999995</v>
      </c>
      <c r="Y1289" s="1" t="s">
        <v>142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126</v>
      </c>
      <c r="AF1289" s="6" t="s">
        <v>49</v>
      </c>
      <c r="AG1289" s="6" t="s">
        <v>49</v>
      </c>
      <c r="AH1289" s="1" t="s">
        <v>500</v>
      </c>
      <c r="AI1289" s="1" t="s">
        <v>55</v>
      </c>
      <c r="AJ1289" s="22" t="s">
        <v>49</v>
      </c>
      <c r="AK1289" s="22" t="s">
        <v>49</v>
      </c>
      <c r="AL1289" s="22" t="s">
        <v>49</v>
      </c>
      <c r="AM1289" s="22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14" t="s">
        <v>49</v>
      </c>
    </row>
    <row r="1290" spans="1:48" ht="15" customHeight="1">
      <c r="A1290" s="1">
        <v>14</v>
      </c>
      <c r="B1290" s="1" t="s">
        <v>38</v>
      </c>
      <c r="C1290" s="1" t="s">
        <v>38</v>
      </c>
      <c r="D1290" s="3" t="s">
        <v>510</v>
      </c>
      <c r="E1290" s="3" t="s">
        <v>511</v>
      </c>
      <c r="F1290" s="3">
        <v>2008</v>
      </c>
      <c r="G1290" s="3" t="s">
        <v>178</v>
      </c>
      <c r="H1290" s="3" t="s">
        <v>451</v>
      </c>
      <c r="I1290" s="3" t="s">
        <v>512</v>
      </c>
      <c r="J1290" s="3" t="s">
        <v>513</v>
      </c>
      <c r="K1290" s="3" t="s">
        <v>45</v>
      </c>
      <c r="L1290" s="3" t="s">
        <v>46</v>
      </c>
      <c r="M1290" s="1" t="s">
        <v>116</v>
      </c>
      <c r="N1290" s="1" t="s">
        <v>117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514</v>
      </c>
      <c r="T1290" s="1" t="s">
        <v>514</v>
      </c>
      <c r="U1290" s="1" t="s">
        <v>120</v>
      </c>
      <c r="V1290" s="3" t="s">
        <v>515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516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1">
        <v>0.51300000000000001</v>
      </c>
      <c r="AS1290" s="4">
        <f>AR1290/(AM1290^2)*100</f>
        <v>0.11479088367946627</v>
      </c>
      <c r="AT1290" s="5">
        <v>0</v>
      </c>
      <c r="AU1290" s="4">
        <f>AS1290*(1-AL1290)/AL1290</f>
        <v>0.80353618575626395</v>
      </c>
      <c r="AV1290" s="1" t="s">
        <v>517</v>
      </c>
    </row>
    <row r="1291" spans="1:48" ht="15" customHeight="1">
      <c r="A1291" s="1">
        <v>14</v>
      </c>
      <c r="B1291" s="1" t="s">
        <v>38</v>
      </c>
      <c r="C1291" s="1" t="s">
        <v>38</v>
      </c>
      <c r="D1291" s="3" t="s">
        <v>510</v>
      </c>
      <c r="E1291" s="3" t="s">
        <v>511</v>
      </c>
      <c r="F1291" s="3">
        <v>2008</v>
      </c>
      <c r="G1291" s="3" t="s">
        <v>178</v>
      </c>
      <c r="H1291" s="3" t="s">
        <v>451</v>
      </c>
      <c r="I1291" s="3" t="s">
        <v>512</v>
      </c>
      <c r="J1291" s="3" t="s">
        <v>513</v>
      </c>
      <c r="K1291" s="3" t="s">
        <v>45</v>
      </c>
      <c r="L1291" s="3" t="s">
        <v>46</v>
      </c>
      <c r="M1291" s="1" t="s">
        <v>116</v>
      </c>
      <c r="N1291" s="1" t="s">
        <v>117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514</v>
      </c>
      <c r="T1291" s="1" t="s">
        <v>514</v>
      </c>
      <c r="U1291" s="1" t="s">
        <v>120</v>
      </c>
      <c r="V1291" s="3" t="s">
        <v>515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519</v>
      </c>
      <c r="AE1291" s="1" t="s">
        <v>519</v>
      </c>
      <c r="AF1291" s="1" t="s">
        <v>60</v>
      </c>
      <c r="AG1291" s="1" t="s">
        <v>61</v>
      </c>
      <c r="AH1291" s="1" t="s">
        <v>516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AR1291/AL1291</f>
        <v>0.25</v>
      </c>
      <c r="AO1291" s="1">
        <v>3.04</v>
      </c>
      <c r="AP1291" s="6">
        <v>1</v>
      </c>
      <c r="AQ1291" s="1" t="s">
        <v>49</v>
      </c>
      <c r="AR1291" s="1">
        <v>1.0999999999999999E-2</v>
      </c>
      <c r="AS1291" s="4">
        <f>AR1291/(AM1291^2)*100</f>
        <v>9.241755933627388E-2</v>
      </c>
      <c r="AT1291" s="5">
        <v>0</v>
      </c>
      <c r="AU1291" s="4">
        <f>AS1291*(1-AL1291)/AL1291</f>
        <v>2.0079815164881327</v>
      </c>
      <c r="AV1291" s="1" t="s">
        <v>517</v>
      </c>
    </row>
    <row r="1292" spans="1:48" ht="15" customHeight="1">
      <c r="A1292" s="1">
        <v>14</v>
      </c>
      <c r="B1292" s="1" t="s">
        <v>38</v>
      </c>
      <c r="C1292" s="1" t="s">
        <v>38</v>
      </c>
      <c r="D1292" s="3" t="s">
        <v>510</v>
      </c>
      <c r="E1292" s="3" t="s">
        <v>511</v>
      </c>
      <c r="F1292" s="3">
        <v>2008</v>
      </c>
      <c r="G1292" s="3" t="s">
        <v>178</v>
      </c>
      <c r="H1292" s="3" t="s">
        <v>451</v>
      </c>
      <c r="I1292" s="3" t="s">
        <v>512</v>
      </c>
      <c r="J1292" s="3" t="s">
        <v>513</v>
      </c>
      <c r="K1292" s="3" t="s">
        <v>45</v>
      </c>
      <c r="L1292" s="3" t="s">
        <v>46</v>
      </c>
      <c r="M1292" s="1" t="s">
        <v>116</v>
      </c>
      <c r="N1292" s="1" t="s">
        <v>117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514</v>
      </c>
      <c r="T1292" s="1" t="s">
        <v>514</v>
      </c>
      <c r="U1292" s="1" t="s">
        <v>120</v>
      </c>
      <c r="V1292" s="3" t="s">
        <v>515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86</v>
      </c>
      <c r="AE1292" s="1" t="s">
        <v>86</v>
      </c>
      <c r="AF1292" s="1" t="s">
        <v>60</v>
      </c>
      <c r="AG1292" s="1" t="s">
        <v>61</v>
      </c>
      <c r="AH1292" s="1" t="s">
        <v>516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1">
        <v>2.7570000000000001</v>
      </c>
      <c r="AS1292" s="4">
        <f>AR1292/(AM1292^2)*100</f>
        <v>0.58012793535897655</v>
      </c>
      <c r="AT1292" s="5">
        <v>0</v>
      </c>
      <c r="AU1292" s="4">
        <f>AS1292*(1-AL1292)/AL1292</f>
        <v>1.3998308883917969</v>
      </c>
      <c r="AV1292" s="1" t="s">
        <v>517</v>
      </c>
    </row>
    <row r="1293" spans="1:48" ht="15" customHeight="1">
      <c r="A1293" s="1">
        <v>14</v>
      </c>
      <c r="B1293" s="1" t="s">
        <v>38</v>
      </c>
      <c r="C1293" s="1" t="s">
        <v>38</v>
      </c>
      <c r="D1293" s="3" t="s">
        <v>510</v>
      </c>
      <c r="E1293" s="3" t="s">
        <v>511</v>
      </c>
      <c r="F1293" s="3">
        <v>2008</v>
      </c>
      <c r="G1293" s="3" t="s">
        <v>178</v>
      </c>
      <c r="H1293" s="3" t="s">
        <v>451</v>
      </c>
      <c r="I1293" s="3" t="s">
        <v>512</v>
      </c>
      <c r="J1293" s="3" t="s">
        <v>513</v>
      </c>
      <c r="K1293" s="3" t="s">
        <v>45</v>
      </c>
      <c r="L1293" s="3" t="s">
        <v>46</v>
      </c>
      <c r="M1293" s="1" t="s">
        <v>116</v>
      </c>
      <c r="N1293" s="1" t="s">
        <v>117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514</v>
      </c>
      <c r="T1293" s="1" t="s">
        <v>514</v>
      </c>
      <c r="U1293" s="1" t="s">
        <v>120</v>
      </c>
      <c r="V1293" s="3" t="s">
        <v>515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87</v>
      </c>
      <c r="AD1293" s="1" t="s">
        <v>518</v>
      </c>
      <c r="AE1293" s="1" t="s">
        <v>518</v>
      </c>
      <c r="AF1293" s="1" t="s">
        <v>60</v>
      </c>
      <c r="AG1293" s="1" t="s">
        <v>61</v>
      </c>
      <c r="AH1293" s="1" t="s">
        <v>516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1">
        <v>2.899</v>
      </c>
      <c r="AS1293" s="4">
        <f>AR1293/(AM1293^2)*100</f>
        <v>0.63539781733507272</v>
      </c>
      <c r="AT1293" s="5">
        <v>0</v>
      </c>
      <c r="AU1293" s="4">
        <f>AS1293*(1-AL1293)/AL1293</f>
        <v>2.0343409109635524</v>
      </c>
      <c r="AV1293" s="1" t="s">
        <v>517</v>
      </c>
    </row>
    <row r="1294" spans="1:48">
      <c r="A1294" s="1">
        <v>14</v>
      </c>
      <c r="B1294" s="1" t="s">
        <v>38</v>
      </c>
      <c r="C1294" s="1" t="s">
        <v>38</v>
      </c>
      <c r="D1294" s="3" t="s">
        <v>510</v>
      </c>
      <c r="E1294" s="3" t="s">
        <v>511</v>
      </c>
      <c r="F1294" s="3">
        <v>2008</v>
      </c>
      <c r="G1294" s="3" t="s">
        <v>178</v>
      </c>
      <c r="H1294" s="3" t="s">
        <v>451</v>
      </c>
      <c r="I1294" s="3" t="s">
        <v>512</v>
      </c>
      <c r="J1294" s="3" t="s">
        <v>513</v>
      </c>
      <c r="K1294" s="3" t="s">
        <v>45</v>
      </c>
      <c r="L1294" s="3" t="s">
        <v>46</v>
      </c>
      <c r="M1294" s="1" t="s">
        <v>116</v>
      </c>
      <c r="N1294" s="1" t="s">
        <v>117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514</v>
      </c>
      <c r="T1294" s="1" t="s">
        <v>514</v>
      </c>
      <c r="U1294" s="1" t="s">
        <v>120</v>
      </c>
      <c r="V1294" s="3" t="s">
        <v>515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519</v>
      </c>
      <c r="AF1294" s="6" t="s">
        <v>49</v>
      </c>
      <c r="AG1294" s="6" t="s">
        <v>49</v>
      </c>
      <c r="AH1294" s="1" t="s">
        <v>516</v>
      </c>
      <c r="AI1294" s="1" t="s">
        <v>55</v>
      </c>
      <c r="AJ1294" s="22" t="s">
        <v>49</v>
      </c>
      <c r="AK1294" s="22" t="s">
        <v>49</v>
      </c>
      <c r="AL1294" s="22" t="s">
        <v>49</v>
      </c>
      <c r="AM1294" s="22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32" t="s">
        <v>49</v>
      </c>
    </row>
    <row r="1295" spans="1:48">
      <c r="A1295" s="1">
        <v>14</v>
      </c>
      <c r="B1295" s="1" t="s">
        <v>38</v>
      </c>
      <c r="C1295" s="1" t="s">
        <v>38</v>
      </c>
      <c r="D1295" s="3" t="s">
        <v>510</v>
      </c>
      <c r="E1295" s="3" t="s">
        <v>511</v>
      </c>
      <c r="F1295" s="3">
        <v>2008</v>
      </c>
      <c r="G1295" s="3" t="s">
        <v>178</v>
      </c>
      <c r="H1295" s="3" t="s">
        <v>451</v>
      </c>
      <c r="I1295" s="3" t="s">
        <v>512</v>
      </c>
      <c r="J1295" s="3" t="s">
        <v>513</v>
      </c>
      <c r="K1295" s="3" t="s">
        <v>45</v>
      </c>
      <c r="L1295" s="3" t="s">
        <v>46</v>
      </c>
      <c r="M1295" s="1" t="s">
        <v>116</v>
      </c>
      <c r="N1295" s="1" t="s">
        <v>117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514</v>
      </c>
      <c r="T1295" s="1" t="s">
        <v>514</v>
      </c>
      <c r="U1295" s="1" t="s">
        <v>120</v>
      </c>
      <c r="V1295" s="3" t="s">
        <v>515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87</v>
      </c>
      <c r="AD1295" s="1" t="s">
        <v>62</v>
      </c>
      <c r="AE1295" s="1" t="s">
        <v>86</v>
      </c>
      <c r="AF1295" s="6" t="s">
        <v>49</v>
      </c>
      <c r="AG1295" s="6" t="s">
        <v>49</v>
      </c>
      <c r="AH1295" s="1" t="s">
        <v>516</v>
      </c>
      <c r="AI1295" s="1" t="s">
        <v>55</v>
      </c>
      <c r="AJ1295" s="22" t="s">
        <v>49</v>
      </c>
      <c r="AK1295" s="22" t="s">
        <v>49</v>
      </c>
      <c r="AL1295" s="22" t="s">
        <v>49</v>
      </c>
      <c r="AM1295" s="22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32" t="s">
        <v>49</v>
      </c>
    </row>
    <row r="1296" spans="1:48">
      <c r="A1296" s="1">
        <v>14</v>
      </c>
      <c r="B1296" s="1" t="s">
        <v>38</v>
      </c>
      <c r="C1296" s="1" t="s">
        <v>38</v>
      </c>
      <c r="D1296" s="3" t="s">
        <v>510</v>
      </c>
      <c r="E1296" s="3" t="s">
        <v>511</v>
      </c>
      <c r="F1296" s="3">
        <v>2008</v>
      </c>
      <c r="G1296" s="3" t="s">
        <v>178</v>
      </c>
      <c r="H1296" s="3" t="s">
        <v>451</v>
      </c>
      <c r="I1296" s="3" t="s">
        <v>512</v>
      </c>
      <c r="J1296" s="3" t="s">
        <v>513</v>
      </c>
      <c r="K1296" s="3" t="s">
        <v>45</v>
      </c>
      <c r="L1296" s="3" t="s">
        <v>46</v>
      </c>
      <c r="M1296" s="1" t="s">
        <v>116</v>
      </c>
      <c r="N1296" s="1" t="s">
        <v>117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514</v>
      </c>
      <c r="T1296" s="1" t="s">
        <v>514</v>
      </c>
      <c r="U1296" s="1" t="s">
        <v>120</v>
      </c>
      <c r="V1296" s="3" t="s">
        <v>515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518</v>
      </c>
      <c r="AF1296" s="6" t="s">
        <v>49</v>
      </c>
      <c r="AG1296" s="6" t="s">
        <v>49</v>
      </c>
      <c r="AH1296" s="1" t="s">
        <v>516</v>
      </c>
      <c r="AI1296" s="1" t="s">
        <v>55</v>
      </c>
      <c r="AJ1296" s="22" t="s">
        <v>49</v>
      </c>
      <c r="AK1296" s="22" t="s">
        <v>49</v>
      </c>
      <c r="AL1296" s="22" t="s">
        <v>49</v>
      </c>
      <c r="AM1296" s="22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32" t="s">
        <v>49</v>
      </c>
    </row>
    <row r="1297" spans="1:48">
      <c r="A1297" s="1">
        <v>14</v>
      </c>
      <c r="B1297" s="1" t="s">
        <v>38</v>
      </c>
      <c r="C1297" s="1" t="s">
        <v>38</v>
      </c>
      <c r="D1297" s="3" t="s">
        <v>510</v>
      </c>
      <c r="E1297" s="3" t="s">
        <v>511</v>
      </c>
      <c r="F1297" s="3">
        <v>2008</v>
      </c>
      <c r="G1297" s="3" t="s">
        <v>178</v>
      </c>
      <c r="H1297" s="3" t="s">
        <v>451</v>
      </c>
      <c r="I1297" s="3" t="s">
        <v>512</v>
      </c>
      <c r="J1297" s="3" t="s">
        <v>513</v>
      </c>
      <c r="K1297" s="3" t="s">
        <v>45</v>
      </c>
      <c r="L1297" s="3" t="s">
        <v>46</v>
      </c>
      <c r="M1297" s="1" t="s">
        <v>116</v>
      </c>
      <c r="N1297" s="1" t="s">
        <v>117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514</v>
      </c>
      <c r="T1297" s="1" t="s">
        <v>514</v>
      </c>
      <c r="U1297" s="1" t="s">
        <v>120</v>
      </c>
      <c r="V1297" s="3" t="s">
        <v>515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87</v>
      </c>
      <c r="AD1297" s="1" t="s">
        <v>519</v>
      </c>
      <c r="AE1297" s="1" t="s">
        <v>86</v>
      </c>
      <c r="AF1297" s="6" t="s">
        <v>49</v>
      </c>
      <c r="AG1297" s="6" t="s">
        <v>49</v>
      </c>
      <c r="AH1297" s="1" t="s">
        <v>516</v>
      </c>
      <c r="AI1297" s="1" t="s">
        <v>55</v>
      </c>
      <c r="AJ1297" s="22" t="s">
        <v>49</v>
      </c>
      <c r="AK1297" s="22" t="s">
        <v>49</v>
      </c>
      <c r="AL1297" s="22" t="s">
        <v>49</v>
      </c>
      <c r="AM1297" s="22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32" t="s">
        <v>49</v>
      </c>
    </row>
    <row r="1298" spans="1:48">
      <c r="A1298" s="1">
        <v>14</v>
      </c>
      <c r="B1298" s="1" t="s">
        <v>38</v>
      </c>
      <c r="C1298" s="1" t="s">
        <v>38</v>
      </c>
      <c r="D1298" s="3" t="s">
        <v>510</v>
      </c>
      <c r="E1298" s="3" t="s">
        <v>511</v>
      </c>
      <c r="F1298" s="3">
        <v>2008</v>
      </c>
      <c r="G1298" s="3" t="s">
        <v>178</v>
      </c>
      <c r="H1298" s="3" t="s">
        <v>451</v>
      </c>
      <c r="I1298" s="3" t="s">
        <v>512</v>
      </c>
      <c r="J1298" s="3" t="s">
        <v>513</v>
      </c>
      <c r="K1298" s="3" t="s">
        <v>45</v>
      </c>
      <c r="L1298" s="3" t="s">
        <v>46</v>
      </c>
      <c r="M1298" s="1" t="s">
        <v>116</v>
      </c>
      <c r="N1298" s="1" t="s">
        <v>117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514</v>
      </c>
      <c r="T1298" s="1" t="s">
        <v>514</v>
      </c>
      <c r="U1298" s="1" t="s">
        <v>120</v>
      </c>
      <c r="V1298" s="3" t="s">
        <v>515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519</v>
      </c>
      <c r="AE1298" s="1" t="s">
        <v>518</v>
      </c>
      <c r="AF1298" s="6" t="s">
        <v>49</v>
      </c>
      <c r="AG1298" s="6" t="s">
        <v>49</v>
      </c>
      <c r="AH1298" s="1" t="s">
        <v>516</v>
      </c>
      <c r="AI1298" s="1" t="s">
        <v>55</v>
      </c>
      <c r="AJ1298" s="22" t="s">
        <v>49</v>
      </c>
      <c r="AK1298" s="22" t="s">
        <v>49</v>
      </c>
      <c r="AL1298" s="22" t="s">
        <v>49</v>
      </c>
      <c r="AM1298" s="22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32" t="s">
        <v>49</v>
      </c>
    </row>
    <row r="1299" spans="1:48">
      <c r="A1299" s="1">
        <v>14</v>
      </c>
      <c r="B1299" s="1" t="s">
        <v>38</v>
      </c>
      <c r="C1299" s="1" t="s">
        <v>38</v>
      </c>
      <c r="D1299" s="3" t="s">
        <v>510</v>
      </c>
      <c r="E1299" s="3" t="s">
        <v>511</v>
      </c>
      <c r="F1299" s="3">
        <v>2008</v>
      </c>
      <c r="G1299" s="3" t="s">
        <v>178</v>
      </c>
      <c r="H1299" s="3" t="s">
        <v>451</v>
      </c>
      <c r="I1299" s="3" t="s">
        <v>512</v>
      </c>
      <c r="J1299" s="3" t="s">
        <v>513</v>
      </c>
      <c r="K1299" s="3" t="s">
        <v>45</v>
      </c>
      <c r="L1299" s="3" t="s">
        <v>46</v>
      </c>
      <c r="M1299" s="1" t="s">
        <v>116</v>
      </c>
      <c r="N1299" s="1" t="s">
        <v>117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514</v>
      </c>
      <c r="T1299" s="1" t="s">
        <v>514</v>
      </c>
      <c r="U1299" s="1" t="s">
        <v>120</v>
      </c>
      <c r="V1299" s="3" t="s">
        <v>515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87</v>
      </c>
      <c r="AD1299" s="1" t="s">
        <v>86</v>
      </c>
      <c r="AE1299" s="1" t="s">
        <v>518</v>
      </c>
      <c r="AF1299" s="6" t="s">
        <v>49</v>
      </c>
      <c r="AG1299" s="6" t="s">
        <v>49</v>
      </c>
      <c r="AH1299" s="1" t="s">
        <v>516</v>
      </c>
      <c r="AI1299" s="1" t="s">
        <v>55</v>
      </c>
      <c r="AJ1299" s="22" t="s">
        <v>49</v>
      </c>
      <c r="AK1299" s="22" t="s">
        <v>49</v>
      </c>
      <c r="AL1299" s="22" t="s">
        <v>49</v>
      </c>
      <c r="AM1299" s="22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32" t="s">
        <v>49</v>
      </c>
    </row>
    <row r="1300" spans="1:48" ht="15" customHeight="1">
      <c r="A1300" s="1">
        <v>4</v>
      </c>
      <c r="B1300" s="1" t="s">
        <v>38</v>
      </c>
      <c r="C1300" s="1" t="s">
        <v>38</v>
      </c>
      <c r="D1300" s="3" t="s">
        <v>520</v>
      </c>
      <c r="E1300" s="3" t="s">
        <v>304</v>
      </c>
      <c r="F1300" s="3">
        <v>2004</v>
      </c>
      <c r="G1300" s="3" t="s">
        <v>73</v>
      </c>
      <c r="H1300" s="3" t="s">
        <v>74</v>
      </c>
      <c r="I1300" s="3" t="s">
        <v>75</v>
      </c>
      <c r="J1300" s="3" t="s">
        <v>76</v>
      </c>
      <c r="K1300" s="3" t="s">
        <v>45</v>
      </c>
      <c r="L1300" s="3" t="s">
        <v>46</v>
      </c>
      <c r="M1300" s="1" t="s">
        <v>12</v>
      </c>
      <c r="N1300" s="1" t="s">
        <v>77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78</v>
      </c>
      <c r="T1300" s="1" t="s">
        <v>79</v>
      </c>
      <c r="U1300" s="1" t="s">
        <v>417</v>
      </c>
      <c r="V1300" s="3" t="s">
        <v>521</v>
      </c>
      <c r="W1300" s="3">
        <v>49.33</v>
      </c>
      <c r="X1300" s="3">
        <v>-123.26</v>
      </c>
      <c r="Y1300" s="3" t="s">
        <v>522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90</v>
      </c>
      <c r="AE1300" s="1" t="s">
        <v>90</v>
      </c>
      <c r="AF1300" s="1" t="s">
        <v>60</v>
      </c>
      <c r="AG1300" s="1" t="s">
        <v>61</v>
      </c>
      <c r="AH1300" s="1" t="s">
        <v>526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1">
        <f>AL1300*AN1300</f>
        <v>5.6054997000000002</v>
      </c>
      <c r="AS1300" s="4">
        <f>AR1300/(AM1300^2)*100</f>
        <v>1.0559646606445312</v>
      </c>
      <c r="AT1300" s="5">
        <v>0</v>
      </c>
      <c r="AU1300" s="4">
        <f>AS1300*(1-AL1300)/AL1300</f>
        <v>3.901615905761719</v>
      </c>
      <c r="AV1300" s="9" t="s">
        <v>527</v>
      </c>
    </row>
    <row r="1301" spans="1:48" ht="15" customHeight="1">
      <c r="A1301" s="1">
        <v>4</v>
      </c>
      <c r="B1301" s="1" t="s">
        <v>38</v>
      </c>
      <c r="C1301" s="1" t="s">
        <v>38</v>
      </c>
      <c r="D1301" s="3" t="s">
        <v>520</v>
      </c>
      <c r="E1301" s="3" t="s">
        <v>304</v>
      </c>
      <c r="F1301" s="3">
        <v>2004</v>
      </c>
      <c r="G1301" s="3" t="s">
        <v>73</v>
      </c>
      <c r="H1301" s="3" t="s">
        <v>74</v>
      </c>
      <c r="I1301" s="3" t="s">
        <v>75</v>
      </c>
      <c r="J1301" s="3" t="s">
        <v>76</v>
      </c>
      <c r="K1301" s="3" t="s">
        <v>45</v>
      </c>
      <c r="L1301" s="3" t="s">
        <v>46</v>
      </c>
      <c r="M1301" s="1" t="s">
        <v>12</v>
      </c>
      <c r="N1301" s="1" t="s">
        <v>77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78</v>
      </c>
      <c r="T1301" s="1" t="s">
        <v>79</v>
      </c>
      <c r="U1301" s="1" t="s">
        <v>417</v>
      </c>
      <c r="V1301" s="3" t="s">
        <v>521</v>
      </c>
      <c r="W1301" s="3">
        <v>49.33</v>
      </c>
      <c r="X1301" s="3">
        <v>-123.26</v>
      </c>
      <c r="Y1301" s="3" t="s">
        <v>522</v>
      </c>
      <c r="Z1301" s="3" t="s">
        <v>49</v>
      </c>
      <c r="AA1301" s="1" t="s">
        <v>50</v>
      </c>
      <c r="AB1301" s="1" t="s">
        <v>294</v>
      </c>
      <c r="AC1301" s="1" t="s">
        <v>337</v>
      </c>
      <c r="AD1301" s="1" t="s">
        <v>530</v>
      </c>
      <c r="AE1301" s="1" t="s">
        <v>530</v>
      </c>
      <c r="AF1301" s="1" t="s">
        <v>60</v>
      </c>
      <c r="AG1301" s="1" t="s">
        <v>60</v>
      </c>
      <c r="AH1301" s="1" t="s">
        <v>526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1">
        <f t="shared" ref="AR1301:AR1304" si="101">AL1301*AN1301</f>
        <v>3.1212000000000006E-3</v>
      </c>
      <c r="AS1301" s="4">
        <f t="shared" ref="AS1301:AS1304" si="102">AR1301/(AM1301^2)*100</f>
        <v>0.1846863905325444</v>
      </c>
      <c r="AT1301" s="5">
        <v>0</v>
      </c>
      <c r="AU1301" s="4">
        <f t="shared" ref="AU1301:AU1304" si="103">AS1301*(1-AL1301)/AL1301</f>
        <v>1.525372781065089</v>
      </c>
      <c r="AV1301" s="9" t="s">
        <v>527</v>
      </c>
    </row>
    <row r="1302" spans="1:48" ht="15" customHeight="1">
      <c r="A1302" s="1">
        <v>4</v>
      </c>
      <c r="B1302" s="1" t="s">
        <v>38</v>
      </c>
      <c r="C1302" s="1" t="s">
        <v>38</v>
      </c>
      <c r="D1302" s="3" t="s">
        <v>520</v>
      </c>
      <c r="E1302" s="3" t="s">
        <v>304</v>
      </c>
      <c r="F1302" s="3">
        <v>2004</v>
      </c>
      <c r="G1302" s="3" t="s">
        <v>73</v>
      </c>
      <c r="H1302" s="3" t="s">
        <v>74</v>
      </c>
      <c r="I1302" s="3" t="s">
        <v>75</v>
      </c>
      <c r="J1302" s="3" t="s">
        <v>76</v>
      </c>
      <c r="K1302" s="3" t="s">
        <v>45</v>
      </c>
      <c r="L1302" s="3" t="s">
        <v>46</v>
      </c>
      <c r="M1302" s="1" t="s">
        <v>12</v>
      </c>
      <c r="N1302" s="1" t="s">
        <v>77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78</v>
      </c>
      <c r="T1302" s="1" t="s">
        <v>79</v>
      </c>
      <c r="U1302" s="1" t="s">
        <v>417</v>
      </c>
      <c r="V1302" s="3" t="s">
        <v>521</v>
      </c>
      <c r="W1302" s="3">
        <v>49.33</v>
      </c>
      <c r="X1302" s="3">
        <v>-123.26</v>
      </c>
      <c r="Y1302" s="3" t="s">
        <v>522</v>
      </c>
      <c r="Z1302" s="3" t="s">
        <v>49</v>
      </c>
      <c r="AA1302" s="1" t="s">
        <v>50</v>
      </c>
      <c r="AB1302" s="1" t="s">
        <v>87</v>
      </c>
      <c r="AC1302" s="1" t="s">
        <v>155</v>
      </c>
      <c r="AD1302" s="1" t="s">
        <v>154</v>
      </c>
      <c r="AE1302" s="1" t="s">
        <v>154</v>
      </c>
      <c r="AF1302" s="1" t="s">
        <v>60</v>
      </c>
      <c r="AG1302" s="1" t="s">
        <v>61</v>
      </c>
      <c r="AH1302" s="1" t="s">
        <v>526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1">
        <f t="shared" si="101"/>
        <v>2.4977699999999999E-2</v>
      </c>
      <c r="AS1302" s="4">
        <f t="shared" si="102"/>
        <v>0.98800284798860794</v>
      </c>
      <c r="AT1302" s="5">
        <v>0</v>
      </c>
      <c r="AU1302" s="4">
        <f t="shared" si="103"/>
        <v>2.3386060677979508</v>
      </c>
      <c r="AV1302" s="9" t="s">
        <v>529</v>
      </c>
    </row>
    <row r="1303" spans="1:48" ht="15" customHeight="1">
      <c r="A1303" s="1">
        <v>4</v>
      </c>
      <c r="B1303" s="1" t="s">
        <v>38</v>
      </c>
      <c r="C1303" s="1" t="s">
        <v>38</v>
      </c>
      <c r="D1303" s="3" t="s">
        <v>520</v>
      </c>
      <c r="E1303" s="3" t="s">
        <v>304</v>
      </c>
      <c r="F1303" s="3">
        <v>2004</v>
      </c>
      <c r="G1303" s="3" t="s">
        <v>73</v>
      </c>
      <c r="H1303" s="3" t="s">
        <v>74</v>
      </c>
      <c r="I1303" s="3" t="s">
        <v>75</v>
      </c>
      <c r="J1303" s="3" t="s">
        <v>76</v>
      </c>
      <c r="K1303" s="3" t="s">
        <v>45</v>
      </c>
      <c r="L1303" s="3" t="s">
        <v>46</v>
      </c>
      <c r="M1303" s="1" t="s">
        <v>12</v>
      </c>
      <c r="N1303" s="1" t="s">
        <v>77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78</v>
      </c>
      <c r="T1303" s="1" t="s">
        <v>79</v>
      </c>
      <c r="U1303" s="1" t="s">
        <v>417</v>
      </c>
      <c r="V1303" s="3" t="s">
        <v>521</v>
      </c>
      <c r="W1303" s="3">
        <v>49.33</v>
      </c>
      <c r="X1303" s="3">
        <v>-123.26</v>
      </c>
      <c r="Y1303" s="3" t="s">
        <v>522</v>
      </c>
      <c r="Z1303" s="3" t="s">
        <v>49</v>
      </c>
      <c r="AA1303" s="1" t="s">
        <v>50</v>
      </c>
      <c r="AB1303" s="1" t="s">
        <v>58</v>
      </c>
      <c r="AC1303" s="1" t="s">
        <v>82</v>
      </c>
      <c r="AD1303" s="1" t="s">
        <v>83</v>
      </c>
      <c r="AE1303" s="1" t="s">
        <v>83</v>
      </c>
      <c r="AF1303" s="1" t="s">
        <v>60</v>
      </c>
      <c r="AG1303" s="1" t="s">
        <v>61</v>
      </c>
      <c r="AH1303" s="1" t="s">
        <v>526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1">
        <f t="shared" si="101"/>
        <v>0.31722270000000008</v>
      </c>
      <c r="AS1303" s="4">
        <f t="shared" si="102"/>
        <v>0.87242807521265997</v>
      </c>
      <c r="AT1303" s="5">
        <v>0</v>
      </c>
      <c r="AU1303" s="4">
        <f t="shared" si="103"/>
        <v>2.3950928057336318</v>
      </c>
      <c r="AV1303" s="9" t="s">
        <v>528</v>
      </c>
    </row>
    <row r="1304" spans="1:48" ht="15" customHeight="1">
      <c r="A1304" s="1">
        <v>4</v>
      </c>
      <c r="B1304" s="1" t="s">
        <v>38</v>
      </c>
      <c r="C1304" s="1" t="s">
        <v>38</v>
      </c>
      <c r="D1304" s="3" t="s">
        <v>520</v>
      </c>
      <c r="E1304" s="3" t="s">
        <v>304</v>
      </c>
      <c r="F1304" s="3">
        <v>2004</v>
      </c>
      <c r="G1304" s="3" t="s">
        <v>73</v>
      </c>
      <c r="H1304" s="3" t="s">
        <v>74</v>
      </c>
      <c r="I1304" s="3" t="s">
        <v>75</v>
      </c>
      <c r="J1304" s="3" t="s">
        <v>76</v>
      </c>
      <c r="K1304" s="3" t="s">
        <v>45</v>
      </c>
      <c r="L1304" s="3" t="s">
        <v>46</v>
      </c>
      <c r="M1304" s="1" t="s">
        <v>12</v>
      </c>
      <c r="N1304" s="1" t="s">
        <v>77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78</v>
      </c>
      <c r="T1304" s="1" t="s">
        <v>79</v>
      </c>
      <c r="U1304" s="1" t="s">
        <v>417</v>
      </c>
      <c r="V1304" s="3" t="s">
        <v>521</v>
      </c>
      <c r="W1304" s="3">
        <v>49.33</v>
      </c>
      <c r="X1304" s="3">
        <v>-123.26</v>
      </c>
      <c r="Y1304" s="3" t="s">
        <v>522</v>
      </c>
      <c r="Z1304" s="3" t="s">
        <v>49</v>
      </c>
      <c r="AA1304" s="1" t="s">
        <v>50</v>
      </c>
      <c r="AB1304" s="1" t="s">
        <v>523</v>
      </c>
      <c r="AC1304" s="1" t="s">
        <v>524</v>
      </c>
      <c r="AD1304" s="1" t="s">
        <v>525</v>
      </c>
      <c r="AE1304" s="1" t="s">
        <v>525</v>
      </c>
      <c r="AF1304" s="1" t="s">
        <v>53</v>
      </c>
      <c r="AG1304" s="1" t="s">
        <v>53</v>
      </c>
      <c r="AH1304" s="1" t="s">
        <v>526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1">
        <f t="shared" si="101"/>
        <v>202.26096000000004</v>
      </c>
      <c r="AS1304" s="4">
        <f t="shared" si="102"/>
        <v>3.8374154770848996</v>
      </c>
      <c r="AT1304" s="5">
        <v>0</v>
      </c>
      <c r="AU1304" s="4">
        <f t="shared" si="103"/>
        <v>5.8530276468668667</v>
      </c>
      <c r="AV1304" s="9" t="s">
        <v>527</v>
      </c>
    </row>
    <row r="1305" spans="1:48" ht="14.4" customHeight="1">
      <c r="A1305" s="1">
        <v>4</v>
      </c>
      <c r="B1305" s="1" t="s">
        <v>38</v>
      </c>
      <c r="C1305" s="1" t="s">
        <v>38</v>
      </c>
      <c r="D1305" s="3" t="s">
        <v>520</v>
      </c>
      <c r="E1305" s="3" t="s">
        <v>304</v>
      </c>
      <c r="F1305" s="3">
        <v>2004</v>
      </c>
      <c r="G1305" s="3" t="s">
        <v>73</v>
      </c>
      <c r="H1305" s="3" t="s">
        <v>74</v>
      </c>
      <c r="I1305" s="3" t="s">
        <v>75</v>
      </c>
      <c r="J1305" s="3" t="s">
        <v>76</v>
      </c>
      <c r="K1305" s="3" t="s">
        <v>45</v>
      </c>
      <c r="L1305" s="3" t="s">
        <v>46</v>
      </c>
      <c r="M1305" s="1" t="s">
        <v>12</v>
      </c>
      <c r="N1305" s="1" t="s">
        <v>77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78</v>
      </c>
      <c r="T1305" s="1" t="s">
        <v>79</v>
      </c>
      <c r="U1305" s="1" t="s">
        <v>417</v>
      </c>
      <c r="V1305" s="3" t="s">
        <v>521</v>
      </c>
      <c r="W1305" s="3">
        <v>49.33</v>
      </c>
      <c r="X1305" s="3">
        <v>-123.26</v>
      </c>
      <c r="Y1305" s="3" t="s">
        <v>522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90</v>
      </c>
      <c r="AE1305" s="1" t="s">
        <v>530</v>
      </c>
      <c r="AF1305" s="6" t="s">
        <v>49</v>
      </c>
      <c r="AG1305" s="6" t="s">
        <v>49</v>
      </c>
      <c r="AH1305" s="1" t="s">
        <v>526</v>
      </c>
      <c r="AI1305" s="1" t="s">
        <v>55</v>
      </c>
      <c r="AJ1305" s="22" t="s">
        <v>49</v>
      </c>
      <c r="AK1305" s="22" t="s">
        <v>49</v>
      </c>
      <c r="AL1305" s="22" t="s">
        <v>49</v>
      </c>
      <c r="AM1305" s="22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14" t="s">
        <v>531</v>
      </c>
    </row>
    <row r="1306" spans="1:48" ht="14.4" customHeight="1">
      <c r="A1306" s="1">
        <v>4</v>
      </c>
      <c r="B1306" s="1" t="s">
        <v>38</v>
      </c>
      <c r="C1306" s="1" t="s">
        <v>38</v>
      </c>
      <c r="D1306" s="3" t="s">
        <v>520</v>
      </c>
      <c r="E1306" s="3" t="s">
        <v>304</v>
      </c>
      <c r="F1306" s="3">
        <v>2004</v>
      </c>
      <c r="G1306" s="3" t="s">
        <v>73</v>
      </c>
      <c r="H1306" s="3" t="s">
        <v>74</v>
      </c>
      <c r="I1306" s="3" t="s">
        <v>75</v>
      </c>
      <c r="J1306" s="3" t="s">
        <v>76</v>
      </c>
      <c r="K1306" s="3" t="s">
        <v>45</v>
      </c>
      <c r="L1306" s="3" t="s">
        <v>46</v>
      </c>
      <c r="M1306" s="1" t="s">
        <v>12</v>
      </c>
      <c r="N1306" s="1" t="s">
        <v>77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78</v>
      </c>
      <c r="T1306" s="1" t="s">
        <v>79</v>
      </c>
      <c r="U1306" s="1" t="s">
        <v>417</v>
      </c>
      <c r="V1306" s="3" t="s">
        <v>521</v>
      </c>
      <c r="W1306" s="3">
        <v>49.33</v>
      </c>
      <c r="X1306" s="3">
        <v>-123.26</v>
      </c>
      <c r="Y1306" s="3" t="s">
        <v>522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90</v>
      </c>
      <c r="AE1306" s="1" t="s">
        <v>154</v>
      </c>
      <c r="AF1306" s="6" t="s">
        <v>49</v>
      </c>
      <c r="AG1306" s="6" t="s">
        <v>49</v>
      </c>
      <c r="AH1306" s="1" t="s">
        <v>526</v>
      </c>
      <c r="AI1306" s="1" t="s">
        <v>55</v>
      </c>
      <c r="AJ1306" s="22" t="s">
        <v>49</v>
      </c>
      <c r="AK1306" s="22" t="s">
        <v>49</v>
      </c>
      <c r="AL1306" s="22" t="s">
        <v>49</v>
      </c>
      <c r="AM1306" s="22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14" t="s">
        <v>531</v>
      </c>
    </row>
    <row r="1307" spans="1:48" ht="14.4" customHeight="1">
      <c r="A1307" s="1">
        <v>4</v>
      </c>
      <c r="B1307" s="1" t="s">
        <v>38</v>
      </c>
      <c r="C1307" s="1" t="s">
        <v>38</v>
      </c>
      <c r="D1307" s="3" t="s">
        <v>520</v>
      </c>
      <c r="E1307" s="3" t="s">
        <v>304</v>
      </c>
      <c r="F1307" s="3">
        <v>2004</v>
      </c>
      <c r="G1307" s="3" t="s">
        <v>73</v>
      </c>
      <c r="H1307" s="3" t="s">
        <v>74</v>
      </c>
      <c r="I1307" s="3" t="s">
        <v>75</v>
      </c>
      <c r="J1307" s="3" t="s">
        <v>76</v>
      </c>
      <c r="K1307" s="3" t="s">
        <v>45</v>
      </c>
      <c r="L1307" s="3" t="s">
        <v>46</v>
      </c>
      <c r="M1307" s="1" t="s">
        <v>12</v>
      </c>
      <c r="N1307" s="1" t="s">
        <v>77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78</v>
      </c>
      <c r="T1307" s="1" t="s">
        <v>79</v>
      </c>
      <c r="U1307" s="1" t="s">
        <v>417</v>
      </c>
      <c r="V1307" s="3" t="s">
        <v>521</v>
      </c>
      <c r="W1307" s="3">
        <v>49.33</v>
      </c>
      <c r="X1307" s="3">
        <v>-123.26</v>
      </c>
      <c r="Y1307" s="3" t="s">
        <v>522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90</v>
      </c>
      <c r="AE1307" s="1" t="s">
        <v>83</v>
      </c>
      <c r="AF1307" s="6" t="s">
        <v>49</v>
      </c>
      <c r="AG1307" s="6" t="s">
        <v>49</v>
      </c>
      <c r="AH1307" s="1" t="s">
        <v>526</v>
      </c>
      <c r="AI1307" s="1" t="s">
        <v>55</v>
      </c>
      <c r="AJ1307" s="22" t="s">
        <v>49</v>
      </c>
      <c r="AK1307" s="22" t="s">
        <v>49</v>
      </c>
      <c r="AL1307" s="22" t="s">
        <v>49</v>
      </c>
      <c r="AM1307" s="22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14" t="s">
        <v>531</v>
      </c>
    </row>
    <row r="1308" spans="1:48" ht="14.4" customHeight="1">
      <c r="A1308" s="1">
        <v>4</v>
      </c>
      <c r="B1308" s="1" t="s">
        <v>38</v>
      </c>
      <c r="C1308" s="1" t="s">
        <v>38</v>
      </c>
      <c r="D1308" s="3" t="s">
        <v>520</v>
      </c>
      <c r="E1308" s="3" t="s">
        <v>304</v>
      </c>
      <c r="F1308" s="3">
        <v>2004</v>
      </c>
      <c r="G1308" s="3" t="s">
        <v>73</v>
      </c>
      <c r="H1308" s="3" t="s">
        <v>74</v>
      </c>
      <c r="I1308" s="3" t="s">
        <v>75</v>
      </c>
      <c r="J1308" s="3" t="s">
        <v>76</v>
      </c>
      <c r="K1308" s="3" t="s">
        <v>45</v>
      </c>
      <c r="L1308" s="3" t="s">
        <v>46</v>
      </c>
      <c r="M1308" s="1" t="s">
        <v>12</v>
      </c>
      <c r="N1308" s="1" t="s">
        <v>77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78</v>
      </c>
      <c r="T1308" s="1" t="s">
        <v>79</v>
      </c>
      <c r="U1308" s="1" t="s">
        <v>417</v>
      </c>
      <c r="V1308" s="3" t="s">
        <v>521</v>
      </c>
      <c r="W1308" s="3">
        <v>49.33</v>
      </c>
      <c r="X1308" s="3">
        <v>-123.26</v>
      </c>
      <c r="Y1308" s="3" t="s">
        <v>522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90</v>
      </c>
      <c r="AE1308" s="1" t="s">
        <v>525</v>
      </c>
      <c r="AF1308" s="6" t="s">
        <v>49</v>
      </c>
      <c r="AG1308" s="6" t="s">
        <v>49</v>
      </c>
      <c r="AH1308" s="1" t="s">
        <v>526</v>
      </c>
      <c r="AI1308" s="1" t="s">
        <v>55</v>
      </c>
      <c r="AJ1308" s="22" t="s">
        <v>49</v>
      </c>
      <c r="AK1308" s="22" t="s">
        <v>49</v>
      </c>
      <c r="AL1308" s="22" t="s">
        <v>49</v>
      </c>
      <c r="AM1308" s="22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14" t="s">
        <v>531</v>
      </c>
    </row>
    <row r="1309" spans="1:48" ht="14.4" customHeight="1">
      <c r="A1309" s="1">
        <v>4</v>
      </c>
      <c r="B1309" s="1" t="s">
        <v>38</v>
      </c>
      <c r="C1309" s="1" t="s">
        <v>38</v>
      </c>
      <c r="D1309" s="3" t="s">
        <v>520</v>
      </c>
      <c r="E1309" s="3" t="s">
        <v>304</v>
      </c>
      <c r="F1309" s="3">
        <v>2004</v>
      </c>
      <c r="G1309" s="3" t="s">
        <v>73</v>
      </c>
      <c r="H1309" s="3" t="s">
        <v>74</v>
      </c>
      <c r="I1309" s="3" t="s">
        <v>75</v>
      </c>
      <c r="J1309" s="3" t="s">
        <v>76</v>
      </c>
      <c r="K1309" s="3" t="s">
        <v>45</v>
      </c>
      <c r="L1309" s="3" t="s">
        <v>46</v>
      </c>
      <c r="M1309" s="1" t="s">
        <v>12</v>
      </c>
      <c r="N1309" s="1" t="s">
        <v>77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78</v>
      </c>
      <c r="T1309" s="1" t="s">
        <v>79</v>
      </c>
      <c r="U1309" s="1" t="s">
        <v>417</v>
      </c>
      <c r="V1309" s="3" t="s">
        <v>521</v>
      </c>
      <c r="W1309" s="3">
        <v>49.33</v>
      </c>
      <c r="X1309" s="3">
        <v>-123.26</v>
      </c>
      <c r="Y1309" s="3" t="s">
        <v>522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530</v>
      </c>
      <c r="AE1309" s="1" t="s">
        <v>154</v>
      </c>
      <c r="AF1309" s="6" t="s">
        <v>49</v>
      </c>
      <c r="AG1309" s="6" t="s">
        <v>49</v>
      </c>
      <c r="AH1309" s="1" t="s">
        <v>526</v>
      </c>
      <c r="AI1309" s="1" t="s">
        <v>55</v>
      </c>
      <c r="AJ1309" s="22" t="s">
        <v>49</v>
      </c>
      <c r="AK1309" s="22" t="s">
        <v>49</v>
      </c>
      <c r="AL1309" s="22" t="s">
        <v>49</v>
      </c>
      <c r="AM1309" s="22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14" t="s">
        <v>531</v>
      </c>
    </row>
    <row r="1310" spans="1:48" ht="14.4" customHeight="1">
      <c r="A1310" s="1">
        <v>4</v>
      </c>
      <c r="B1310" s="1" t="s">
        <v>38</v>
      </c>
      <c r="C1310" s="1" t="s">
        <v>38</v>
      </c>
      <c r="D1310" s="3" t="s">
        <v>520</v>
      </c>
      <c r="E1310" s="3" t="s">
        <v>304</v>
      </c>
      <c r="F1310" s="3">
        <v>2004</v>
      </c>
      <c r="G1310" s="3" t="s">
        <v>73</v>
      </c>
      <c r="H1310" s="3" t="s">
        <v>74</v>
      </c>
      <c r="I1310" s="3" t="s">
        <v>75</v>
      </c>
      <c r="J1310" s="3" t="s">
        <v>76</v>
      </c>
      <c r="K1310" s="3" t="s">
        <v>45</v>
      </c>
      <c r="L1310" s="3" t="s">
        <v>46</v>
      </c>
      <c r="M1310" s="1" t="s">
        <v>12</v>
      </c>
      <c r="N1310" s="1" t="s">
        <v>77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78</v>
      </c>
      <c r="T1310" s="1" t="s">
        <v>79</v>
      </c>
      <c r="U1310" s="1" t="s">
        <v>417</v>
      </c>
      <c r="V1310" s="3" t="s">
        <v>521</v>
      </c>
      <c r="W1310" s="3">
        <v>49.33</v>
      </c>
      <c r="X1310" s="3">
        <v>-123.26</v>
      </c>
      <c r="Y1310" s="3" t="s">
        <v>522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530</v>
      </c>
      <c r="AE1310" s="1" t="s">
        <v>83</v>
      </c>
      <c r="AF1310" s="6" t="s">
        <v>49</v>
      </c>
      <c r="AG1310" s="6" t="s">
        <v>49</v>
      </c>
      <c r="AH1310" s="1" t="s">
        <v>526</v>
      </c>
      <c r="AI1310" s="1" t="s">
        <v>55</v>
      </c>
      <c r="AJ1310" s="22" t="s">
        <v>49</v>
      </c>
      <c r="AK1310" s="22" t="s">
        <v>49</v>
      </c>
      <c r="AL1310" s="22" t="s">
        <v>49</v>
      </c>
      <c r="AM1310" s="22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14" t="s">
        <v>531</v>
      </c>
    </row>
    <row r="1311" spans="1:48" ht="14.4" customHeight="1">
      <c r="A1311" s="1">
        <v>4</v>
      </c>
      <c r="B1311" s="1" t="s">
        <v>38</v>
      </c>
      <c r="C1311" s="1" t="s">
        <v>38</v>
      </c>
      <c r="D1311" s="3" t="s">
        <v>520</v>
      </c>
      <c r="E1311" s="3" t="s">
        <v>304</v>
      </c>
      <c r="F1311" s="3">
        <v>2004</v>
      </c>
      <c r="G1311" s="3" t="s">
        <v>73</v>
      </c>
      <c r="H1311" s="3" t="s">
        <v>74</v>
      </c>
      <c r="I1311" s="3" t="s">
        <v>75</v>
      </c>
      <c r="J1311" s="3" t="s">
        <v>76</v>
      </c>
      <c r="K1311" s="3" t="s">
        <v>45</v>
      </c>
      <c r="L1311" s="3" t="s">
        <v>46</v>
      </c>
      <c r="M1311" s="1" t="s">
        <v>12</v>
      </c>
      <c r="N1311" s="1" t="s">
        <v>77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78</v>
      </c>
      <c r="T1311" s="1" t="s">
        <v>79</v>
      </c>
      <c r="U1311" s="1" t="s">
        <v>417</v>
      </c>
      <c r="V1311" s="3" t="s">
        <v>521</v>
      </c>
      <c r="W1311" s="3">
        <v>49.33</v>
      </c>
      <c r="X1311" s="3">
        <v>-123.26</v>
      </c>
      <c r="Y1311" s="3" t="s">
        <v>522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530</v>
      </c>
      <c r="AE1311" s="1" t="s">
        <v>525</v>
      </c>
      <c r="AF1311" s="6" t="s">
        <v>49</v>
      </c>
      <c r="AG1311" s="6" t="s">
        <v>49</v>
      </c>
      <c r="AH1311" s="1" t="s">
        <v>526</v>
      </c>
      <c r="AI1311" s="1" t="s">
        <v>55</v>
      </c>
      <c r="AJ1311" s="22" t="s">
        <v>49</v>
      </c>
      <c r="AK1311" s="22" t="s">
        <v>49</v>
      </c>
      <c r="AL1311" s="22" t="s">
        <v>49</v>
      </c>
      <c r="AM1311" s="22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14" t="s">
        <v>531</v>
      </c>
    </row>
    <row r="1312" spans="1:48" ht="14.4" customHeight="1">
      <c r="A1312" s="1">
        <v>4</v>
      </c>
      <c r="B1312" s="1" t="s">
        <v>38</v>
      </c>
      <c r="C1312" s="1" t="s">
        <v>38</v>
      </c>
      <c r="D1312" s="3" t="s">
        <v>520</v>
      </c>
      <c r="E1312" s="3" t="s">
        <v>304</v>
      </c>
      <c r="F1312" s="3">
        <v>2004</v>
      </c>
      <c r="G1312" s="3" t="s">
        <v>73</v>
      </c>
      <c r="H1312" s="3" t="s">
        <v>74</v>
      </c>
      <c r="I1312" s="3" t="s">
        <v>75</v>
      </c>
      <c r="J1312" s="3" t="s">
        <v>76</v>
      </c>
      <c r="K1312" s="3" t="s">
        <v>45</v>
      </c>
      <c r="L1312" s="3" t="s">
        <v>46</v>
      </c>
      <c r="M1312" s="1" t="s">
        <v>12</v>
      </c>
      <c r="N1312" s="1" t="s">
        <v>77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78</v>
      </c>
      <c r="T1312" s="1" t="s">
        <v>79</v>
      </c>
      <c r="U1312" s="1" t="s">
        <v>417</v>
      </c>
      <c r="V1312" s="3" t="s">
        <v>521</v>
      </c>
      <c r="W1312" s="3">
        <v>49.33</v>
      </c>
      <c r="X1312" s="3">
        <v>-123.26</v>
      </c>
      <c r="Y1312" s="3" t="s">
        <v>522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154</v>
      </c>
      <c r="AE1312" s="1" t="s">
        <v>83</v>
      </c>
      <c r="AF1312" s="6" t="s">
        <v>49</v>
      </c>
      <c r="AG1312" s="6" t="s">
        <v>49</v>
      </c>
      <c r="AH1312" s="1" t="s">
        <v>526</v>
      </c>
      <c r="AI1312" s="1" t="s">
        <v>55</v>
      </c>
      <c r="AJ1312" s="22" t="s">
        <v>49</v>
      </c>
      <c r="AK1312" s="22" t="s">
        <v>49</v>
      </c>
      <c r="AL1312" s="22" t="s">
        <v>49</v>
      </c>
      <c r="AM1312" s="22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14" t="s">
        <v>531</v>
      </c>
    </row>
    <row r="1313" spans="1:48" ht="14.4" customHeight="1">
      <c r="A1313" s="1">
        <v>4</v>
      </c>
      <c r="B1313" s="1" t="s">
        <v>38</v>
      </c>
      <c r="C1313" s="1" t="s">
        <v>38</v>
      </c>
      <c r="D1313" s="3" t="s">
        <v>520</v>
      </c>
      <c r="E1313" s="3" t="s">
        <v>304</v>
      </c>
      <c r="F1313" s="3">
        <v>2004</v>
      </c>
      <c r="G1313" s="3" t="s">
        <v>73</v>
      </c>
      <c r="H1313" s="3" t="s">
        <v>74</v>
      </c>
      <c r="I1313" s="3" t="s">
        <v>75</v>
      </c>
      <c r="J1313" s="3" t="s">
        <v>76</v>
      </c>
      <c r="K1313" s="3" t="s">
        <v>45</v>
      </c>
      <c r="L1313" s="3" t="s">
        <v>46</v>
      </c>
      <c r="M1313" s="1" t="s">
        <v>12</v>
      </c>
      <c r="N1313" s="1" t="s">
        <v>77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78</v>
      </c>
      <c r="T1313" s="1" t="s">
        <v>79</v>
      </c>
      <c r="U1313" s="1" t="s">
        <v>417</v>
      </c>
      <c r="V1313" s="3" t="s">
        <v>521</v>
      </c>
      <c r="W1313" s="3">
        <v>49.33</v>
      </c>
      <c r="X1313" s="3">
        <v>-123.26</v>
      </c>
      <c r="Y1313" s="3" t="s">
        <v>522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154</v>
      </c>
      <c r="AE1313" s="1" t="s">
        <v>525</v>
      </c>
      <c r="AF1313" s="6" t="s">
        <v>49</v>
      </c>
      <c r="AG1313" s="6" t="s">
        <v>49</v>
      </c>
      <c r="AH1313" s="1" t="s">
        <v>526</v>
      </c>
      <c r="AI1313" s="1" t="s">
        <v>55</v>
      </c>
      <c r="AJ1313" s="22" t="s">
        <v>49</v>
      </c>
      <c r="AK1313" s="22" t="s">
        <v>49</v>
      </c>
      <c r="AL1313" s="22" t="s">
        <v>49</v>
      </c>
      <c r="AM1313" s="22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14" t="s">
        <v>531</v>
      </c>
    </row>
    <row r="1314" spans="1:48" ht="14.4" customHeight="1">
      <c r="A1314" s="1">
        <v>4</v>
      </c>
      <c r="B1314" s="1" t="s">
        <v>38</v>
      </c>
      <c r="C1314" s="1" t="s">
        <v>38</v>
      </c>
      <c r="D1314" s="3" t="s">
        <v>520</v>
      </c>
      <c r="E1314" s="3" t="s">
        <v>304</v>
      </c>
      <c r="F1314" s="3">
        <v>2004</v>
      </c>
      <c r="G1314" s="3" t="s">
        <v>73</v>
      </c>
      <c r="H1314" s="3" t="s">
        <v>74</v>
      </c>
      <c r="I1314" s="3" t="s">
        <v>75</v>
      </c>
      <c r="J1314" s="3" t="s">
        <v>76</v>
      </c>
      <c r="K1314" s="3" t="s">
        <v>45</v>
      </c>
      <c r="L1314" s="3" t="s">
        <v>46</v>
      </c>
      <c r="M1314" s="1" t="s">
        <v>12</v>
      </c>
      <c r="N1314" s="1" t="s">
        <v>77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78</v>
      </c>
      <c r="T1314" s="1" t="s">
        <v>79</v>
      </c>
      <c r="U1314" s="1" t="s">
        <v>417</v>
      </c>
      <c r="V1314" s="3" t="s">
        <v>521</v>
      </c>
      <c r="W1314" s="3">
        <v>49.33</v>
      </c>
      <c r="X1314" s="3">
        <v>-123.26</v>
      </c>
      <c r="Y1314" s="3" t="s">
        <v>522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83</v>
      </c>
      <c r="AE1314" s="1" t="s">
        <v>525</v>
      </c>
      <c r="AF1314" s="6" t="s">
        <v>49</v>
      </c>
      <c r="AG1314" s="6" t="s">
        <v>49</v>
      </c>
      <c r="AH1314" s="1" t="s">
        <v>526</v>
      </c>
      <c r="AI1314" s="1" t="s">
        <v>55</v>
      </c>
      <c r="AJ1314" s="22" t="s">
        <v>49</v>
      </c>
      <c r="AK1314" s="22" t="s">
        <v>49</v>
      </c>
      <c r="AL1314" s="22" t="s">
        <v>49</v>
      </c>
      <c r="AM1314" s="22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14" t="s">
        <v>531</v>
      </c>
    </row>
    <row r="1315" spans="1:48">
      <c r="A1315" s="1">
        <v>27</v>
      </c>
      <c r="B1315" s="1" t="s">
        <v>38</v>
      </c>
      <c r="C1315" s="1" t="s">
        <v>38</v>
      </c>
      <c r="D1315" s="1" t="s">
        <v>532</v>
      </c>
      <c r="E1315" s="1" t="s">
        <v>304</v>
      </c>
      <c r="F1315" s="1">
        <v>2005</v>
      </c>
      <c r="G1315" s="1" t="s">
        <v>248</v>
      </c>
      <c r="H1315" s="3" t="s">
        <v>533</v>
      </c>
      <c r="I1315" s="3" t="s">
        <v>534</v>
      </c>
      <c r="J1315" s="1" t="s">
        <v>535</v>
      </c>
      <c r="K1315" s="1" t="s">
        <v>45</v>
      </c>
      <c r="L1315" s="3" t="s">
        <v>46</v>
      </c>
      <c r="M1315" s="1" t="s">
        <v>12</v>
      </c>
      <c r="N1315" s="1" t="s">
        <v>77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536</v>
      </c>
      <c r="V1315" s="1" t="s">
        <v>537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97</v>
      </c>
      <c r="AC1315" s="1" t="s">
        <v>544</v>
      </c>
      <c r="AD1315" s="1" t="s">
        <v>545</v>
      </c>
      <c r="AE1315" s="1" t="s">
        <v>545</v>
      </c>
      <c r="AF1315" s="1" t="s">
        <v>506</v>
      </c>
      <c r="AG1315" s="1" t="s">
        <v>506</v>
      </c>
      <c r="AH1315" s="1" t="s">
        <v>500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1">
        <f>AN1315*AL1315</f>
        <v>3.5190000000000001</v>
      </c>
      <c r="AS1315" s="4">
        <f>AR1315/(AM1315^2)*100</f>
        <v>0.99564282480760513</v>
      </c>
      <c r="AT1315" s="5">
        <v>0</v>
      </c>
      <c r="AU1315" s="4">
        <f>AS1315*(1-AL1315)/AL1315</f>
        <v>3.3332390221819823</v>
      </c>
      <c r="AV1315" s="9" t="s">
        <v>539</v>
      </c>
    </row>
    <row r="1316" spans="1:48">
      <c r="A1316" s="1">
        <v>27</v>
      </c>
      <c r="B1316" s="1" t="s">
        <v>38</v>
      </c>
      <c r="C1316" s="1" t="s">
        <v>38</v>
      </c>
      <c r="D1316" s="1" t="s">
        <v>532</v>
      </c>
      <c r="E1316" s="1" t="s">
        <v>304</v>
      </c>
      <c r="F1316" s="1">
        <v>2005</v>
      </c>
      <c r="G1316" s="1" t="s">
        <v>248</v>
      </c>
      <c r="H1316" s="3" t="s">
        <v>533</v>
      </c>
      <c r="I1316" s="3" t="s">
        <v>534</v>
      </c>
      <c r="J1316" s="1" t="s">
        <v>535</v>
      </c>
      <c r="K1316" s="1" t="s">
        <v>45</v>
      </c>
      <c r="L1316" s="3" t="s">
        <v>46</v>
      </c>
      <c r="M1316" s="1" t="s">
        <v>12</v>
      </c>
      <c r="N1316" s="1" t="s">
        <v>77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536</v>
      </c>
      <c r="V1316" s="1" t="s">
        <v>537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97</v>
      </c>
      <c r="AC1316" s="1" t="s">
        <v>301</v>
      </c>
      <c r="AD1316" s="1" t="s">
        <v>543</v>
      </c>
      <c r="AE1316" s="1" t="s">
        <v>543</v>
      </c>
      <c r="AF1316" s="1" t="s">
        <v>506</v>
      </c>
      <c r="AG1316" s="1" t="s">
        <v>506</v>
      </c>
      <c r="AH1316" s="1" t="s">
        <v>500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1">
        <f>AN1316*AL1316</f>
        <v>8.7379999999999995</v>
      </c>
      <c r="AS1316" s="4">
        <f>AR1316/(AM1316^2)*100</f>
        <v>0.19121354294317428</v>
      </c>
      <c r="AT1316" s="5">
        <v>0</v>
      </c>
      <c r="AU1316" s="4">
        <f>AS1316*(1-AL1316)/AL1316</f>
        <v>0.93357200378138017</v>
      </c>
      <c r="AV1316" s="9" t="s">
        <v>539</v>
      </c>
    </row>
    <row r="1317" spans="1:48">
      <c r="A1317" s="1">
        <v>27</v>
      </c>
      <c r="B1317" s="1" t="s">
        <v>38</v>
      </c>
      <c r="C1317" s="1" t="s">
        <v>38</v>
      </c>
      <c r="D1317" s="1" t="s">
        <v>532</v>
      </c>
      <c r="E1317" s="1" t="s">
        <v>304</v>
      </c>
      <c r="F1317" s="1">
        <v>2005</v>
      </c>
      <c r="G1317" s="1" t="s">
        <v>248</v>
      </c>
      <c r="H1317" s="3" t="s">
        <v>533</v>
      </c>
      <c r="I1317" s="3" t="s">
        <v>534</v>
      </c>
      <c r="J1317" s="1" t="s">
        <v>535</v>
      </c>
      <c r="K1317" s="1" t="s">
        <v>45</v>
      </c>
      <c r="L1317" s="3" t="s">
        <v>46</v>
      </c>
      <c r="M1317" s="1" t="s">
        <v>12</v>
      </c>
      <c r="N1317" s="1" t="s">
        <v>77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536</v>
      </c>
      <c r="V1317" s="1" t="s">
        <v>537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448</v>
      </c>
      <c r="AD1317" s="1" t="s">
        <v>542</v>
      </c>
      <c r="AE1317" s="1" t="s">
        <v>542</v>
      </c>
      <c r="AF1317" s="1" t="s">
        <v>60</v>
      </c>
      <c r="AG1317" s="1" t="s">
        <v>61</v>
      </c>
      <c r="AH1317" s="1" t="s">
        <v>500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1">
        <f>AN1317*AL1317</f>
        <v>0.77899999999999991</v>
      </c>
      <c r="AS1317" s="4">
        <f>AR1317/(AM1317^2)*100</f>
        <v>7.6551920676880145E-2</v>
      </c>
      <c r="AT1317" s="5">
        <v>0</v>
      </c>
      <c r="AU1317" s="4">
        <f>AS1317*(1-AL1317)/AL1317</f>
        <v>0.32635292499091012</v>
      </c>
      <c r="AV1317" s="9" t="s">
        <v>539</v>
      </c>
    </row>
    <row r="1318" spans="1:48">
      <c r="A1318" s="1">
        <v>27</v>
      </c>
      <c r="B1318" s="1" t="s">
        <v>38</v>
      </c>
      <c r="C1318" s="1" t="s">
        <v>38</v>
      </c>
      <c r="D1318" s="1" t="s">
        <v>532</v>
      </c>
      <c r="E1318" s="1" t="s">
        <v>304</v>
      </c>
      <c r="F1318" s="1">
        <v>2005</v>
      </c>
      <c r="G1318" s="1" t="s">
        <v>248</v>
      </c>
      <c r="H1318" s="3" t="s">
        <v>533</v>
      </c>
      <c r="I1318" s="3" t="s">
        <v>534</v>
      </c>
      <c r="J1318" s="1" t="s">
        <v>535</v>
      </c>
      <c r="K1318" s="1" t="s">
        <v>45</v>
      </c>
      <c r="L1318" s="3" t="s">
        <v>46</v>
      </c>
      <c r="M1318" s="1" t="s">
        <v>12</v>
      </c>
      <c r="N1318" s="1" t="s">
        <v>77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536</v>
      </c>
      <c r="V1318" s="1" t="s">
        <v>537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538</v>
      </c>
      <c r="AD1318" s="1" t="s">
        <v>538</v>
      </c>
      <c r="AE1318" s="1" t="s">
        <v>538</v>
      </c>
      <c r="AF1318" s="1" t="s">
        <v>60</v>
      </c>
      <c r="AG1318" s="1" t="s">
        <v>61</v>
      </c>
      <c r="AH1318" s="1" t="s">
        <v>500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1">
        <f>AN1318*AL1318</f>
        <v>0.37800000000000006</v>
      </c>
      <c r="AS1318" s="4">
        <f>AR1318/(AM1318^2)*100</f>
        <v>0.12485136741973844</v>
      </c>
      <c r="AT1318" s="5">
        <v>0</v>
      </c>
      <c r="AU1318" s="4">
        <f>AS1318*(1-AL1318)/AL1318</f>
        <v>1.658739595719382</v>
      </c>
      <c r="AV1318" s="9" t="s">
        <v>539</v>
      </c>
    </row>
    <row r="1319" spans="1:48">
      <c r="A1319" s="1">
        <v>27</v>
      </c>
      <c r="B1319" s="1" t="s">
        <v>38</v>
      </c>
      <c r="C1319" s="1" t="s">
        <v>38</v>
      </c>
      <c r="D1319" s="1" t="s">
        <v>532</v>
      </c>
      <c r="E1319" s="1" t="s">
        <v>304</v>
      </c>
      <c r="F1319" s="1">
        <v>2005</v>
      </c>
      <c r="G1319" s="1" t="s">
        <v>248</v>
      </c>
      <c r="H1319" s="3" t="s">
        <v>533</v>
      </c>
      <c r="I1319" s="3" t="s">
        <v>534</v>
      </c>
      <c r="J1319" s="1" t="s">
        <v>535</v>
      </c>
      <c r="K1319" s="1" t="s">
        <v>45</v>
      </c>
      <c r="L1319" s="3" t="s">
        <v>46</v>
      </c>
      <c r="M1319" s="1" t="s">
        <v>12</v>
      </c>
      <c r="N1319" s="1" t="s">
        <v>77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536</v>
      </c>
      <c r="V1319" s="1" t="s">
        <v>537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540</v>
      </c>
      <c r="AD1319" s="1" t="s">
        <v>541</v>
      </c>
      <c r="AE1319" s="1" t="s">
        <v>541</v>
      </c>
      <c r="AF1319" s="1" t="s">
        <v>60</v>
      </c>
      <c r="AG1319" s="1" t="s">
        <v>61</v>
      </c>
      <c r="AH1319" s="1" t="s">
        <v>500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1">
        <f>AN1319*AL1319</f>
        <v>5.3999999999999999E-2</v>
      </c>
      <c r="AS1319" s="4">
        <f>AR1319/(AM1319^2)*100</f>
        <v>3.5141607663473542E-3</v>
      </c>
      <c r="AT1319" s="5">
        <v>0</v>
      </c>
      <c r="AU1319" s="4">
        <f>AS1319*(1-AL1319)/AL1319</f>
        <v>1.6008954602249059E-2</v>
      </c>
      <c r="AV1319" s="9" t="s">
        <v>539</v>
      </c>
    </row>
    <row r="1320" spans="1:48">
      <c r="A1320" s="1">
        <v>27</v>
      </c>
      <c r="B1320" s="1" t="s">
        <v>38</v>
      </c>
      <c r="C1320" s="1" t="s">
        <v>38</v>
      </c>
      <c r="D1320" s="1" t="s">
        <v>532</v>
      </c>
      <c r="E1320" s="1" t="s">
        <v>304</v>
      </c>
      <c r="F1320" s="1">
        <v>2005</v>
      </c>
      <c r="G1320" s="1" t="s">
        <v>248</v>
      </c>
      <c r="H1320" s="3" t="s">
        <v>533</v>
      </c>
      <c r="I1320" s="3" t="s">
        <v>534</v>
      </c>
      <c r="J1320" s="1" t="s">
        <v>535</v>
      </c>
      <c r="K1320" s="1" t="s">
        <v>45</v>
      </c>
      <c r="L1320" s="3" t="s">
        <v>46</v>
      </c>
      <c r="M1320" s="1" t="s">
        <v>12</v>
      </c>
      <c r="N1320" s="1" t="s">
        <v>77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536</v>
      </c>
      <c r="V1320" s="1" t="s">
        <v>537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500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1">
        <f>AN1320*AL1320</f>
        <v>1.8260000000000001</v>
      </c>
      <c r="AS1320" s="4">
        <f>AR1320/(AM1320^2)*100</f>
        <v>3.8353287124553659</v>
      </c>
      <c r="AT1320" s="5">
        <v>0</v>
      </c>
      <c r="AU1320" s="4">
        <f>AS1320*(1-AL1320)/AL1320</f>
        <v>13.597983616887207</v>
      </c>
      <c r="AV1320" s="9" t="s">
        <v>539</v>
      </c>
    </row>
    <row r="1321" spans="1:48">
      <c r="A1321" s="1">
        <v>27</v>
      </c>
      <c r="B1321" s="1" t="s">
        <v>38</v>
      </c>
      <c r="C1321" s="1" t="s">
        <v>38</v>
      </c>
      <c r="D1321" s="1" t="s">
        <v>532</v>
      </c>
      <c r="E1321" s="1" t="s">
        <v>304</v>
      </c>
      <c r="F1321" s="1">
        <v>2005</v>
      </c>
      <c r="G1321" s="1" t="s">
        <v>248</v>
      </c>
      <c r="H1321" s="3" t="s">
        <v>533</v>
      </c>
      <c r="I1321" s="3" t="s">
        <v>534</v>
      </c>
      <c r="J1321" s="1" t="s">
        <v>535</v>
      </c>
      <c r="K1321" s="1" t="s">
        <v>45</v>
      </c>
      <c r="L1321" s="3" t="s">
        <v>46</v>
      </c>
      <c r="M1321" s="1" t="s">
        <v>12</v>
      </c>
      <c r="N1321" s="1" t="s">
        <v>77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536</v>
      </c>
      <c r="V1321" s="1" t="s">
        <v>537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545</v>
      </c>
      <c r="AE1321" s="1" t="s">
        <v>543</v>
      </c>
      <c r="AF1321" s="6" t="s">
        <v>49</v>
      </c>
      <c r="AG1321" s="6" t="s">
        <v>49</v>
      </c>
      <c r="AH1321" s="1" t="s">
        <v>500</v>
      </c>
      <c r="AI1321" s="1" t="s">
        <v>55</v>
      </c>
      <c r="AJ1321" s="22" t="s">
        <v>49</v>
      </c>
      <c r="AK1321" s="22" t="s">
        <v>49</v>
      </c>
      <c r="AL1321" s="22" t="s">
        <v>49</v>
      </c>
      <c r="AM1321" s="22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9" t="s">
        <v>546</v>
      </c>
    </row>
    <row r="1322" spans="1:48">
      <c r="A1322" s="1">
        <v>27</v>
      </c>
      <c r="B1322" s="1" t="s">
        <v>38</v>
      </c>
      <c r="C1322" s="1" t="s">
        <v>38</v>
      </c>
      <c r="D1322" s="1" t="s">
        <v>532</v>
      </c>
      <c r="E1322" s="1" t="s">
        <v>304</v>
      </c>
      <c r="F1322" s="1">
        <v>2005</v>
      </c>
      <c r="G1322" s="1" t="s">
        <v>248</v>
      </c>
      <c r="H1322" s="3" t="s">
        <v>533</v>
      </c>
      <c r="I1322" s="3" t="s">
        <v>534</v>
      </c>
      <c r="J1322" s="1" t="s">
        <v>535</v>
      </c>
      <c r="K1322" s="1" t="s">
        <v>45</v>
      </c>
      <c r="L1322" s="3" t="s">
        <v>46</v>
      </c>
      <c r="M1322" s="1" t="s">
        <v>12</v>
      </c>
      <c r="N1322" s="1" t="s">
        <v>77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536</v>
      </c>
      <c r="V1322" s="1" t="s">
        <v>537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545</v>
      </c>
      <c r="AE1322" s="1" t="s">
        <v>542</v>
      </c>
      <c r="AF1322" s="6" t="s">
        <v>49</v>
      </c>
      <c r="AG1322" s="6" t="s">
        <v>49</v>
      </c>
      <c r="AH1322" s="1" t="s">
        <v>500</v>
      </c>
      <c r="AI1322" s="1" t="s">
        <v>55</v>
      </c>
      <c r="AJ1322" s="22" t="s">
        <v>49</v>
      </c>
      <c r="AK1322" s="22" t="s">
        <v>49</v>
      </c>
      <c r="AL1322" s="22" t="s">
        <v>49</v>
      </c>
      <c r="AM1322" s="22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9" t="s">
        <v>546</v>
      </c>
    </row>
    <row r="1323" spans="1:48">
      <c r="A1323" s="1">
        <v>27</v>
      </c>
      <c r="B1323" s="1" t="s">
        <v>38</v>
      </c>
      <c r="C1323" s="1" t="s">
        <v>38</v>
      </c>
      <c r="D1323" s="1" t="s">
        <v>532</v>
      </c>
      <c r="E1323" s="1" t="s">
        <v>304</v>
      </c>
      <c r="F1323" s="1">
        <v>2005</v>
      </c>
      <c r="G1323" s="1" t="s">
        <v>248</v>
      </c>
      <c r="H1323" s="3" t="s">
        <v>533</v>
      </c>
      <c r="I1323" s="3" t="s">
        <v>534</v>
      </c>
      <c r="J1323" s="1" t="s">
        <v>535</v>
      </c>
      <c r="K1323" s="1" t="s">
        <v>45</v>
      </c>
      <c r="L1323" s="3" t="s">
        <v>46</v>
      </c>
      <c r="M1323" s="1" t="s">
        <v>12</v>
      </c>
      <c r="N1323" s="1" t="s">
        <v>77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536</v>
      </c>
      <c r="V1323" s="1" t="s">
        <v>537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545</v>
      </c>
      <c r="AE1323" s="1" t="s">
        <v>538</v>
      </c>
      <c r="AF1323" s="6" t="s">
        <v>49</v>
      </c>
      <c r="AG1323" s="6" t="s">
        <v>49</v>
      </c>
      <c r="AH1323" s="1" t="s">
        <v>500</v>
      </c>
      <c r="AI1323" s="1" t="s">
        <v>55</v>
      </c>
      <c r="AJ1323" s="22" t="s">
        <v>49</v>
      </c>
      <c r="AK1323" s="22" t="s">
        <v>49</v>
      </c>
      <c r="AL1323" s="22" t="s">
        <v>49</v>
      </c>
      <c r="AM1323" s="22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9" t="s">
        <v>546</v>
      </c>
    </row>
    <row r="1324" spans="1:48">
      <c r="A1324" s="1">
        <v>27</v>
      </c>
      <c r="B1324" s="1" t="s">
        <v>38</v>
      </c>
      <c r="C1324" s="1" t="s">
        <v>38</v>
      </c>
      <c r="D1324" s="1" t="s">
        <v>532</v>
      </c>
      <c r="E1324" s="1" t="s">
        <v>304</v>
      </c>
      <c r="F1324" s="1">
        <v>2005</v>
      </c>
      <c r="G1324" s="1" t="s">
        <v>248</v>
      </c>
      <c r="H1324" s="3" t="s">
        <v>533</v>
      </c>
      <c r="I1324" s="3" t="s">
        <v>534</v>
      </c>
      <c r="J1324" s="1" t="s">
        <v>535</v>
      </c>
      <c r="K1324" s="1" t="s">
        <v>45</v>
      </c>
      <c r="L1324" s="3" t="s">
        <v>46</v>
      </c>
      <c r="M1324" s="1" t="s">
        <v>12</v>
      </c>
      <c r="N1324" s="1" t="s">
        <v>77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536</v>
      </c>
      <c r="V1324" s="1" t="s">
        <v>537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545</v>
      </c>
      <c r="AE1324" s="1" t="s">
        <v>541</v>
      </c>
      <c r="AF1324" s="6" t="s">
        <v>49</v>
      </c>
      <c r="AG1324" s="6" t="s">
        <v>49</v>
      </c>
      <c r="AH1324" s="1" t="s">
        <v>500</v>
      </c>
      <c r="AI1324" s="1" t="s">
        <v>55</v>
      </c>
      <c r="AJ1324" s="22" t="s">
        <v>49</v>
      </c>
      <c r="AK1324" s="22" t="s">
        <v>49</v>
      </c>
      <c r="AL1324" s="22" t="s">
        <v>49</v>
      </c>
      <c r="AM1324" s="22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9" t="s">
        <v>546</v>
      </c>
    </row>
    <row r="1325" spans="1:48">
      <c r="A1325" s="1">
        <v>27</v>
      </c>
      <c r="B1325" s="1" t="s">
        <v>38</v>
      </c>
      <c r="C1325" s="1" t="s">
        <v>38</v>
      </c>
      <c r="D1325" s="1" t="s">
        <v>532</v>
      </c>
      <c r="E1325" s="1" t="s">
        <v>304</v>
      </c>
      <c r="F1325" s="1">
        <v>2005</v>
      </c>
      <c r="G1325" s="1" t="s">
        <v>248</v>
      </c>
      <c r="H1325" s="3" t="s">
        <v>533</v>
      </c>
      <c r="I1325" s="3" t="s">
        <v>534</v>
      </c>
      <c r="J1325" s="1" t="s">
        <v>535</v>
      </c>
      <c r="K1325" s="1" t="s">
        <v>45</v>
      </c>
      <c r="L1325" s="3" t="s">
        <v>46</v>
      </c>
      <c r="M1325" s="1" t="s">
        <v>12</v>
      </c>
      <c r="N1325" s="1" t="s">
        <v>77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536</v>
      </c>
      <c r="V1325" s="1" t="s">
        <v>537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545</v>
      </c>
      <c r="AE1325" s="1" t="s">
        <v>52</v>
      </c>
      <c r="AF1325" s="6" t="s">
        <v>49</v>
      </c>
      <c r="AG1325" s="6" t="s">
        <v>49</v>
      </c>
      <c r="AH1325" s="1" t="s">
        <v>500</v>
      </c>
      <c r="AI1325" s="1" t="s">
        <v>55</v>
      </c>
      <c r="AJ1325" s="22" t="s">
        <v>49</v>
      </c>
      <c r="AK1325" s="22" t="s">
        <v>49</v>
      </c>
      <c r="AL1325" s="22" t="s">
        <v>49</v>
      </c>
      <c r="AM1325" s="22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9" t="s">
        <v>546</v>
      </c>
    </row>
    <row r="1326" spans="1:48">
      <c r="A1326" s="1">
        <v>27</v>
      </c>
      <c r="B1326" s="1" t="s">
        <v>38</v>
      </c>
      <c r="C1326" s="1" t="s">
        <v>38</v>
      </c>
      <c r="D1326" s="1" t="s">
        <v>532</v>
      </c>
      <c r="E1326" s="1" t="s">
        <v>304</v>
      </c>
      <c r="F1326" s="1">
        <v>2005</v>
      </c>
      <c r="G1326" s="1" t="s">
        <v>248</v>
      </c>
      <c r="H1326" s="3" t="s">
        <v>533</v>
      </c>
      <c r="I1326" s="3" t="s">
        <v>534</v>
      </c>
      <c r="J1326" s="1" t="s">
        <v>535</v>
      </c>
      <c r="K1326" s="1" t="s">
        <v>45</v>
      </c>
      <c r="L1326" s="3" t="s">
        <v>46</v>
      </c>
      <c r="M1326" s="1" t="s">
        <v>12</v>
      </c>
      <c r="N1326" s="1" t="s">
        <v>77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536</v>
      </c>
      <c r="V1326" s="1" t="s">
        <v>537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543</v>
      </c>
      <c r="AE1326" s="1" t="s">
        <v>542</v>
      </c>
      <c r="AF1326" s="6" t="s">
        <v>49</v>
      </c>
      <c r="AG1326" s="6" t="s">
        <v>49</v>
      </c>
      <c r="AH1326" s="1" t="s">
        <v>500</v>
      </c>
      <c r="AI1326" s="1" t="s">
        <v>55</v>
      </c>
      <c r="AJ1326" s="22" t="s">
        <v>49</v>
      </c>
      <c r="AK1326" s="22" t="s">
        <v>49</v>
      </c>
      <c r="AL1326" s="22" t="s">
        <v>49</v>
      </c>
      <c r="AM1326" s="22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9" t="s">
        <v>546</v>
      </c>
    </row>
    <row r="1327" spans="1:48">
      <c r="A1327" s="1">
        <v>27</v>
      </c>
      <c r="B1327" s="1" t="s">
        <v>38</v>
      </c>
      <c r="C1327" s="1" t="s">
        <v>38</v>
      </c>
      <c r="D1327" s="1" t="s">
        <v>532</v>
      </c>
      <c r="E1327" s="1" t="s">
        <v>304</v>
      </c>
      <c r="F1327" s="1">
        <v>2005</v>
      </c>
      <c r="G1327" s="1" t="s">
        <v>248</v>
      </c>
      <c r="H1327" s="3" t="s">
        <v>533</v>
      </c>
      <c r="I1327" s="3" t="s">
        <v>534</v>
      </c>
      <c r="J1327" s="1" t="s">
        <v>535</v>
      </c>
      <c r="K1327" s="1" t="s">
        <v>45</v>
      </c>
      <c r="L1327" s="3" t="s">
        <v>46</v>
      </c>
      <c r="M1327" s="1" t="s">
        <v>12</v>
      </c>
      <c r="N1327" s="1" t="s">
        <v>77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536</v>
      </c>
      <c r="V1327" s="1" t="s">
        <v>537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543</v>
      </c>
      <c r="AE1327" s="1" t="s">
        <v>538</v>
      </c>
      <c r="AF1327" s="6" t="s">
        <v>49</v>
      </c>
      <c r="AG1327" s="6" t="s">
        <v>49</v>
      </c>
      <c r="AH1327" s="1" t="s">
        <v>500</v>
      </c>
      <c r="AI1327" s="1" t="s">
        <v>55</v>
      </c>
      <c r="AJ1327" s="22" t="s">
        <v>49</v>
      </c>
      <c r="AK1327" s="22" t="s">
        <v>49</v>
      </c>
      <c r="AL1327" s="22" t="s">
        <v>49</v>
      </c>
      <c r="AM1327" s="22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9" t="s">
        <v>546</v>
      </c>
    </row>
    <row r="1328" spans="1:48">
      <c r="A1328" s="1">
        <v>27</v>
      </c>
      <c r="B1328" s="1" t="s">
        <v>38</v>
      </c>
      <c r="C1328" s="1" t="s">
        <v>38</v>
      </c>
      <c r="D1328" s="1" t="s">
        <v>532</v>
      </c>
      <c r="E1328" s="1" t="s">
        <v>304</v>
      </c>
      <c r="F1328" s="1">
        <v>2005</v>
      </c>
      <c r="G1328" s="1" t="s">
        <v>248</v>
      </c>
      <c r="H1328" s="3" t="s">
        <v>533</v>
      </c>
      <c r="I1328" s="3" t="s">
        <v>534</v>
      </c>
      <c r="J1328" s="1" t="s">
        <v>535</v>
      </c>
      <c r="K1328" s="1" t="s">
        <v>45</v>
      </c>
      <c r="L1328" s="3" t="s">
        <v>46</v>
      </c>
      <c r="M1328" s="1" t="s">
        <v>12</v>
      </c>
      <c r="N1328" s="1" t="s">
        <v>77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536</v>
      </c>
      <c r="V1328" s="1" t="s">
        <v>537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543</v>
      </c>
      <c r="AE1328" s="1" t="s">
        <v>541</v>
      </c>
      <c r="AF1328" s="6" t="s">
        <v>49</v>
      </c>
      <c r="AG1328" s="6" t="s">
        <v>49</v>
      </c>
      <c r="AH1328" s="1" t="s">
        <v>500</v>
      </c>
      <c r="AI1328" s="1" t="s">
        <v>55</v>
      </c>
      <c r="AJ1328" s="22" t="s">
        <v>49</v>
      </c>
      <c r="AK1328" s="22" t="s">
        <v>49</v>
      </c>
      <c r="AL1328" s="22" t="s">
        <v>49</v>
      </c>
      <c r="AM1328" s="22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9" t="s">
        <v>546</v>
      </c>
    </row>
    <row r="1329" spans="1:48">
      <c r="A1329" s="1">
        <v>27</v>
      </c>
      <c r="B1329" s="1" t="s">
        <v>38</v>
      </c>
      <c r="C1329" s="1" t="s">
        <v>38</v>
      </c>
      <c r="D1329" s="1" t="s">
        <v>532</v>
      </c>
      <c r="E1329" s="1" t="s">
        <v>304</v>
      </c>
      <c r="F1329" s="1">
        <v>2005</v>
      </c>
      <c r="G1329" s="1" t="s">
        <v>248</v>
      </c>
      <c r="H1329" s="3" t="s">
        <v>533</v>
      </c>
      <c r="I1329" s="3" t="s">
        <v>534</v>
      </c>
      <c r="J1329" s="1" t="s">
        <v>535</v>
      </c>
      <c r="K1329" s="1" t="s">
        <v>45</v>
      </c>
      <c r="L1329" s="3" t="s">
        <v>46</v>
      </c>
      <c r="M1329" s="1" t="s">
        <v>12</v>
      </c>
      <c r="N1329" s="1" t="s">
        <v>77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536</v>
      </c>
      <c r="V1329" s="1" t="s">
        <v>537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543</v>
      </c>
      <c r="AE1329" s="1" t="s">
        <v>52</v>
      </c>
      <c r="AF1329" s="6" t="s">
        <v>49</v>
      </c>
      <c r="AG1329" s="6" t="s">
        <v>49</v>
      </c>
      <c r="AH1329" s="1" t="s">
        <v>500</v>
      </c>
      <c r="AI1329" s="1" t="s">
        <v>55</v>
      </c>
      <c r="AJ1329" s="22" t="s">
        <v>49</v>
      </c>
      <c r="AK1329" s="22" t="s">
        <v>49</v>
      </c>
      <c r="AL1329" s="22" t="s">
        <v>49</v>
      </c>
      <c r="AM1329" s="22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9" t="s">
        <v>546</v>
      </c>
    </row>
    <row r="1330" spans="1:48">
      <c r="A1330" s="1">
        <v>27</v>
      </c>
      <c r="B1330" s="1" t="s">
        <v>38</v>
      </c>
      <c r="C1330" s="1" t="s">
        <v>38</v>
      </c>
      <c r="D1330" s="1" t="s">
        <v>532</v>
      </c>
      <c r="E1330" s="1" t="s">
        <v>304</v>
      </c>
      <c r="F1330" s="1">
        <v>2005</v>
      </c>
      <c r="G1330" s="1" t="s">
        <v>248</v>
      </c>
      <c r="H1330" s="3" t="s">
        <v>533</v>
      </c>
      <c r="I1330" s="3" t="s">
        <v>534</v>
      </c>
      <c r="J1330" s="1" t="s">
        <v>535</v>
      </c>
      <c r="K1330" s="1" t="s">
        <v>45</v>
      </c>
      <c r="L1330" s="3" t="s">
        <v>46</v>
      </c>
      <c r="M1330" s="1" t="s">
        <v>12</v>
      </c>
      <c r="N1330" s="1" t="s">
        <v>77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536</v>
      </c>
      <c r="V1330" s="1" t="s">
        <v>537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542</v>
      </c>
      <c r="AE1330" s="1" t="s">
        <v>538</v>
      </c>
      <c r="AF1330" s="6" t="s">
        <v>49</v>
      </c>
      <c r="AG1330" s="6" t="s">
        <v>49</v>
      </c>
      <c r="AH1330" s="1" t="s">
        <v>500</v>
      </c>
      <c r="AI1330" s="1" t="s">
        <v>55</v>
      </c>
      <c r="AJ1330" s="22" t="s">
        <v>49</v>
      </c>
      <c r="AK1330" s="22" t="s">
        <v>49</v>
      </c>
      <c r="AL1330" s="22" t="s">
        <v>49</v>
      </c>
      <c r="AM1330" s="22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9" t="s">
        <v>546</v>
      </c>
    </row>
    <row r="1331" spans="1:48">
      <c r="A1331" s="1">
        <v>27</v>
      </c>
      <c r="B1331" s="1" t="s">
        <v>38</v>
      </c>
      <c r="C1331" s="1" t="s">
        <v>38</v>
      </c>
      <c r="D1331" s="1" t="s">
        <v>532</v>
      </c>
      <c r="E1331" s="1" t="s">
        <v>304</v>
      </c>
      <c r="F1331" s="1">
        <v>2005</v>
      </c>
      <c r="G1331" s="1" t="s">
        <v>248</v>
      </c>
      <c r="H1331" s="3" t="s">
        <v>533</v>
      </c>
      <c r="I1331" s="3" t="s">
        <v>534</v>
      </c>
      <c r="J1331" s="1" t="s">
        <v>535</v>
      </c>
      <c r="K1331" s="1" t="s">
        <v>45</v>
      </c>
      <c r="L1331" s="3" t="s">
        <v>46</v>
      </c>
      <c r="M1331" s="1" t="s">
        <v>12</v>
      </c>
      <c r="N1331" s="1" t="s">
        <v>77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536</v>
      </c>
      <c r="V1331" s="1" t="s">
        <v>537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542</v>
      </c>
      <c r="AE1331" s="1" t="s">
        <v>541</v>
      </c>
      <c r="AF1331" s="6" t="s">
        <v>49</v>
      </c>
      <c r="AG1331" s="6" t="s">
        <v>49</v>
      </c>
      <c r="AH1331" s="1" t="s">
        <v>500</v>
      </c>
      <c r="AI1331" s="1" t="s">
        <v>55</v>
      </c>
      <c r="AJ1331" s="22" t="s">
        <v>49</v>
      </c>
      <c r="AK1331" s="22" t="s">
        <v>49</v>
      </c>
      <c r="AL1331" s="22" t="s">
        <v>49</v>
      </c>
      <c r="AM1331" s="22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9" t="s">
        <v>546</v>
      </c>
    </row>
    <row r="1332" spans="1:48">
      <c r="A1332" s="1">
        <v>27</v>
      </c>
      <c r="B1332" s="1" t="s">
        <v>38</v>
      </c>
      <c r="C1332" s="1" t="s">
        <v>38</v>
      </c>
      <c r="D1332" s="1" t="s">
        <v>532</v>
      </c>
      <c r="E1332" s="1" t="s">
        <v>304</v>
      </c>
      <c r="F1332" s="1">
        <v>2005</v>
      </c>
      <c r="G1332" s="1" t="s">
        <v>248</v>
      </c>
      <c r="H1332" s="3" t="s">
        <v>533</v>
      </c>
      <c r="I1332" s="3" t="s">
        <v>534</v>
      </c>
      <c r="J1332" s="1" t="s">
        <v>535</v>
      </c>
      <c r="K1332" s="1" t="s">
        <v>45</v>
      </c>
      <c r="L1332" s="3" t="s">
        <v>46</v>
      </c>
      <c r="M1332" s="1" t="s">
        <v>12</v>
      </c>
      <c r="N1332" s="1" t="s">
        <v>77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536</v>
      </c>
      <c r="V1332" s="1" t="s">
        <v>537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542</v>
      </c>
      <c r="AE1332" s="1" t="s">
        <v>52</v>
      </c>
      <c r="AF1332" s="6" t="s">
        <v>49</v>
      </c>
      <c r="AG1332" s="6" t="s">
        <v>49</v>
      </c>
      <c r="AH1332" s="1" t="s">
        <v>500</v>
      </c>
      <c r="AI1332" s="1" t="s">
        <v>55</v>
      </c>
      <c r="AJ1332" s="22" t="s">
        <v>49</v>
      </c>
      <c r="AK1332" s="22" t="s">
        <v>49</v>
      </c>
      <c r="AL1332" s="22" t="s">
        <v>49</v>
      </c>
      <c r="AM1332" s="22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9" t="s">
        <v>546</v>
      </c>
    </row>
    <row r="1333" spans="1:48">
      <c r="A1333" s="1">
        <v>27</v>
      </c>
      <c r="B1333" s="1" t="s">
        <v>38</v>
      </c>
      <c r="C1333" s="1" t="s">
        <v>38</v>
      </c>
      <c r="D1333" s="1" t="s">
        <v>532</v>
      </c>
      <c r="E1333" s="1" t="s">
        <v>304</v>
      </c>
      <c r="F1333" s="1">
        <v>2005</v>
      </c>
      <c r="G1333" s="1" t="s">
        <v>248</v>
      </c>
      <c r="H1333" s="3" t="s">
        <v>533</v>
      </c>
      <c r="I1333" s="3" t="s">
        <v>534</v>
      </c>
      <c r="J1333" s="1" t="s">
        <v>535</v>
      </c>
      <c r="K1333" s="1" t="s">
        <v>45</v>
      </c>
      <c r="L1333" s="3" t="s">
        <v>46</v>
      </c>
      <c r="M1333" s="1" t="s">
        <v>12</v>
      </c>
      <c r="N1333" s="1" t="s">
        <v>77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536</v>
      </c>
      <c r="V1333" s="1" t="s">
        <v>537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538</v>
      </c>
      <c r="AE1333" s="1" t="s">
        <v>541</v>
      </c>
      <c r="AF1333" s="6" t="s">
        <v>49</v>
      </c>
      <c r="AG1333" s="6" t="s">
        <v>49</v>
      </c>
      <c r="AH1333" s="1" t="s">
        <v>500</v>
      </c>
      <c r="AI1333" s="1" t="s">
        <v>55</v>
      </c>
      <c r="AJ1333" s="22" t="s">
        <v>49</v>
      </c>
      <c r="AK1333" s="22" t="s">
        <v>49</v>
      </c>
      <c r="AL1333" s="22" t="s">
        <v>49</v>
      </c>
      <c r="AM1333" s="22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9" t="s">
        <v>546</v>
      </c>
    </row>
    <row r="1334" spans="1:48">
      <c r="A1334" s="1">
        <v>27</v>
      </c>
      <c r="B1334" s="1" t="s">
        <v>38</v>
      </c>
      <c r="C1334" s="1" t="s">
        <v>38</v>
      </c>
      <c r="D1334" s="1" t="s">
        <v>532</v>
      </c>
      <c r="E1334" s="1" t="s">
        <v>304</v>
      </c>
      <c r="F1334" s="1">
        <v>2005</v>
      </c>
      <c r="G1334" s="1" t="s">
        <v>248</v>
      </c>
      <c r="H1334" s="3" t="s">
        <v>533</v>
      </c>
      <c r="I1334" s="3" t="s">
        <v>534</v>
      </c>
      <c r="J1334" s="1" t="s">
        <v>535</v>
      </c>
      <c r="K1334" s="1" t="s">
        <v>45</v>
      </c>
      <c r="L1334" s="3" t="s">
        <v>46</v>
      </c>
      <c r="M1334" s="1" t="s">
        <v>12</v>
      </c>
      <c r="N1334" s="1" t="s">
        <v>77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536</v>
      </c>
      <c r="V1334" s="1" t="s">
        <v>537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538</v>
      </c>
      <c r="AE1334" s="1" t="s">
        <v>52</v>
      </c>
      <c r="AF1334" s="6" t="s">
        <v>49</v>
      </c>
      <c r="AG1334" s="6" t="s">
        <v>49</v>
      </c>
      <c r="AH1334" s="1" t="s">
        <v>500</v>
      </c>
      <c r="AI1334" s="1" t="s">
        <v>55</v>
      </c>
      <c r="AJ1334" s="22" t="s">
        <v>49</v>
      </c>
      <c r="AK1334" s="22" t="s">
        <v>49</v>
      </c>
      <c r="AL1334" s="22" t="s">
        <v>49</v>
      </c>
      <c r="AM1334" s="22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9" t="s">
        <v>546</v>
      </c>
    </row>
    <row r="1335" spans="1:48">
      <c r="A1335" s="1">
        <v>27</v>
      </c>
      <c r="B1335" s="1" t="s">
        <v>38</v>
      </c>
      <c r="C1335" s="1" t="s">
        <v>38</v>
      </c>
      <c r="D1335" s="1" t="s">
        <v>532</v>
      </c>
      <c r="E1335" s="1" t="s">
        <v>304</v>
      </c>
      <c r="F1335" s="1">
        <v>2005</v>
      </c>
      <c r="G1335" s="1" t="s">
        <v>248</v>
      </c>
      <c r="H1335" s="3" t="s">
        <v>533</v>
      </c>
      <c r="I1335" s="3" t="s">
        <v>534</v>
      </c>
      <c r="J1335" s="1" t="s">
        <v>535</v>
      </c>
      <c r="K1335" s="1" t="s">
        <v>45</v>
      </c>
      <c r="L1335" s="3" t="s">
        <v>46</v>
      </c>
      <c r="M1335" s="1" t="s">
        <v>12</v>
      </c>
      <c r="N1335" s="1" t="s">
        <v>77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536</v>
      </c>
      <c r="V1335" s="1" t="s">
        <v>537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541</v>
      </c>
      <c r="AE1335" s="1" t="s">
        <v>52</v>
      </c>
      <c r="AF1335" s="6" t="s">
        <v>49</v>
      </c>
      <c r="AG1335" s="6" t="s">
        <v>49</v>
      </c>
      <c r="AH1335" s="1" t="s">
        <v>500</v>
      </c>
      <c r="AI1335" s="1" t="s">
        <v>55</v>
      </c>
      <c r="AJ1335" s="22" t="s">
        <v>49</v>
      </c>
      <c r="AK1335" s="22" t="s">
        <v>49</v>
      </c>
      <c r="AL1335" s="22" t="s">
        <v>49</v>
      </c>
      <c r="AM1335" s="22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9" t="s">
        <v>546</v>
      </c>
    </row>
  </sheetData>
  <phoneticPr fontId="21" type="noConversion"/>
  <conditionalFormatting sqref="AS210:AV224">
    <cfRule type="uniqueValues" dxfId="1" priority="2"/>
  </conditionalFormatting>
  <conditionalFormatting sqref="AS231:AV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V169"/>
  <sheetViews>
    <sheetView zoomScale="80" zoomScaleNormal="80" workbookViewId="0">
      <pane ySplit="1" topLeftCell="A2" activePane="bottomLeft" state="frozen"/>
      <selection pane="bottomLeft" activeCell="D15" sqref="D15"/>
    </sheetView>
  </sheetViews>
  <sheetFormatPr baseColWidth="10" defaultRowHeight="14.4"/>
  <cols>
    <col min="10" max="10" width="18.77734375" customWidth="1"/>
    <col min="11" max="11" width="17.109375" customWidth="1"/>
    <col min="21" max="21" width="17.44140625" customWidth="1"/>
    <col min="29" max="29" width="15.77734375" customWidth="1"/>
    <col min="30" max="30" width="24.44140625" customWidth="1"/>
    <col min="31" max="31" width="23.5546875" customWidth="1"/>
  </cols>
  <sheetData>
    <row r="1" spans="1:48">
      <c r="A1" s="1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99</v>
      </c>
      <c r="O1" s="9" t="s">
        <v>100</v>
      </c>
      <c r="P1" s="9" t="s">
        <v>101</v>
      </c>
      <c r="Q1" s="9" t="s">
        <v>102</v>
      </c>
      <c r="R1" s="9" t="s">
        <v>103</v>
      </c>
      <c r="S1" s="9" t="s">
        <v>104</v>
      </c>
      <c r="T1" s="10" t="s">
        <v>105</v>
      </c>
      <c r="U1" s="10" t="s">
        <v>106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1" t="s">
        <v>29</v>
      </c>
      <c r="AM1" s="1" t="s">
        <v>30</v>
      </c>
      <c r="AN1" s="9" t="s">
        <v>31</v>
      </c>
      <c r="AO1" s="9" t="s">
        <v>32</v>
      </c>
      <c r="AP1" s="9" t="s">
        <v>108</v>
      </c>
      <c r="AQ1" s="11" t="s">
        <v>107</v>
      </c>
      <c r="AR1" s="12" t="s">
        <v>33</v>
      </c>
      <c r="AS1" s="11" t="s">
        <v>34</v>
      </c>
      <c r="AT1" s="10" t="s">
        <v>35</v>
      </c>
      <c r="AU1" t="s">
        <v>36</v>
      </c>
      <c r="AV1" t="s">
        <v>37</v>
      </c>
    </row>
    <row r="2" spans="1:48">
      <c r="A2" t="s">
        <v>266</v>
      </c>
      <c r="B2" t="s">
        <v>38</v>
      </c>
      <c r="C2" t="s">
        <v>38</v>
      </c>
      <c r="D2" t="s">
        <v>267</v>
      </c>
      <c r="E2" t="s">
        <v>192</v>
      </c>
      <c r="F2">
        <v>2003</v>
      </c>
      <c r="G2" t="s">
        <v>268</v>
      </c>
      <c r="H2" t="s">
        <v>42</v>
      </c>
      <c r="I2" t="s">
        <v>269</v>
      </c>
      <c r="J2" t="str">
        <f>H2&amp;"_"&amp;I2</f>
        <v>Lobelia_cardinalis</v>
      </c>
      <c r="K2" t="s">
        <v>45</v>
      </c>
      <c r="L2" t="s">
        <v>46</v>
      </c>
      <c r="M2" t="s">
        <v>12</v>
      </c>
      <c r="N2" t="s">
        <v>77</v>
      </c>
      <c r="O2" t="s">
        <v>49</v>
      </c>
      <c r="P2" t="s">
        <v>49</v>
      </c>
      <c r="Q2" t="s">
        <v>49</v>
      </c>
      <c r="R2" t="s">
        <v>49</v>
      </c>
      <c r="S2" t="s">
        <v>270</v>
      </c>
      <c r="T2" t="s">
        <v>271</v>
      </c>
      <c r="U2" t="s">
        <v>253</v>
      </c>
      <c r="V2" t="s">
        <v>272</v>
      </c>
      <c r="W2" s="13">
        <v>41.746667000000002</v>
      </c>
      <c r="X2" s="13">
        <v>-93.388333000000003</v>
      </c>
      <c r="Y2" s="14" t="s">
        <v>142</v>
      </c>
      <c r="Z2" t="s">
        <v>273</v>
      </c>
      <c r="AA2" s="10" t="s">
        <v>50</v>
      </c>
      <c r="AB2" s="10" t="s">
        <v>66</v>
      </c>
      <c r="AC2" s="10" t="s">
        <v>67</v>
      </c>
      <c r="AD2" t="s">
        <v>68</v>
      </c>
      <c r="AE2" t="s">
        <v>68</v>
      </c>
      <c r="AF2" s="10" t="s">
        <v>60</v>
      </c>
      <c r="AG2" s="10" t="s">
        <v>61</v>
      </c>
      <c r="AH2" t="s">
        <v>49</v>
      </c>
      <c r="AI2" t="s">
        <v>274</v>
      </c>
      <c r="AJ2" t="s">
        <v>49</v>
      </c>
      <c r="AK2">
        <v>70</v>
      </c>
      <c r="AL2" t="s">
        <v>49</v>
      </c>
      <c r="AM2">
        <v>20.9621</v>
      </c>
      <c r="AN2">
        <v>3.1859999999999999</v>
      </c>
      <c r="AO2" t="s">
        <v>49</v>
      </c>
      <c r="AP2">
        <v>0</v>
      </c>
      <c r="AQ2" t="s">
        <v>49</v>
      </c>
      <c r="AR2">
        <v>3.1859999999999999</v>
      </c>
      <c r="AS2" t="s">
        <v>49</v>
      </c>
      <c r="AT2" t="s">
        <v>49</v>
      </c>
      <c r="AU2" t="s">
        <v>49</v>
      </c>
      <c r="AV2" t="s">
        <v>49</v>
      </c>
    </row>
    <row r="3" spans="1:48">
      <c r="A3" t="s">
        <v>266</v>
      </c>
      <c r="B3" t="s">
        <v>38</v>
      </c>
      <c r="C3" t="s">
        <v>38</v>
      </c>
      <c r="D3" t="s">
        <v>267</v>
      </c>
      <c r="E3" t="s">
        <v>192</v>
      </c>
      <c r="F3">
        <v>2003</v>
      </c>
      <c r="G3" t="s">
        <v>268</v>
      </c>
      <c r="H3" t="s">
        <v>42</v>
      </c>
      <c r="I3" t="s">
        <v>269</v>
      </c>
      <c r="J3" t="str">
        <f t="shared" ref="J3:J66" si="0">H3&amp;"_"&amp;I3</f>
        <v>Lobelia_cardinalis</v>
      </c>
      <c r="K3" t="s">
        <v>45</v>
      </c>
      <c r="L3" t="s">
        <v>46</v>
      </c>
      <c r="M3" t="s">
        <v>12</v>
      </c>
      <c r="N3" t="s">
        <v>77</v>
      </c>
      <c r="O3" t="s">
        <v>49</v>
      </c>
      <c r="P3" t="s">
        <v>49</v>
      </c>
      <c r="Q3" t="s">
        <v>49</v>
      </c>
      <c r="R3" t="s">
        <v>49</v>
      </c>
      <c r="S3" t="s">
        <v>270</v>
      </c>
      <c r="T3" t="s">
        <v>271</v>
      </c>
      <c r="U3" t="s">
        <v>253</v>
      </c>
      <c r="V3" t="s">
        <v>272</v>
      </c>
      <c r="W3" s="13">
        <v>41.746667000000002</v>
      </c>
      <c r="X3" s="13">
        <v>-93.388333000000003</v>
      </c>
      <c r="Y3" s="14" t="s">
        <v>142</v>
      </c>
      <c r="Z3" t="s">
        <v>273</v>
      </c>
      <c r="AA3" s="10" t="s">
        <v>50</v>
      </c>
      <c r="AB3" s="10" t="s">
        <v>66</v>
      </c>
      <c r="AC3" s="10" t="s">
        <v>67</v>
      </c>
      <c r="AD3" t="s">
        <v>69</v>
      </c>
      <c r="AE3" t="s">
        <v>69</v>
      </c>
      <c r="AF3" s="10" t="s">
        <v>60</v>
      </c>
      <c r="AG3" s="10" t="s">
        <v>61</v>
      </c>
      <c r="AH3" t="s">
        <v>49</v>
      </c>
      <c r="AI3" t="s">
        <v>274</v>
      </c>
      <c r="AJ3" t="s">
        <v>49</v>
      </c>
      <c r="AK3">
        <v>70</v>
      </c>
      <c r="AL3" t="s">
        <v>49</v>
      </c>
      <c r="AM3">
        <v>5.5579000000000001</v>
      </c>
      <c r="AN3">
        <v>0.502</v>
      </c>
      <c r="AO3" t="s">
        <v>49</v>
      </c>
      <c r="AP3">
        <v>0</v>
      </c>
      <c r="AQ3" t="s">
        <v>49</v>
      </c>
      <c r="AR3">
        <v>0.502</v>
      </c>
      <c r="AS3" t="s">
        <v>49</v>
      </c>
      <c r="AT3" t="s">
        <v>49</v>
      </c>
      <c r="AU3" t="s">
        <v>49</v>
      </c>
      <c r="AV3" t="s">
        <v>49</v>
      </c>
    </row>
    <row r="4" spans="1:48">
      <c r="A4" t="s">
        <v>266</v>
      </c>
      <c r="B4" t="s">
        <v>38</v>
      </c>
      <c r="C4" t="s">
        <v>38</v>
      </c>
      <c r="D4" t="s">
        <v>267</v>
      </c>
      <c r="E4" t="s">
        <v>192</v>
      </c>
      <c r="F4">
        <v>2003</v>
      </c>
      <c r="G4" t="s">
        <v>268</v>
      </c>
      <c r="H4" t="s">
        <v>42</v>
      </c>
      <c r="I4" t="s">
        <v>269</v>
      </c>
      <c r="J4" t="str">
        <f t="shared" si="0"/>
        <v>Lobelia_cardinalis</v>
      </c>
      <c r="K4" t="s">
        <v>45</v>
      </c>
      <c r="L4" t="s">
        <v>46</v>
      </c>
      <c r="M4" t="s">
        <v>12</v>
      </c>
      <c r="N4" t="s">
        <v>77</v>
      </c>
      <c r="O4" t="s">
        <v>49</v>
      </c>
      <c r="P4" t="s">
        <v>49</v>
      </c>
      <c r="Q4" t="s">
        <v>49</v>
      </c>
      <c r="R4" t="s">
        <v>49</v>
      </c>
      <c r="S4" t="s">
        <v>270</v>
      </c>
      <c r="T4" t="s">
        <v>271</v>
      </c>
      <c r="U4" t="s">
        <v>253</v>
      </c>
      <c r="V4" t="s">
        <v>272</v>
      </c>
      <c r="W4" s="13">
        <v>41.746667000000002</v>
      </c>
      <c r="X4" s="13">
        <v>-93.388333000000003</v>
      </c>
      <c r="Y4" s="14" t="s">
        <v>142</v>
      </c>
      <c r="Z4" t="s">
        <v>273</v>
      </c>
      <c r="AA4" s="10" t="s">
        <v>50</v>
      </c>
      <c r="AB4" s="10" t="s">
        <v>57</v>
      </c>
      <c r="AC4" s="10" t="s">
        <v>62</v>
      </c>
      <c r="AD4" t="s">
        <v>63</v>
      </c>
      <c r="AE4" t="s">
        <v>63</v>
      </c>
      <c r="AF4" s="10" t="s">
        <v>60</v>
      </c>
      <c r="AG4" s="10" t="s">
        <v>61</v>
      </c>
      <c r="AH4" t="s">
        <v>49</v>
      </c>
      <c r="AI4" t="s">
        <v>274</v>
      </c>
      <c r="AJ4" t="s">
        <v>49</v>
      </c>
      <c r="AK4">
        <v>70</v>
      </c>
      <c r="AL4" t="s">
        <v>49</v>
      </c>
      <c r="AM4">
        <v>20.813500000000001</v>
      </c>
      <c r="AN4">
        <v>1.371</v>
      </c>
      <c r="AO4" t="s">
        <v>49</v>
      </c>
      <c r="AP4">
        <v>0</v>
      </c>
      <c r="AQ4" t="s">
        <v>49</v>
      </c>
      <c r="AR4">
        <v>1.371</v>
      </c>
      <c r="AS4" t="s">
        <v>49</v>
      </c>
      <c r="AT4" t="s">
        <v>49</v>
      </c>
      <c r="AU4" t="s">
        <v>49</v>
      </c>
      <c r="AV4" t="s">
        <v>49</v>
      </c>
    </row>
    <row r="5" spans="1:48">
      <c r="A5" t="s">
        <v>266</v>
      </c>
      <c r="B5" t="s">
        <v>38</v>
      </c>
      <c r="C5" t="s">
        <v>38</v>
      </c>
      <c r="D5" t="s">
        <v>267</v>
      </c>
      <c r="E5" t="s">
        <v>192</v>
      </c>
      <c r="F5">
        <v>2003</v>
      </c>
      <c r="G5" t="s">
        <v>268</v>
      </c>
      <c r="H5" t="s">
        <v>42</v>
      </c>
      <c r="I5" t="s">
        <v>269</v>
      </c>
      <c r="J5" t="str">
        <f t="shared" si="0"/>
        <v>Lobelia_cardinalis</v>
      </c>
      <c r="K5" t="s">
        <v>45</v>
      </c>
      <c r="L5" t="s">
        <v>46</v>
      </c>
      <c r="M5" t="s">
        <v>12</v>
      </c>
      <c r="N5" t="s">
        <v>77</v>
      </c>
      <c r="O5" t="s">
        <v>49</v>
      </c>
      <c r="P5" t="s">
        <v>49</v>
      </c>
      <c r="Q5" t="s">
        <v>49</v>
      </c>
      <c r="R5" t="s">
        <v>49</v>
      </c>
      <c r="S5" t="s">
        <v>270</v>
      </c>
      <c r="T5" t="s">
        <v>271</v>
      </c>
      <c r="U5" t="s">
        <v>253</v>
      </c>
      <c r="V5" t="s">
        <v>272</v>
      </c>
      <c r="W5" s="13">
        <v>41.746667000000002</v>
      </c>
      <c r="X5" s="13">
        <v>-93.388333000000003</v>
      </c>
      <c r="Y5" s="14" t="s">
        <v>142</v>
      </c>
      <c r="Z5" t="s">
        <v>273</v>
      </c>
      <c r="AA5" s="10" t="s">
        <v>50</v>
      </c>
      <c r="AB5" s="10" t="s">
        <v>57</v>
      </c>
      <c r="AC5" s="10" t="s">
        <v>64</v>
      </c>
      <c r="AD5" t="s">
        <v>65</v>
      </c>
      <c r="AE5" t="s">
        <v>65</v>
      </c>
      <c r="AF5" s="10" t="s">
        <v>60</v>
      </c>
      <c r="AG5" s="10" t="s">
        <v>61</v>
      </c>
      <c r="AH5" t="s">
        <v>49</v>
      </c>
      <c r="AI5" t="s">
        <v>274</v>
      </c>
      <c r="AJ5" t="s">
        <v>49</v>
      </c>
      <c r="AK5">
        <v>70</v>
      </c>
      <c r="AL5" t="s">
        <v>49</v>
      </c>
      <c r="AM5">
        <v>2.5785999999999998</v>
      </c>
      <c r="AN5">
        <v>5.3999999999999999E-2</v>
      </c>
      <c r="AO5" t="s">
        <v>49</v>
      </c>
      <c r="AP5">
        <v>0</v>
      </c>
      <c r="AQ5" t="s">
        <v>49</v>
      </c>
      <c r="AR5">
        <v>5.3999999999999999E-2</v>
      </c>
      <c r="AS5" t="s">
        <v>49</v>
      </c>
      <c r="AT5" t="s">
        <v>49</v>
      </c>
      <c r="AU5" t="s">
        <v>49</v>
      </c>
      <c r="AV5" t="s">
        <v>49</v>
      </c>
    </row>
    <row r="6" spans="1:48">
      <c r="A6" t="s">
        <v>266</v>
      </c>
      <c r="B6" t="s">
        <v>38</v>
      </c>
      <c r="C6" t="s">
        <v>38</v>
      </c>
      <c r="D6" t="s">
        <v>267</v>
      </c>
      <c r="E6" t="s">
        <v>192</v>
      </c>
      <c r="F6">
        <v>2003</v>
      </c>
      <c r="G6" t="s">
        <v>268</v>
      </c>
      <c r="H6" t="s">
        <v>42</v>
      </c>
      <c r="I6" t="s">
        <v>269</v>
      </c>
      <c r="J6" t="str">
        <f t="shared" si="0"/>
        <v>Lobelia_cardinalis</v>
      </c>
      <c r="K6" t="s">
        <v>45</v>
      </c>
      <c r="L6" t="s">
        <v>46</v>
      </c>
      <c r="M6" t="s">
        <v>12</v>
      </c>
      <c r="N6" t="s">
        <v>77</v>
      </c>
      <c r="O6" t="s">
        <v>49</v>
      </c>
      <c r="P6" t="s">
        <v>49</v>
      </c>
      <c r="Q6" t="s">
        <v>49</v>
      </c>
      <c r="R6" t="s">
        <v>49</v>
      </c>
      <c r="S6" t="s">
        <v>270</v>
      </c>
      <c r="T6" t="s">
        <v>271</v>
      </c>
      <c r="U6" t="s">
        <v>253</v>
      </c>
      <c r="V6" t="s">
        <v>272</v>
      </c>
      <c r="W6" s="13">
        <v>41.746667000000002</v>
      </c>
      <c r="X6" s="13">
        <v>-93.388333000000003</v>
      </c>
      <c r="Y6" s="14" t="s">
        <v>142</v>
      </c>
      <c r="Z6" t="s">
        <v>273</v>
      </c>
      <c r="AA6" s="10" t="s">
        <v>50</v>
      </c>
      <c r="AB6" s="10" t="s">
        <v>57</v>
      </c>
      <c r="AC6" s="10" t="s">
        <v>58</v>
      </c>
      <c r="AD6" t="s">
        <v>59</v>
      </c>
      <c r="AE6" t="s">
        <v>59</v>
      </c>
      <c r="AF6" s="10" t="s">
        <v>60</v>
      </c>
      <c r="AG6" s="10" t="s">
        <v>61</v>
      </c>
      <c r="AH6" t="s">
        <v>49</v>
      </c>
      <c r="AI6" t="s">
        <v>274</v>
      </c>
      <c r="AJ6" t="s">
        <v>49</v>
      </c>
      <c r="AK6">
        <v>70</v>
      </c>
      <c r="AL6" t="s">
        <v>49</v>
      </c>
      <c r="AM6">
        <v>37.430999999999997</v>
      </c>
      <c r="AN6">
        <v>3.778</v>
      </c>
      <c r="AO6" t="s">
        <v>49</v>
      </c>
      <c r="AP6">
        <v>0</v>
      </c>
      <c r="AQ6" t="s">
        <v>49</v>
      </c>
      <c r="AR6">
        <v>3.778</v>
      </c>
      <c r="AS6" t="s">
        <v>49</v>
      </c>
      <c r="AT6" t="s">
        <v>49</v>
      </c>
      <c r="AU6" t="s">
        <v>49</v>
      </c>
      <c r="AV6" t="s">
        <v>49</v>
      </c>
    </row>
    <row r="7" spans="1:48">
      <c r="A7" t="s">
        <v>266</v>
      </c>
      <c r="B7" t="s">
        <v>38</v>
      </c>
      <c r="C7" t="s">
        <v>38</v>
      </c>
      <c r="D7" t="s">
        <v>267</v>
      </c>
      <c r="E7" t="s">
        <v>192</v>
      </c>
      <c r="F7">
        <v>2003</v>
      </c>
      <c r="G7" t="s">
        <v>268</v>
      </c>
      <c r="H7" t="s">
        <v>42</v>
      </c>
      <c r="I7" t="s">
        <v>269</v>
      </c>
      <c r="J7" t="str">
        <f t="shared" si="0"/>
        <v>Lobelia_cardinalis</v>
      </c>
      <c r="K7" t="s">
        <v>45</v>
      </c>
      <c r="L7" t="s">
        <v>46</v>
      </c>
      <c r="M7" t="s">
        <v>12</v>
      </c>
      <c r="N7" t="s">
        <v>77</v>
      </c>
      <c r="O7" t="s">
        <v>49</v>
      </c>
      <c r="P7" t="s">
        <v>49</v>
      </c>
      <c r="Q7" t="s">
        <v>49</v>
      </c>
      <c r="R7" t="s">
        <v>49</v>
      </c>
      <c r="S7" t="s">
        <v>270</v>
      </c>
      <c r="T7" t="s">
        <v>271</v>
      </c>
      <c r="U7" t="s">
        <v>253</v>
      </c>
      <c r="V7" t="s">
        <v>272</v>
      </c>
      <c r="W7" s="13">
        <v>41.746667000000002</v>
      </c>
      <c r="X7" s="13">
        <v>-93.388333000000003</v>
      </c>
      <c r="Y7" s="14" t="s">
        <v>142</v>
      </c>
      <c r="Z7" t="s">
        <v>273</v>
      </c>
      <c r="AA7" s="10" t="s">
        <v>50</v>
      </c>
      <c r="AB7" s="10" t="s">
        <v>57</v>
      </c>
      <c r="AC7" s="10" t="s">
        <v>58</v>
      </c>
      <c r="AD7" t="s">
        <v>275</v>
      </c>
      <c r="AE7" t="s">
        <v>275</v>
      </c>
      <c r="AF7" s="10" t="s">
        <v>60</v>
      </c>
      <c r="AG7" s="10" t="s">
        <v>61</v>
      </c>
      <c r="AH7" t="s">
        <v>49</v>
      </c>
      <c r="AI7" t="s">
        <v>274</v>
      </c>
      <c r="AJ7" t="s">
        <v>49</v>
      </c>
      <c r="AK7">
        <v>70</v>
      </c>
      <c r="AL7" t="s">
        <v>49</v>
      </c>
      <c r="AM7">
        <v>16.628900000000002</v>
      </c>
      <c r="AN7">
        <v>1.907</v>
      </c>
      <c r="AO7" t="s">
        <v>49</v>
      </c>
      <c r="AP7">
        <v>0</v>
      </c>
      <c r="AQ7" t="s">
        <v>49</v>
      </c>
      <c r="AR7">
        <v>1.907</v>
      </c>
      <c r="AS7" t="s">
        <v>49</v>
      </c>
      <c r="AT7" t="s">
        <v>49</v>
      </c>
      <c r="AU7" t="s">
        <v>49</v>
      </c>
      <c r="AV7" t="s">
        <v>49</v>
      </c>
    </row>
    <row r="8" spans="1:48">
      <c r="A8" t="s">
        <v>266</v>
      </c>
      <c r="B8" t="s">
        <v>38</v>
      </c>
      <c r="C8" t="s">
        <v>38</v>
      </c>
      <c r="D8" t="s">
        <v>267</v>
      </c>
      <c r="E8" t="s">
        <v>192</v>
      </c>
      <c r="F8">
        <v>2003</v>
      </c>
      <c r="G8" t="s">
        <v>268</v>
      </c>
      <c r="H8" t="s">
        <v>42</v>
      </c>
      <c r="I8" t="s">
        <v>269</v>
      </c>
      <c r="J8" t="str">
        <f t="shared" si="0"/>
        <v>Lobelia_cardinalis</v>
      </c>
      <c r="K8" t="s">
        <v>45</v>
      </c>
      <c r="L8" t="s">
        <v>46</v>
      </c>
      <c r="M8" t="s">
        <v>12</v>
      </c>
      <c r="N8" t="s">
        <v>77</v>
      </c>
      <c r="O8" t="s">
        <v>49</v>
      </c>
      <c r="P8" t="s">
        <v>49</v>
      </c>
      <c r="Q8" t="s">
        <v>49</v>
      </c>
      <c r="R8" t="s">
        <v>49</v>
      </c>
      <c r="S8" t="s">
        <v>270</v>
      </c>
      <c r="T8" t="s">
        <v>271</v>
      </c>
      <c r="U8" t="s">
        <v>253</v>
      </c>
      <c r="V8" t="s">
        <v>272</v>
      </c>
      <c r="W8" s="13">
        <v>41.746667000000002</v>
      </c>
      <c r="X8" s="13">
        <v>-93.388333000000003</v>
      </c>
      <c r="Y8" s="14" t="s">
        <v>142</v>
      </c>
      <c r="Z8" t="s">
        <v>273</v>
      </c>
      <c r="AA8" s="10" t="s">
        <v>50</v>
      </c>
      <c r="AB8" s="10" t="s">
        <v>51</v>
      </c>
      <c r="AC8" s="10" t="s">
        <v>52</v>
      </c>
      <c r="AD8" t="s">
        <v>52</v>
      </c>
      <c r="AE8" t="s">
        <v>52</v>
      </c>
      <c r="AF8" s="10" t="s">
        <v>60</v>
      </c>
      <c r="AG8" s="10" t="s">
        <v>53</v>
      </c>
      <c r="AH8" t="s">
        <v>49</v>
      </c>
      <c r="AI8" t="s">
        <v>274</v>
      </c>
      <c r="AJ8" t="s">
        <v>49</v>
      </c>
      <c r="AK8">
        <v>70</v>
      </c>
      <c r="AL8" t="s">
        <v>49</v>
      </c>
      <c r="AM8">
        <v>21.757100000000001</v>
      </c>
      <c r="AN8">
        <v>145.08500000000001</v>
      </c>
      <c r="AO8" t="s">
        <v>49</v>
      </c>
      <c r="AP8">
        <v>0</v>
      </c>
      <c r="AQ8" t="s">
        <v>49</v>
      </c>
      <c r="AR8">
        <v>145.08500000000001</v>
      </c>
      <c r="AS8" t="s">
        <v>49</v>
      </c>
      <c r="AT8" t="s">
        <v>49</v>
      </c>
      <c r="AU8" t="s">
        <v>49</v>
      </c>
      <c r="AV8" t="s">
        <v>49</v>
      </c>
    </row>
    <row r="9" spans="1:48">
      <c r="A9" t="s">
        <v>266</v>
      </c>
      <c r="B9" t="s">
        <v>38</v>
      </c>
      <c r="C9" t="s">
        <v>38</v>
      </c>
      <c r="D9" t="s">
        <v>267</v>
      </c>
      <c r="E9" t="s">
        <v>192</v>
      </c>
      <c r="F9">
        <v>2003</v>
      </c>
      <c r="G9" t="s">
        <v>268</v>
      </c>
      <c r="H9" t="s">
        <v>42</v>
      </c>
      <c r="I9" t="s">
        <v>269</v>
      </c>
      <c r="J9" t="str">
        <f t="shared" si="0"/>
        <v>Lobelia_cardinalis</v>
      </c>
      <c r="K9" t="s">
        <v>45</v>
      </c>
      <c r="L9" t="s">
        <v>46</v>
      </c>
      <c r="M9" t="s">
        <v>12</v>
      </c>
      <c r="N9" t="s">
        <v>77</v>
      </c>
      <c r="O9" t="s">
        <v>49</v>
      </c>
      <c r="P9" t="s">
        <v>49</v>
      </c>
      <c r="Q9" t="s">
        <v>49</v>
      </c>
      <c r="R9" t="s">
        <v>49</v>
      </c>
      <c r="S9" t="s">
        <v>270</v>
      </c>
      <c r="T9" t="s">
        <v>271</v>
      </c>
      <c r="U9" t="s">
        <v>253</v>
      </c>
      <c r="V9" t="s">
        <v>272</v>
      </c>
      <c r="W9" s="13">
        <v>41.746667000000002</v>
      </c>
      <c r="X9" s="13">
        <v>-93.388333000000003</v>
      </c>
      <c r="Y9" s="14" t="s">
        <v>142</v>
      </c>
      <c r="Z9" t="s">
        <v>273</v>
      </c>
      <c r="AA9" s="10" t="s">
        <v>49</v>
      </c>
      <c r="AB9" s="10" t="s">
        <v>49</v>
      </c>
      <c r="AC9" s="10" t="s">
        <v>49</v>
      </c>
      <c r="AD9" t="s">
        <v>68</v>
      </c>
      <c r="AE9" t="s">
        <v>69</v>
      </c>
      <c r="AF9" s="10" t="s">
        <v>49</v>
      </c>
      <c r="AG9" s="10" t="s">
        <v>49</v>
      </c>
      <c r="AH9" t="s">
        <v>49</v>
      </c>
      <c r="AI9" t="s">
        <v>274</v>
      </c>
      <c r="AJ9" t="s">
        <v>49</v>
      </c>
      <c r="AK9">
        <v>70</v>
      </c>
      <c r="AL9" t="s">
        <v>49</v>
      </c>
      <c r="AM9" s="6" t="s">
        <v>49</v>
      </c>
      <c r="AN9">
        <v>0.91</v>
      </c>
      <c r="AO9" t="s">
        <v>49</v>
      </c>
      <c r="AP9">
        <v>0</v>
      </c>
      <c r="AQ9" t="s">
        <v>49</v>
      </c>
      <c r="AR9">
        <v>0.91</v>
      </c>
      <c r="AS9" t="s">
        <v>49</v>
      </c>
      <c r="AT9" t="s">
        <v>49</v>
      </c>
      <c r="AU9" t="s">
        <v>49</v>
      </c>
      <c r="AV9" t="s">
        <v>49</v>
      </c>
    </row>
    <row r="10" spans="1:48">
      <c r="A10" t="s">
        <v>266</v>
      </c>
      <c r="B10" t="s">
        <v>38</v>
      </c>
      <c r="C10" t="s">
        <v>38</v>
      </c>
      <c r="D10" t="s">
        <v>267</v>
      </c>
      <c r="E10" t="s">
        <v>192</v>
      </c>
      <c r="F10">
        <v>2003</v>
      </c>
      <c r="G10" t="s">
        <v>268</v>
      </c>
      <c r="H10" t="s">
        <v>42</v>
      </c>
      <c r="I10" t="s">
        <v>269</v>
      </c>
      <c r="J10" t="str">
        <f t="shared" si="0"/>
        <v>Lobelia_cardinalis</v>
      </c>
      <c r="K10" t="s">
        <v>45</v>
      </c>
      <c r="L10" t="s">
        <v>46</v>
      </c>
      <c r="M10" t="s">
        <v>12</v>
      </c>
      <c r="N10" t="s">
        <v>77</v>
      </c>
      <c r="O10" t="s">
        <v>49</v>
      </c>
      <c r="P10" t="s">
        <v>49</v>
      </c>
      <c r="Q10" t="s">
        <v>49</v>
      </c>
      <c r="R10" t="s">
        <v>49</v>
      </c>
      <c r="S10" t="s">
        <v>270</v>
      </c>
      <c r="T10" t="s">
        <v>271</v>
      </c>
      <c r="U10" t="s">
        <v>253</v>
      </c>
      <c r="V10" t="s">
        <v>272</v>
      </c>
      <c r="W10" s="13">
        <v>41.746667000000002</v>
      </c>
      <c r="X10" s="13">
        <v>-93.388333000000003</v>
      </c>
      <c r="Y10" s="14" t="s">
        <v>142</v>
      </c>
      <c r="Z10" t="s">
        <v>273</v>
      </c>
      <c r="AA10" s="10" t="s">
        <v>49</v>
      </c>
      <c r="AB10" s="10" t="s">
        <v>49</v>
      </c>
      <c r="AC10" s="10" t="s">
        <v>49</v>
      </c>
      <c r="AD10" t="s">
        <v>68</v>
      </c>
      <c r="AE10" t="s">
        <v>63</v>
      </c>
      <c r="AF10" s="10" t="s">
        <v>49</v>
      </c>
      <c r="AG10" s="10" t="s">
        <v>49</v>
      </c>
      <c r="AH10" t="s">
        <v>49</v>
      </c>
      <c r="AI10" t="s">
        <v>274</v>
      </c>
      <c r="AJ10" t="s">
        <v>49</v>
      </c>
      <c r="AK10">
        <v>70</v>
      </c>
      <c r="AL10" t="s">
        <v>49</v>
      </c>
      <c r="AM10" s="6" t="s">
        <v>49</v>
      </c>
      <c r="AN10">
        <v>0.93100000000000005</v>
      </c>
      <c r="AO10" t="s">
        <v>49</v>
      </c>
      <c r="AP10">
        <v>0</v>
      </c>
      <c r="AQ10" t="s">
        <v>49</v>
      </c>
      <c r="AR10">
        <v>0.93100000000000005</v>
      </c>
      <c r="AS10" t="s">
        <v>49</v>
      </c>
      <c r="AT10" t="s">
        <v>49</v>
      </c>
      <c r="AU10" t="s">
        <v>49</v>
      </c>
      <c r="AV10" t="s">
        <v>49</v>
      </c>
    </row>
    <row r="11" spans="1:48">
      <c r="A11" t="s">
        <v>266</v>
      </c>
      <c r="B11" t="s">
        <v>38</v>
      </c>
      <c r="C11" t="s">
        <v>38</v>
      </c>
      <c r="D11" t="s">
        <v>267</v>
      </c>
      <c r="E11" t="s">
        <v>192</v>
      </c>
      <c r="F11">
        <v>2003</v>
      </c>
      <c r="G11" t="s">
        <v>268</v>
      </c>
      <c r="H11" t="s">
        <v>42</v>
      </c>
      <c r="I11" t="s">
        <v>269</v>
      </c>
      <c r="J11" t="str">
        <f t="shared" si="0"/>
        <v>Lobelia_cardinalis</v>
      </c>
      <c r="K11" t="s">
        <v>45</v>
      </c>
      <c r="L11" t="s">
        <v>46</v>
      </c>
      <c r="M11" t="s">
        <v>12</v>
      </c>
      <c r="N11" t="s">
        <v>77</v>
      </c>
      <c r="O11" t="s">
        <v>49</v>
      </c>
      <c r="P11" t="s">
        <v>49</v>
      </c>
      <c r="Q11" t="s">
        <v>49</v>
      </c>
      <c r="R11" t="s">
        <v>49</v>
      </c>
      <c r="S11" t="s">
        <v>270</v>
      </c>
      <c r="T11" t="s">
        <v>271</v>
      </c>
      <c r="U11" t="s">
        <v>253</v>
      </c>
      <c r="V11" t="s">
        <v>272</v>
      </c>
      <c r="W11" s="13">
        <v>41.746667000000002</v>
      </c>
      <c r="X11" s="13">
        <v>-93.388333000000003</v>
      </c>
      <c r="Y11" s="14" t="s">
        <v>142</v>
      </c>
      <c r="Z11" t="s">
        <v>273</v>
      </c>
      <c r="AA11" s="10" t="s">
        <v>49</v>
      </c>
      <c r="AB11" s="10" t="s">
        <v>49</v>
      </c>
      <c r="AC11" s="10" t="s">
        <v>49</v>
      </c>
      <c r="AD11" t="s">
        <v>68</v>
      </c>
      <c r="AE11" t="s">
        <v>65</v>
      </c>
      <c r="AF11" s="10" t="s">
        <v>49</v>
      </c>
      <c r="AG11" s="10" t="s">
        <v>49</v>
      </c>
      <c r="AH11" t="s">
        <v>49</v>
      </c>
      <c r="AI11" t="s">
        <v>274</v>
      </c>
      <c r="AJ11" t="s">
        <v>49</v>
      </c>
      <c r="AK11">
        <v>70</v>
      </c>
      <c r="AL11" t="s">
        <v>49</v>
      </c>
      <c r="AM11" s="6" t="s">
        <v>49</v>
      </c>
      <c r="AN11">
        <v>0.13300000000000001</v>
      </c>
      <c r="AO11" t="s">
        <v>49</v>
      </c>
      <c r="AP11">
        <v>0</v>
      </c>
      <c r="AQ11" t="s">
        <v>49</v>
      </c>
      <c r="AR11">
        <v>0.13300000000000001</v>
      </c>
      <c r="AS11" t="s">
        <v>49</v>
      </c>
      <c r="AT11" t="s">
        <v>49</v>
      </c>
      <c r="AU11" t="s">
        <v>49</v>
      </c>
      <c r="AV11" t="s">
        <v>49</v>
      </c>
    </row>
    <row r="12" spans="1:48">
      <c r="A12" t="s">
        <v>266</v>
      </c>
      <c r="B12" t="s">
        <v>38</v>
      </c>
      <c r="C12" t="s">
        <v>38</v>
      </c>
      <c r="D12" t="s">
        <v>267</v>
      </c>
      <c r="E12" t="s">
        <v>192</v>
      </c>
      <c r="F12">
        <v>2003</v>
      </c>
      <c r="G12" t="s">
        <v>268</v>
      </c>
      <c r="H12" t="s">
        <v>42</v>
      </c>
      <c r="I12" t="s">
        <v>269</v>
      </c>
      <c r="J12" t="str">
        <f t="shared" si="0"/>
        <v>Lobelia_cardinalis</v>
      </c>
      <c r="K12" t="s">
        <v>45</v>
      </c>
      <c r="L12" t="s">
        <v>46</v>
      </c>
      <c r="M12" t="s">
        <v>12</v>
      </c>
      <c r="N12" t="s">
        <v>77</v>
      </c>
      <c r="O12" t="s">
        <v>49</v>
      </c>
      <c r="P12" t="s">
        <v>49</v>
      </c>
      <c r="Q12" t="s">
        <v>49</v>
      </c>
      <c r="R12" t="s">
        <v>49</v>
      </c>
      <c r="S12" t="s">
        <v>270</v>
      </c>
      <c r="T12" t="s">
        <v>271</v>
      </c>
      <c r="U12" t="s">
        <v>253</v>
      </c>
      <c r="V12" t="s">
        <v>272</v>
      </c>
      <c r="W12" s="13">
        <v>41.746667000000002</v>
      </c>
      <c r="X12" s="13">
        <v>-93.388333000000003</v>
      </c>
      <c r="Y12" s="14" t="s">
        <v>142</v>
      </c>
      <c r="Z12" t="s">
        <v>273</v>
      </c>
      <c r="AA12" s="10" t="s">
        <v>49</v>
      </c>
      <c r="AB12" s="10" t="s">
        <v>49</v>
      </c>
      <c r="AC12" s="10" t="s">
        <v>49</v>
      </c>
      <c r="AD12" t="s">
        <v>68</v>
      </c>
      <c r="AE12" t="s">
        <v>59</v>
      </c>
      <c r="AF12" s="10" t="s">
        <v>49</v>
      </c>
      <c r="AG12" s="10" t="s">
        <v>49</v>
      </c>
      <c r="AH12" t="s">
        <v>49</v>
      </c>
      <c r="AI12" t="s">
        <v>274</v>
      </c>
      <c r="AJ12" t="s">
        <v>49</v>
      </c>
      <c r="AK12">
        <v>70</v>
      </c>
      <c r="AL12" t="s">
        <v>49</v>
      </c>
      <c r="AM12" s="6" t="s">
        <v>49</v>
      </c>
      <c r="AN12">
        <v>1.4179999999999999</v>
      </c>
      <c r="AO12" t="s">
        <v>49</v>
      </c>
      <c r="AP12">
        <v>0</v>
      </c>
      <c r="AQ12" t="s">
        <v>49</v>
      </c>
      <c r="AR12">
        <v>1.4179999999999999</v>
      </c>
      <c r="AS12" t="s">
        <v>49</v>
      </c>
      <c r="AT12" t="s">
        <v>49</v>
      </c>
      <c r="AU12" t="s">
        <v>49</v>
      </c>
      <c r="AV12" t="s">
        <v>49</v>
      </c>
    </row>
    <row r="13" spans="1:48">
      <c r="A13" t="s">
        <v>266</v>
      </c>
      <c r="B13" t="s">
        <v>38</v>
      </c>
      <c r="C13" t="s">
        <v>38</v>
      </c>
      <c r="D13" t="s">
        <v>267</v>
      </c>
      <c r="E13" t="s">
        <v>192</v>
      </c>
      <c r="F13">
        <v>2003</v>
      </c>
      <c r="G13" t="s">
        <v>268</v>
      </c>
      <c r="H13" t="s">
        <v>42</v>
      </c>
      <c r="I13" t="s">
        <v>269</v>
      </c>
      <c r="J13" t="str">
        <f t="shared" si="0"/>
        <v>Lobelia_cardinalis</v>
      </c>
      <c r="K13" t="s">
        <v>45</v>
      </c>
      <c r="L13" t="s">
        <v>46</v>
      </c>
      <c r="M13" t="s">
        <v>12</v>
      </c>
      <c r="N13" t="s">
        <v>77</v>
      </c>
      <c r="O13" t="s">
        <v>49</v>
      </c>
      <c r="P13" t="s">
        <v>49</v>
      </c>
      <c r="Q13" t="s">
        <v>49</v>
      </c>
      <c r="R13" t="s">
        <v>49</v>
      </c>
      <c r="S13" t="s">
        <v>270</v>
      </c>
      <c r="T13" t="s">
        <v>271</v>
      </c>
      <c r="U13" t="s">
        <v>253</v>
      </c>
      <c r="V13" t="s">
        <v>272</v>
      </c>
      <c r="W13" s="13">
        <v>41.746667000000002</v>
      </c>
      <c r="X13" s="13">
        <v>-93.388333000000003</v>
      </c>
      <c r="Y13" s="14" t="s">
        <v>142</v>
      </c>
      <c r="Z13" t="s">
        <v>273</v>
      </c>
      <c r="AA13" s="10" t="s">
        <v>49</v>
      </c>
      <c r="AB13" s="10" t="s">
        <v>49</v>
      </c>
      <c r="AC13" s="10" t="s">
        <v>49</v>
      </c>
      <c r="AD13" t="s">
        <v>68</v>
      </c>
      <c r="AE13" t="s">
        <v>275</v>
      </c>
      <c r="AF13" s="10" t="s">
        <v>49</v>
      </c>
      <c r="AG13" s="10" t="s">
        <v>49</v>
      </c>
      <c r="AH13" t="s">
        <v>49</v>
      </c>
      <c r="AI13" t="s">
        <v>274</v>
      </c>
      <c r="AJ13" t="s">
        <v>49</v>
      </c>
      <c r="AK13">
        <v>70</v>
      </c>
      <c r="AL13" t="s">
        <v>49</v>
      </c>
      <c r="AM13" s="6" t="s">
        <v>49</v>
      </c>
      <c r="AN13">
        <v>0.54500000000000004</v>
      </c>
      <c r="AO13" t="s">
        <v>49</v>
      </c>
      <c r="AP13">
        <v>0</v>
      </c>
      <c r="AQ13" t="s">
        <v>49</v>
      </c>
      <c r="AR13">
        <v>0.54500000000000004</v>
      </c>
      <c r="AS13" t="s">
        <v>49</v>
      </c>
      <c r="AT13" t="s">
        <v>49</v>
      </c>
      <c r="AU13" t="s">
        <v>49</v>
      </c>
      <c r="AV13" t="s">
        <v>49</v>
      </c>
    </row>
    <row r="14" spans="1:48">
      <c r="A14" t="s">
        <v>266</v>
      </c>
      <c r="B14" t="s">
        <v>38</v>
      </c>
      <c r="C14" t="s">
        <v>38</v>
      </c>
      <c r="D14" t="s">
        <v>267</v>
      </c>
      <c r="E14" t="s">
        <v>192</v>
      </c>
      <c r="F14">
        <v>2003</v>
      </c>
      <c r="G14" t="s">
        <v>268</v>
      </c>
      <c r="H14" t="s">
        <v>42</v>
      </c>
      <c r="I14" t="s">
        <v>269</v>
      </c>
      <c r="J14" t="str">
        <f t="shared" si="0"/>
        <v>Lobelia_cardinalis</v>
      </c>
      <c r="K14" t="s">
        <v>45</v>
      </c>
      <c r="L14" t="s">
        <v>46</v>
      </c>
      <c r="M14" t="s">
        <v>12</v>
      </c>
      <c r="N14" t="s">
        <v>77</v>
      </c>
      <c r="O14" t="s">
        <v>49</v>
      </c>
      <c r="P14" t="s">
        <v>49</v>
      </c>
      <c r="Q14" t="s">
        <v>49</v>
      </c>
      <c r="R14" t="s">
        <v>49</v>
      </c>
      <c r="S14" t="s">
        <v>270</v>
      </c>
      <c r="T14" t="s">
        <v>271</v>
      </c>
      <c r="U14" t="s">
        <v>253</v>
      </c>
      <c r="V14" t="s">
        <v>272</v>
      </c>
      <c r="W14" s="13">
        <v>41.746667000000002</v>
      </c>
      <c r="X14" s="13">
        <v>-93.388333000000003</v>
      </c>
      <c r="Y14" s="14" t="s">
        <v>142</v>
      </c>
      <c r="Z14" t="s">
        <v>273</v>
      </c>
      <c r="AA14" s="10" t="s">
        <v>49</v>
      </c>
      <c r="AB14" s="10" t="s">
        <v>49</v>
      </c>
      <c r="AC14" s="10" t="s">
        <v>49</v>
      </c>
      <c r="AD14" t="s">
        <v>68</v>
      </c>
      <c r="AE14" t="s">
        <v>52</v>
      </c>
      <c r="AF14" s="10" t="s">
        <v>49</v>
      </c>
      <c r="AG14" s="10" t="s">
        <v>49</v>
      </c>
      <c r="AH14" t="s">
        <v>49</v>
      </c>
      <c r="AI14" t="s">
        <v>274</v>
      </c>
      <c r="AJ14" t="s">
        <v>49</v>
      </c>
      <c r="AK14">
        <v>70</v>
      </c>
      <c r="AL14" t="s">
        <v>49</v>
      </c>
      <c r="AM14" s="6" t="s">
        <v>49</v>
      </c>
      <c r="AN14">
        <v>0.61799999999999999</v>
      </c>
      <c r="AO14" t="s">
        <v>49</v>
      </c>
      <c r="AP14">
        <v>0</v>
      </c>
      <c r="AQ14" t="s">
        <v>49</v>
      </c>
      <c r="AR14">
        <v>0.61799999999999999</v>
      </c>
      <c r="AS14" t="s">
        <v>49</v>
      </c>
      <c r="AT14" t="s">
        <v>49</v>
      </c>
      <c r="AU14" t="s">
        <v>49</v>
      </c>
      <c r="AV14" t="s">
        <v>49</v>
      </c>
    </row>
    <row r="15" spans="1:48">
      <c r="A15" t="s">
        <v>266</v>
      </c>
      <c r="B15" t="s">
        <v>38</v>
      </c>
      <c r="C15" t="s">
        <v>38</v>
      </c>
      <c r="D15" t="s">
        <v>267</v>
      </c>
      <c r="E15" t="s">
        <v>192</v>
      </c>
      <c r="F15">
        <v>2003</v>
      </c>
      <c r="G15" t="s">
        <v>268</v>
      </c>
      <c r="H15" t="s">
        <v>42</v>
      </c>
      <c r="I15" t="s">
        <v>269</v>
      </c>
      <c r="J15" t="str">
        <f t="shared" si="0"/>
        <v>Lobelia_cardinalis</v>
      </c>
      <c r="K15" t="s">
        <v>45</v>
      </c>
      <c r="L15" t="s">
        <v>46</v>
      </c>
      <c r="M15" t="s">
        <v>12</v>
      </c>
      <c r="N15" t="s">
        <v>77</v>
      </c>
      <c r="O15" t="s">
        <v>49</v>
      </c>
      <c r="P15" t="s">
        <v>49</v>
      </c>
      <c r="Q15" t="s">
        <v>49</v>
      </c>
      <c r="R15" t="s">
        <v>49</v>
      </c>
      <c r="S15" t="s">
        <v>270</v>
      </c>
      <c r="T15" t="s">
        <v>271</v>
      </c>
      <c r="U15" t="s">
        <v>253</v>
      </c>
      <c r="V15" t="s">
        <v>272</v>
      </c>
      <c r="W15" s="13">
        <v>41.746667000000002</v>
      </c>
      <c r="X15" s="13">
        <v>-93.388333000000003</v>
      </c>
      <c r="Y15" s="14" t="s">
        <v>142</v>
      </c>
      <c r="Z15" t="s">
        <v>273</v>
      </c>
      <c r="AA15" s="10" t="s">
        <v>49</v>
      </c>
      <c r="AB15" s="10" t="s">
        <v>49</v>
      </c>
      <c r="AC15" s="10" t="s">
        <v>49</v>
      </c>
      <c r="AD15" t="s">
        <v>69</v>
      </c>
      <c r="AE15" t="s">
        <v>63</v>
      </c>
      <c r="AF15" s="10" t="s">
        <v>49</v>
      </c>
      <c r="AG15" s="10" t="s">
        <v>49</v>
      </c>
      <c r="AH15" t="s">
        <v>49</v>
      </c>
      <c r="AI15" t="s">
        <v>274</v>
      </c>
      <c r="AJ15" t="s">
        <v>49</v>
      </c>
      <c r="AK15">
        <v>70</v>
      </c>
      <c r="AL15" t="s">
        <v>49</v>
      </c>
      <c r="AM15" s="6" t="s">
        <v>49</v>
      </c>
      <c r="AN15">
        <v>0.27400000000000002</v>
      </c>
      <c r="AO15" t="s">
        <v>49</v>
      </c>
      <c r="AP15">
        <v>0</v>
      </c>
      <c r="AQ15" t="s">
        <v>49</v>
      </c>
      <c r="AR15">
        <v>0.27400000000000002</v>
      </c>
      <c r="AS15" t="s">
        <v>49</v>
      </c>
      <c r="AT15" t="s">
        <v>49</v>
      </c>
      <c r="AU15" t="s">
        <v>49</v>
      </c>
      <c r="AV15" t="s">
        <v>49</v>
      </c>
    </row>
    <row r="16" spans="1:48">
      <c r="A16" t="s">
        <v>266</v>
      </c>
      <c r="B16" t="s">
        <v>38</v>
      </c>
      <c r="C16" t="s">
        <v>38</v>
      </c>
      <c r="D16" t="s">
        <v>267</v>
      </c>
      <c r="E16" t="s">
        <v>192</v>
      </c>
      <c r="F16">
        <v>2003</v>
      </c>
      <c r="G16" t="s">
        <v>268</v>
      </c>
      <c r="H16" t="s">
        <v>42</v>
      </c>
      <c r="I16" t="s">
        <v>269</v>
      </c>
      <c r="J16" t="str">
        <f t="shared" si="0"/>
        <v>Lobelia_cardinalis</v>
      </c>
      <c r="K16" t="s">
        <v>45</v>
      </c>
      <c r="L16" t="s">
        <v>46</v>
      </c>
      <c r="M16" t="s">
        <v>12</v>
      </c>
      <c r="N16" t="s">
        <v>77</v>
      </c>
      <c r="O16" t="s">
        <v>49</v>
      </c>
      <c r="P16" t="s">
        <v>49</v>
      </c>
      <c r="Q16" t="s">
        <v>49</v>
      </c>
      <c r="R16" t="s">
        <v>49</v>
      </c>
      <c r="S16" t="s">
        <v>270</v>
      </c>
      <c r="T16" t="s">
        <v>271</v>
      </c>
      <c r="U16" t="s">
        <v>253</v>
      </c>
      <c r="V16" t="s">
        <v>272</v>
      </c>
      <c r="W16" s="13">
        <v>41.746667000000002</v>
      </c>
      <c r="X16" s="13">
        <v>-93.388333000000003</v>
      </c>
      <c r="Y16" s="14" t="s">
        <v>142</v>
      </c>
      <c r="Z16" t="s">
        <v>273</v>
      </c>
      <c r="AA16" s="10" t="s">
        <v>49</v>
      </c>
      <c r="AB16" s="10" t="s">
        <v>49</v>
      </c>
      <c r="AC16" s="10" t="s">
        <v>49</v>
      </c>
      <c r="AD16" t="s">
        <v>69</v>
      </c>
      <c r="AE16" t="s">
        <v>65</v>
      </c>
      <c r="AF16" s="10" t="s">
        <v>49</v>
      </c>
      <c r="AG16" s="10" t="s">
        <v>49</v>
      </c>
      <c r="AH16" t="s">
        <v>49</v>
      </c>
      <c r="AI16" t="s">
        <v>274</v>
      </c>
      <c r="AJ16" t="s">
        <v>49</v>
      </c>
      <c r="AK16">
        <v>70</v>
      </c>
      <c r="AL16" t="s">
        <v>49</v>
      </c>
      <c r="AM16" s="6" t="s">
        <v>49</v>
      </c>
      <c r="AN16">
        <v>5.3999999999999999E-2</v>
      </c>
      <c r="AO16" t="s">
        <v>49</v>
      </c>
      <c r="AP16">
        <v>0</v>
      </c>
      <c r="AQ16" t="s">
        <v>49</v>
      </c>
      <c r="AR16">
        <v>5.3999999999999999E-2</v>
      </c>
      <c r="AS16" t="s">
        <v>49</v>
      </c>
      <c r="AT16" t="s">
        <v>49</v>
      </c>
      <c r="AU16" t="s">
        <v>49</v>
      </c>
      <c r="AV16" t="s">
        <v>49</v>
      </c>
    </row>
    <row r="17" spans="1:48">
      <c r="A17" t="s">
        <v>266</v>
      </c>
      <c r="B17" t="s">
        <v>38</v>
      </c>
      <c r="C17" t="s">
        <v>38</v>
      </c>
      <c r="D17" t="s">
        <v>267</v>
      </c>
      <c r="E17" t="s">
        <v>192</v>
      </c>
      <c r="F17">
        <v>2003</v>
      </c>
      <c r="G17" t="s">
        <v>268</v>
      </c>
      <c r="H17" t="s">
        <v>42</v>
      </c>
      <c r="I17" t="s">
        <v>269</v>
      </c>
      <c r="J17" t="str">
        <f t="shared" si="0"/>
        <v>Lobelia_cardinalis</v>
      </c>
      <c r="K17" t="s">
        <v>45</v>
      </c>
      <c r="L17" t="s">
        <v>46</v>
      </c>
      <c r="M17" t="s">
        <v>12</v>
      </c>
      <c r="N17" t="s">
        <v>77</v>
      </c>
      <c r="O17" t="s">
        <v>49</v>
      </c>
      <c r="P17" t="s">
        <v>49</v>
      </c>
      <c r="Q17" t="s">
        <v>49</v>
      </c>
      <c r="R17" t="s">
        <v>49</v>
      </c>
      <c r="S17" t="s">
        <v>270</v>
      </c>
      <c r="T17" t="s">
        <v>271</v>
      </c>
      <c r="U17" t="s">
        <v>253</v>
      </c>
      <c r="V17" t="s">
        <v>272</v>
      </c>
      <c r="W17" s="13">
        <v>41.746667000000002</v>
      </c>
      <c r="X17" s="13">
        <v>-93.388333000000003</v>
      </c>
      <c r="Y17" s="14" t="s">
        <v>142</v>
      </c>
      <c r="Z17" t="s">
        <v>273</v>
      </c>
      <c r="AA17" s="10" t="s">
        <v>49</v>
      </c>
      <c r="AB17" s="10" t="s">
        <v>49</v>
      </c>
      <c r="AC17" s="10" t="s">
        <v>49</v>
      </c>
      <c r="AD17" t="s">
        <v>69</v>
      </c>
      <c r="AE17" t="s">
        <v>59</v>
      </c>
      <c r="AF17" s="10" t="s">
        <v>49</v>
      </c>
      <c r="AG17" s="10" t="s">
        <v>49</v>
      </c>
      <c r="AH17" t="s">
        <v>49</v>
      </c>
      <c r="AI17" t="s">
        <v>274</v>
      </c>
      <c r="AJ17" t="s">
        <v>49</v>
      </c>
      <c r="AK17">
        <v>70</v>
      </c>
      <c r="AL17" t="s">
        <v>49</v>
      </c>
      <c r="AM17" s="6" t="s">
        <v>49</v>
      </c>
      <c r="AN17">
        <v>0.49299999999999999</v>
      </c>
      <c r="AO17" t="s">
        <v>49</v>
      </c>
      <c r="AP17">
        <v>0</v>
      </c>
      <c r="AQ17" t="s">
        <v>49</v>
      </c>
      <c r="AR17">
        <v>0.49299999999999999</v>
      </c>
      <c r="AS17" t="s">
        <v>49</v>
      </c>
      <c r="AT17" t="s">
        <v>49</v>
      </c>
      <c r="AU17" t="s">
        <v>49</v>
      </c>
      <c r="AV17" t="s">
        <v>49</v>
      </c>
    </row>
    <row r="18" spans="1:48">
      <c r="A18" t="s">
        <v>266</v>
      </c>
      <c r="B18" t="s">
        <v>38</v>
      </c>
      <c r="C18" t="s">
        <v>38</v>
      </c>
      <c r="D18" t="s">
        <v>267</v>
      </c>
      <c r="E18" t="s">
        <v>192</v>
      </c>
      <c r="F18">
        <v>2003</v>
      </c>
      <c r="G18" t="s">
        <v>268</v>
      </c>
      <c r="H18" t="s">
        <v>42</v>
      </c>
      <c r="I18" t="s">
        <v>269</v>
      </c>
      <c r="J18" t="str">
        <f t="shared" si="0"/>
        <v>Lobelia_cardinalis</v>
      </c>
      <c r="K18" t="s">
        <v>45</v>
      </c>
      <c r="L18" t="s">
        <v>46</v>
      </c>
      <c r="M18" t="s">
        <v>12</v>
      </c>
      <c r="N18" t="s">
        <v>77</v>
      </c>
      <c r="O18" t="s">
        <v>49</v>
      </c>
      <c r="P18" t="s">
        <v>49</v>
      </c>
      <c r="Q18" t="s">
        <v>49</v>
      </c>
      <c r="R18" t="s">
        <v>49</v>
      </c>
      <c r="S18" t="s">
        <v>270</v>
      </c>
      <c r="T18" t="s">
        <v>271</v>
      </c>
      <c r="U18" t="s">
        <v>253</v>
      </c>
      <c r="V18" t="s">
        <v>272</v>
      </c>
      <c r="W18" s="13">
        <v>41.746667000000002</v>
      </c>
      <c r="X18" s="13">
        <v>-93.388333000000003</v>
      </c>
      <c r="Y18" s="14" t="s">
        <v>142</v>
      </c>
      <c r="Z18" t="s">
        <v>273</v>
      </c>
      <c r="AA18" s="10" t="s">
        <v>49</v>
      </c>
      <c r="AB18" s="10" t="s">
        <v>49</v>
      </c>
      <c r="AC18" s="10" t="s">
        <v>49</v>
      </c>
      <c r="AD18" t="s">
        <v>69</v>
      </c>
      <c r="AE18" t="s">
        <v>275</v>
      </c>
      <c r="AF18" s="10" t="s">
        <v>49</v>
      </c>
      <c r="AG18" s="10" t="s">
        <v>49</v>
      </c>
      <c r="AH18" t="s">
        <v>49</v>
      </c>
      <c r="AI18" t="s">
        <v>274</v>
      </c>
      <c r="AJ18" t="s">
        <v>49</v>
      </c>
      <c r="AK18">
        <v>70</v>
      </c>
      <c r="AL18" t="s">
        <v>49</v>
      </c>
      <c r="AM18" s="6" t="s">
        <v>49</v>
      </c>
      <c r="AN18">
        <v>0.219</v>
      </c>
      <c r="AO18" t="s">
        <v>49</v>
      </c>
      <c r="AP18">
        <v>0</v>
      </c>
      <c r="AQ18" t="s">
        <v>49</v>
      </c>
      <c r="AR18">
        <v>0.219</v>
      </c>
      <c r="AS18" t="s">
        <v>49</v>
      </c>
      <c r="AT18" t="s">
        <v>49</v>
      </c>
      <c r="AU18" t="s">
        <v>49</v>
      </c>
      <c r="AV18" t="s">
        <v>49</v>
      </c>
    </row>
    <row r="19" spans="1:48">
      <c r="A19" t="s">
        <v>266</v>
      </c>
      <c r="B19" t="s">
        <v>38</v>
      </c>
      <c r="C19" t="s">
        <v>38</v>
      </c>
      <c r="D19" t="s">
        <v>267</v>
      </c>
      <c r="E19" t="s">
        <v>192</v>
      </c>
      <c r="F19">
        <v>2003</v>
      </c>
      <c r="G19" t="s">
        <v>268</v>
      </c>
      <c r="H19" t="s">
        <v>42</v>
      </c>
      <c r="I19" t="s">
        <v>269</v>
      </c>
      <c r="J19" t="str">
        <f t="shared" si="0"/>
        <v>Lobelia_cardinalis</v>
      </c>
      <c r="K19" t="s">
        <v>45</v>
      </c>
      <c r="L19" t="s">
        <v>46</v>
      </c>
      <c r="M19" t="s">
        <v>12</v>
      </c>
      <c r="N19" t="s">
        <v>77</v>
      </c>
      <c r="O19" t="s">
        <v>49</v>
      </c>
      <c r="P19" t="s">
        <v>49</v>
      </c>
      <c r="Q19" t="s">
        <v>49</v>
      </c>
      <c r="R19" t="s">
        <v>49</v>
      </c>
      <c r="S19" t="s">
        <v>270</v>
      </c>
      <c r="T19" t="s">
        <v>271</v>
      </c>
      <c r="U19" t="s">
        <v>253</v>
      </c>
      <c r="V19" t="s">
        <v>272</v>
      </c>
      <c r="W19" s="13">
        <v>41.746667000000002</v>
      </c>
      <c r="X19" s="13">
        <v>-93.388333000000003</v>
      </c>
      <c r="Y19" s="14" t="s">
        <v>142</v>
      </c>
      <c r="Z19" t="s">
        <v>273</v>
      </c>
      <c r="AA19" s="10" t="s">
        <v>49</v>
      </c>
      <c r="AB19" s="10" t="s">
        <v>49</v>
      </c>
      <c r="AC19" s="10" t="s">
        <v>49</v>
      </c>
      <c r="AD19" t="s">
        <v>69</v>
      </c>
      <c r="AE19" t="s">
        <v>52</v>
      </c>
      <c r="AF19" s="10" t="s">
        <v>49</v>
      </c>
      <c r="AG19" s="10" t="s">
        <v>49</v>
      </c>
      <c r="AH19" t="s">
        <v>49</v>
      </c>
      <c r="AI19" t="s">
        <v>274</v>
      </c>
      <c r="AJ19" t="s">
        <v>49</v>
      </c>
      <c r="AK19">
        <v>70</v>
      </c>
      <c r="AL19" t="s">
        <v>49</v>
      </c>
      <c r="AM19" s="6" t="s">
        <v>49</v>
      </c>
      <c r="AN19">
        <v>0.52700000000000002</v>
      </c>
      <c r="AO19" t="s">
        <v>49</v>
      </c>
      <c r="AP19">
        <v>0</v>
      </c>
      <c r="AQ19" t="s">
        <v>49</v>
      </c>
      <c r="AR19">
        <v>0.52700000000000002</v>
      </c>
      <c r="AS19" t="s">
        <v>49</v>
      </c>
      <c r="AT19" t="s">
        <v>49</v>
      </c>
      <c r="AU19" t="s">
        <v>49</v>
      </c>
      <c r="AV19" t="s">
        <v>49</v>
      </c>
    </row>
    <row r="20" spans="1:48">
      <c r="A20" t="s">
        <v>266</v>
      </c>
      <c r="B20" t="s">
        <v>38</v>
      </c>
      <c r="C20" t="s">
        <v>38</v>
      </c>
      <c r="D20" t="s">
        <v>267</v>
      </c>
      <c r="E20" t="s">
        <v>192</v>
      </c>
      <c r="F20">
        <v>2003</v>
      </c>
      <c r="G20" t="s">
        <v>268</v>
      </c>
      <c r="H20" t="s">
        <v>42</v>
      </c>
      <c r="I20" t="s">
        <v>269</v>
      </c>
      <c r="J20" t="str">
        <f t="shared" si="0"/>
        <v>Lobelia_cardinalis</v>
      </c>
      <c r="K20" t="s">
        <v>45</v>
      </c>
      <c r="L20" t="s">
        <v>46</v>
      </c>
      <c r="M20" t="s">
        <v>12</v>
      </c>
      <c r="N20" t="s">
        <v>77</v>
      </c>
      <c r="O20" t="s">
        <v>49</v>
      </c>
      <c r="P20" t="s">
        <v>49</v>
      </c>
      <c r="Q20" t="s">
        <v>49</v>
      </c>
      <c r="R20" t="s">
        <v>49</v>
      </c>
      <c r="S20" t="s">
        <v>270</v>
      </c>
      <c r="T20" t="s">
        <v>271</v>
      </c>
      <c r="U20" t="s">
        <v>253</v>
      </c>
      <c r="V20" t="s">
        <v>272</v>
      </c>
      <c r="W20" s="13">
        <v>41.746667000000002</v>
      </c>
      <c r="X20" s="13">
        <v>-93.388333000000003</v>
      </c>
      <c r="Y20" s="14" t="s">
        <v>142</v>
      </c>
      <c r="Z20" t="s">
        <v>273</v>
      </c>
      <c r="AA20" s="10" t="s">
        <v>49</v>
      </c>
      <c r="AB20" s="10" t="s">
        <v>49</v>
      </c>
      <c r="AC20" s="10" t="s">
        <v>49</v>
      </c>
      <c r="AD20" t="s">
        <v>63</v>
      </c>
      <c r="AE20" t="s">
        <v>65</v>
      </c>
      <c r="AF20" s="10" t="s">
        <v>49</v>
      </c>
      <c r="AG20" s="10" t="s">
        <v>49</v>
      </c>
      <c r="AH20" t="s">
        <v>49</v>
      </c>
      <c r="AI20" t="s">
        <v>274</v>
      </c>
      <c r="AJ20" t="s">
        <v>49</v>
      </c>
      <c r="AK20">
        <v>70</v>
      </c>
      <c r="AL20" t="s">
        <v>49</v>
      </c>
      <c r="AM20" s="6" t="s">
        <v>49</v>
      </c>
      <c r="AN20">
        <v>0.08</v>
      </c>
      <c r="AO20" t="s">
        <v>49</v>
      </c>
      <c r="AP20">
        <v>0</v>
      </c>
      <c r="AQ20" t="s">
        <v>49</v>
      </c>
      <c r="AR20">
        <v>0.08</v>
      </c>
      <c r="AS20" t="s">
        <v>49</v>
      </c>
      <c r="AT20" t="s">
        <v>49</v>
      </c>
      <c r="AU20" t="s">
        <v>49</v>
      </c>
      <c r="AV20" t="s">
        <v>49</v>
      </c>
    </row>
    <row r="21" spans="1:48">
      <c r="A21" t="s">
        <v>266</v>
      </c>
      <c r="B21" t="s">
        <v>38</v>
      </c>
      <c r="C21" t="s">
        <v>38</v>
      </c>
      <c r="D21" t="s">
        <v>267</v>
      </c>
      <c r="E21" t="s">
        <v>192</v>
      </c>
      <c r="F21">
        <v>2003</v>
      </c>
      <c r="G21" t="s">
        <v>268</v>
      </c>
      <c r="H21" t="s">
        <v>42</v>
      </c>
      <c r="I21" t="s">
        <v>269</v>
      </c>
      <c r="J21" t="str">
        <f t="shared" si="0"/>
        <v>Lobelia_cardinalis</v>
      </c>
      <c r="K21" t="s">
        <v>45</v>
      </c>
      <c r="L21" t="s">
        <v>46</v>
      </c>
      <c r="M21" t="s">
        <v>12</v>
      </c>
      <c r="N21" t="s">
        <v>77</v>
      </c>
      <c r="O21" t="s">
        <v>49</v>
      </c>
      <c r="P21" t="s">
        <v>49</v>
      </c>
      <c r="Q21" t="s">
        <v>49</v>
      </c>
      <c r="R21" t="s">
        <v>49</v>
      </c>
      <c r="S21" t="s">
        <v>270</v>
      </c>
      <c r="T21" t="s">
        <v>271</v>
      </c>
      <c r="U21" t="s">
        <v>253</v>
      </c>
      <c r="V21" t="s">
        <v>272</v>
      </c>
      <c r="W21" s="13">
        <v>41.746667000000002</v>
      </c>
      <c r="X21" s="13">
        <v>-93.388333000000003</v>
      </c>
      <c r="Y21" s="14" t="s">
        <v>142</v>
      </c>
      <c r="Z21" t="s">
        <v>273</v>
      </c>
      <c r="AA21" s="10" t="s">
        <v>49</v>
      </c>
      <c r="AB21" s="10" t="s">
        <v>49</v>
      </c>
      <c r="AC21" s="10" t="s">
        <v>49</v>
      </c>
      <c r="AD21" t="s">
        <v>63</v>
      </c>
      <c r="AE21" t="s">
        <v>59</v>
      </c>
      <c r="AF21" s="10" t="s">
        <v>49</v>
      </c>
      <c r="AG21" s="10" t="s">
        <v>49</v>
      </c>
      <c r="AH21" t="s">
        <v>49</v>
      </c>
      <c r="AI21" t="s">
        <v>274</v>
      </c>
      <c r="AJ21" t="s">
        <v>49</v>
      </c>
      <c r="AK21">
        <v>70</v>
      </c>
      <c r="AL21" t="s">
        <v>49</v>
      </c>
      <c r="AM21" s="6" t="s">
        <v>49</v>
      </c>
      <c r="AN21">
        <v>1.655</v>
      </c>
      <c r="AO21" t="s">
        <v>49</v>
      </c>
      <c r="AP21">
        <v>0</v>
      </c>
      <c r="AQ21" t="s">
        <v>49</v>
      </c>
      <c r="AR21">
        <v>1.655</v>
      </c>
      <c r="AS21" t="s">
        <v>49</v>
      </c>
      <c r="AT21" t="s">
        <v>49</v>
      </c>
      <c r="AU21" t="s">
        <v>49</v>
      </c>
      <c r="AV21" t="s">
        <v>49</v>
      </c>
    </row>
    <row r="22" spans="1:48">
      <c r="A22" t="s">
        <v>266</v>
      </c>
      <c r="B22" t="s">
        <v>38</v>
      </c>
      <c r="C22" t="s">
        <v>38</v>
      </c>
      <c r="D22" t="s">
        <v>267</v>
      </c>
      <c r="E22" t="s">
        <v>192</v>
      </c>
      <c r="F22">
        <v>2003</v>
      </c>
      <c r="G22" t="s">
        <v>268</v>
      </c>
      <c r="H22" t="s">
        <v>42</v>
      </c>
      <c r="I22" t="s">
        <v>269</v>
      </c>
      <c r="J22" t="str">
        <f t="shared" si="0"/>
        <v>Lobelia_cardinalis</v>
      </c>
      <c r="K22" t="s">
        <v>45</v>
      </c>
      <c r="L22" t="s">
        <v>46</v>
      </c>
      <c r="M22" t="s">
        <v>12</v>
      </c>
      <c r="N22" t="s">
        <v>77</v>
      </c>
      <c r="O22" t="s">
        <v>49</v>
      </c>
      <c r="P22" t="s">
        <v>49</v>
      </c>
      <c r="Q22" t="s">
        <v>49</v>
      </c>
      <c r="R22" t="s">
        <v>49</v>
      </c>
      <c r="S22" t="s">
        <v>270</v>
      </c>
      <c r="T22" t="s">
        <v>271</v>
      </c>
      <c r="U22" t="s">
        <v>253</v>
      </c>
      <c r="V22" t="s">
        <v>272</v>
      </c>
      <c r="W22" s="13">
        <v>41.746667000000002</v>
      </c>
      <c r="X22" s="13">
        <v>-93.388333000000003</v>
      </c>
      <c r="Y22" s="14" t="s">
        <v>142</v>
      </c>
      <c r="Z22" t="s">
        <v>273</v>
      </c>
      <c r="AA22" s="10" t="s">
        <v>49</v>
      </c>
      <c r="AB22" s="10" t="s">
        <v>49</v>
      </c>
      <c r="AC22" s="10" t="s">
        <v>49</v>
      </c>
      <c r="AD22" t="s">
        <v>63</v>
      </c>
      <c r="AE22" t="s">
        <v>275</v>
      </c>
      <c r="AF22" s="10" t="s">
        <v>49</v>
      </c>
      <c r="AG22" s="10" t="s">
        <v>49</v>
      </c>
      <c r="AH22" t="s">
        <v>49</v>
      </c>
      <c r="AI22" t="s">
        <v>274</v>
      </c>
      <c r="AJ22" t="s">
        <v>49</v>
      </c>
      <c r="AK22">
        <v>70</v>
      </c>
      <c r="AL22" t="s">
        <v>49</v>
      </c>
      <c r="AM22" s="6" t="s">
        <v>49</v>
      </c>
      <c r="AN22">
        <v>0.309</v>
      </c>
      <c r="AO22" t="s">
        <v>49</v>
      </c>
      <c r="AP22">
        <v>0</v>
      </c>
      <c r="AQ22" t="s">
        <v>49</v>
      </c>
      <c r="AR22">
        <v>0.309</v>
      </c>
      <c r="AS22" t="s">
        <v>49</v>
      </c>
      <c r="AT22" t="s">
        <v>49</v>
      </c>
      <c r="AU22" t="s">
        <v>49</v>
      </c>
      <c r="AV22" t="s">
        <v>49</v>
      </c>
    </row>
    <row r="23" spans="1:48">
      <c r="A23" t="s">
        <v>266</v>
      </c>
      <c r="B23" t="s">
        <v>38</v>
      </c>
      <c r="C23" t="s">
        <v>38</v>
      </c>
      <c r="D23" t="s">
        <v>267</v>
      </c>
      <c r="E23" t="s">
        <v>192</v>
      </c>
      <c r="F23">
        <v>2003</v>
      </c>
      <c r="G23" t="s">
        <v>268</v>
      </c>
      <c r="H23" t="s">
        <v>42</v>
      </c>
      <c r="I23" t="s">
        <v>269</v>
      </c>
      <c r="J23" t="str">
        <f t="shared" si="0"/>
        <v>Lobelia_cardinalis</v>
      </c>
      <c r="K23" t="s">
        <v>45</v>
      </c>
      <c r="L23" t="s">
        <v>46</v>
      </c>
      <c r="M23" t="s">
        <v>12</v>
      </c>
      <c r="N23" t="s">
        <v>77</v>
      </c>
      <c r="O23" t="s">
        <v>49</v>
      </c>
      <c r="P23" t="s">
        <v>49</v>
      </c>
      <c r="Q23" t="s">
        <v>49</v>
      </c>
      <c r="R23" t="s">
        <v>49</v>
      </c>
      <c r="S23" t="s">
        <v>270</v>
      </c>
      <c r="T23" t="s">
        <v>271</v>
      </c>
      <c r="U23" t="s">
        <v>253</v>
      </c>
      <c r="V23" t="s">
        <v>272</v>
      </c>
      <c r="W23" s="13">
        <v>41.746667000000002</v>
      </c>
      <c r="X23" s="13">
        <v>-93.388333000000003</v>
      </c>
      <c r="Y23" s="14" t="s">
        <v>142</v>
      </c>
      <c r="Z23" t="s">
        <v>273</v>
      </c>
      <c r="AA23" s="10" t="s">
        <v>49</v>
      </c>
      <c r="AB23" s="10" t="s">
        <v>49</v>
      </c>
      <c r="AC23" s="10" t="s">
        <v>49</v>
      </c>
      <c r="AD23" t="s">
        <v>63</v>
      </c>
      <c r="AE23" t="s">
        <v>52</v>
      </c>
      <c r="AF23" s="10" t="s">
        <v>49</v>
      </c>
      <c r="AG23" s="10" t="s">
        <v>49</v>
      </c>
      <c r="AH23" t="s">
        <v>49</v>
      </c>
      <c r="AI23" t="s">
        <v>274</v>
      </c>
      <c r="AJ23" t="s">
        <v>49</v>
      </c>
      <c r="AK23">
        <v>70</v>
      </c>
      <c r="AL23" t="s">
        <v>49</v>
      </c>
      <c r="AM23" s="6" t="s">
        <v>49</v>
      </c>
      <c r="AN23">
        <v>8.0000000000000002E-3</v>
      </c>
      <c r="AO23" t="s">
        <v>49</v>
      </c>
      <c r="AP23">
        <v>0</v>
      </c>
      <c r="AQ23" t="s">
        <v>49</v>
      </c>
      <c r="AR23">
        <v>8.0000000000000002E-3</v>
      </c>
      <c r="AS23" t="s">
        <v>49</v>
      </c>
      <c r="AT23" t="s">
        <v>49</v>
      </c>
      <c r="AU23" t="s">
        <v>49</v>
      </c>
      <c r="AV23" t="s">
        <v>49</v>
      </c>
    </row>
    <row r="24" spans="1:48">
      <c r="A24" t="s">
        <v>266</v>
      </c>
      <c r="B24" t="s">
        <v>38</v>
      </c>
      <c r="C24" t="s">
        <v>38</v>
      </c>
      <c r="D24" t="s">
        <v>267</v>
      </c>
      <c r="E24" t="s">
        <v>192</v>
      </c>
      <c r="F24">
        <v>2003</v>
      </c>
      <c r="G24" t="s">
        <v>268</v>
      </c>
      <c r="H24" t="s">
        <v>42</v>
      </c>
      <c r="I24" t="s">
        <v>269</v>
      </c>
      <c r="J24" t="str">
        <f t="shared" si="0"/>
        <v>Lobelia_cardinalis</v>
      </c>
      <c r="K24" t="s">
        <v>45</v>
      </c>
      <c r="L24" t="s">
        <v>46</v>
      </c>
      <c r="M24" t="s">
        <v>12</v>
      </c>
      <c r="N24" t="s">
        <v>77</v>
      </c>
      <c r="O24" t="s">
        <v>49</v>
      </c>
      <c r="P24" t="s">
        <v>49</v>
      </c>
      <c r="Q24" t="s">
        <v>49</v>
      </c>
      <c r="R24" t="s">
        <v>49</v>
      </c>
      <c r="S24" t="s">
        <v>270</v>
      </c>
      <c r="T24" t="s">
        <v>271</v>
      </c>
      <c r="U24" t="s">
        <v>253</v>
      </c>
      <c r="V24" t="s">
        <v>272</v>
      </c>
      <c r="W24" s="13">
        <v>41.746667000000002</v>
      </c>
      <c r="X24" s="13">
        <v>-93.388333000000003</v>
      </c>
      <c r="Y24" s="14" t="s">
        <v>142</v>
      </c>
      <c r="Z24" t="s">
        <v>273</v>
      </c>
      <c r="AA24" s="10" t="s">
        <v>49</v>
      </c>
      <c r="AB24" s="10" t="s">
        <v>49</v>
      </c>
      <c r="AC24" s="10" t="s">
        <v>49</v>
      </c>
      <c r="AD24" t="s">
        <v>65</v>
      </c>
      <c r="AE24" t="s">
        <v>59</v>
      </c>
      <c r="AF24" s="10" t="s">
        <v>49</v>
      </c>
      <c r="AG24" s="10" t="s">
        <v>49</v>
      </c>
      <c r="AH24" t="s">
        <v>49</v>
      </c>
      <c r="AI24" t="s">
        <v>274</v>
      </c>
      <c r="AJ24" t="s">
        <v>49</v>
      </c>
      <c r="AK24">
        <v>70</v>
      </c>
      <c r="AL24" t="s">
        <v>49</v>
      </c>
      <c r="AM24" s="6" t="s">
        <v>49</v>
      </c>
      <c r="AN24">
        <v>0.11</v>
      </c>
      <c r="AO24" t="s">
        <v>49</v>
      </c>
      <c r="AP24">
        <v>0</v>
      </c>
      <c r="AQ24" t="s">
        <v>49</v>
      </c>
      <c r="AR24">
        <v>0.11</v>
      </c>
      <c r="AS24" t="s">
        <v>49</v>
      </c>
      <c r="AT24" t="s">
        <v>49</v>
      </c>
      <c r="AU24" t="s">
        <v>49</v>
      </c>
      <c r="AV24" t="s">
        <v>49</v>
      </c>
    </row>
    <row r="25" spans="1:48">
      <c r="A25" t="s">
        <v>266</v>
      </c>
      <c r="B25" t="s">
        <v>38</v>
      </c>
      <c r="C25" t="s">
        <v>38</v>
      </c>
      <c r="D25" t="s">
        <v>267</v>
      </c>
      <c r="E25" t="s">
        <v>192</v>
      </c>
      <c r="F25">
        <v>2003</v>
      </c>
      <c r="G25" t="s">
        <v>268</v>
      </c>
      <c r="H25" t="s">
        <v>42</v>
      </c>
      <c r="I25" t="s">
        <v>269</v>
      </c>
      <c r="J25" t="str">
        <f t="shared" si="0"/>
        <v>Lobelia_cardinalis</v>
      </c>
      <c r="K25" t="s">
        <v>45</v>
      </c>
      <c r="L25" t="s">
        <v>46</v>
      </c>
      <c r="M25" t="s">
        <v>12</v>
      </c>
      <c r="N25" t="s">
        <v>77</v>
      </c>
      <c r="O25" t="s">
        <v>49</v>
      </c>
      <c r="P25" t="s">
        <v>49</v>
      </c>
      <c r="Q25" t="s">
        <v>49</v>
      </c>
      <c r="R25" t="s">
        <v>49</v>
      </c>
      <c r="S25" t="s">
        <v>270</v>
      </c>
      <c r="T25" t="s">
        <v>271</v>
      </c>
      <c r="U25" t="s">
        <v>253</v>
      </c>
      <c r="V25" t="s">
        <v>272</v>
      </c>
      <c r="W25" s="13">
        <v>41.746667000000002</v>
      </c>
      <c r="X25" s="13">
        <v>-93.388333000000003</v>
      </c>
      <c r="Y25" s="14" t="s">
        <v>142</v>
      </c>
      <c r="Z25" t="s">
        <v>273</v>
      </c>
      <c r="AA25" s="10" t="s">
        <v>49</v>
      </c>
      <c r="AB25" s="10" t="s">
        <v>49</v>
      </c>
      <c r="AC25" s="10" t="s">
        <v>49</v>
      </c>
      <c r="AD25" t="s">
        <v>65</v>
      </c>
      <c r="AE25" t="s">
        <v>275</v>
      </c>
      <c r="AF25" s="10" t="s">
        <v>49</v>
      </c>
      <c r="AG25" s="10" t="s">
        <v>49</v>
      </c>
      <c r="AH25" t="s">
        <v>49</v>
      </c>
      <c r="AI25" t="s">
        <v>274</v>
      </c>
      <c r="AJ25" t="s">
        <v>49</v>
      </c>
      <c r="AK25">
        <v>70</v>
      </c>
      <c r="AL25" t="s">
        <v>49</v>
      </c>
      <c r="AM25" s="6" t="s">
        <v>49</v>
      </c>
      <c r="AN25">
        <v>2.4E-2</v>
      </c>
      <c r="AO25" t="s">
        <v>49</v>
      </c>
      <c r="AP25">
        <v>0</v>
      </c>
      <c r="AQ25" t="s">
        <v>49</v>
      </c>
      <c r="AR25">
        <v>2.4E-2</v>
      </c>
      <c r="AS25" t="s">
        <v>49</v>
      </c>
      <c r="AT25" t="s">
        <v>49</v>
      </c>
      <c r="AU25" t="s">
        <v>49</v>
      </c>
      <c r="AV25" t="s">
        <v>49</v>
      </c>
    </row>
    <row r="26" spans="1:48">
      <c r="A26" t="s">
        <v>266</v>
      </c>
      <c r="B26" t="s">
        <v>38</v>
      </c>
      <c r="C26" t="s">
        <v>38</v>
      </c>
      <c r="D26" t="s">
        <v>267</v>
      </c>
      <c r="E26" t="s">
        <v>192</v>
      </c>
      <c r="F26">
        <v>2003</v>
      </c>
      <c r="G26" t="s">
        <v>268</v>
      </c>
      <c r="H26" t="s">
        <v>42</v>
      </c>
      <c r="I26" t="s">
        <v>269</v>
      </c>
      <c r="J26" t="str">
        <f t="shared" si="0"/>
        <v>Lobelia_cardinalis</v>
      </c>
      <c r="K26" t="s">
        <v>45</v>
      </c>
      <c r="L26" t="s">
        <v>46</v>
      </c>
      <c r="M26" t="s">
        <v>12</v>
      </c>
      <c r="N26" t="s">
        <v>77</v>
      </c>
      <c r="O26" t="s">
        <v>49</v>
      </c>
      <c r="P26" t="s">
        <v>49</v>
      </c>
      <c r="Q26" t="s">
        <v>49</v>
      </c>
      <c r="R26" t="s">
        <v>49</v>
      </c>
      <c r="S26" t="s">
        <v>270</v>
      </c>
      <c r="T26" t="s">
        <v>271</v>
      </c>
      <c r="U26" t="s">
        <v>253</v>
      </c>
      <c r="V26" t="s">
        <v>272</v>
      </c>
      <c r="W26" s="13">
        <v>41.746667000000002</v>
      </c>
      <c r="X26" s="13">
        <v>-93.388333000000003</v>
      </c>
      <c r="Y26" s="14" t="s">
        <v>142</v>
      </c>
      <c r="Z26" t="s">
        <v>273</v>
      </c>
      <c r="AA26" s="10" t="s">
        <v>49</v>
      </c>
      <c r="AB26" s="10" t="s">
        <v>49</v>
      </c>
      <c r="AC26" s="10" t="s">
        <v>49</v>
      </c>
      <c r="AD26" t="s">
        <v>65</v>
      </c>
      <c r="AE26" t="s">
        <v>52</v>
      </c>
      <c r="AF26" s="10" t="s">
        <v>49</v>
      </c>
      <c r="AG26" s="10" t="s">
        <v>49</v>
      </c>
      <c r="AH26" t="s">
        <v>49</v>
      </c>
      <c r="AI26" t="s">
        <v>274</v>
      </c>
      <c r="AJ26" t="s">
        <v>49</v>
      </c>
      <c r="AK26">
        <v>70</v>
      </c>
      <c r="AL26" t="s">
        <v>49</v>
      </c>
      <c r="AM26" s="6" t="s">
        <v>49</v>
      </c>
      <c r="AN26">
        <v>0.35499999999999998</v>
      </c>
      <c r="AO26" t="s">
        <v>49</v>
      </c>
      <c r="AP26">
        <v>0</v>
      </c>
      <c r="AQ26" t="s">
        <v>49</v>
      </c>
      <c r="AR26">
        <v>0.35499999999999998</v>
      </c>
      <c r="AS26" t="s">
        <v>49</v>
      </c>
      <c r="AT26" t="s">
        <v>49</v>
      </c>
      <c r="AU26" t="s">
        <v>49</v>
      </c>
      <c r="AV26" t="s">
        <v>49</v>
      </c>
    </row>
    <row r="27" spans="1:48">
      <c r="A27" t="s">
        <v>266</v>
      </c>
      <c r="B27" t="s">
        <v>38</v>
      </c>
      <c r="C27" t="s">
        <v>38</v>
      </c>
      <c r="D27" t="s">
        <v>267</v>
      </c>
      <c r="E27" t="s">
        <v>192</v>
      </c>
      <c r="F27">
        <v>2003</v>
      </c>
      <c r="G27" t="s">
        <v>268</v>
      </c>
      <c r="H27" t="s">
        <v>42</v>
      </c>
      <c r="I27" t="s">
        <v>269</v>
      </c>
      <c r="J27" t="str">
        <f t="shared" si="0"/>
        <v>Lobelia_cardinalis</v>
      </c>
      <c r="K27" t="s">
        <v>45</v>
      </c>
      <c r="L27" t="s">
        <v>46</v>
      </c>
      <c r="M27" t="s">
        <v>12</v>
      </c>
      <c r="N27" t="s">
        <v>77</v>
      </c>
      <c r="O27" t="s">
        <v>49</v>
      </c>
      <c r="P27" t="s">
        <v>49</v>
      </c>
      <c r="Q27" t="s">
        <v>49</v>
      </c>
      <c r="R27" t="s">
        <v>49</v>
      </c>
      <c r="S27" t="s">
        <v>270</v>
      </c>
      <c r="T27" t="s">
        <v>271</v>
      </c>
      <c r="U27" t="s">
        <v>253</v>
      </c>
      <c r="V27" t="s">
        <v>272</v>
      </c>
      <c r="W27" s="13">
        <v>41.746667000000002</v>
      </c>
      <c r="X27" s="13">
        <v>-93.388333000000003</v>
      </c>
      <c r="Y27" s="14" t="s">
        <v>142</v>
      </c>
      <c r="Z27" t="s">
        <v>273</v>
      </c>
      <c r="AA27" s="10" t="s">
        <v>49</v>
      </c>
      <c r="AB27" s="10" t="s">
        <v>49</v>
      </c>
      <c r="AC27" s="10" t="s">
        <v>49</v>
      </c>
      <c r="AD27" t="s">
        <v>59</v>
      </c>
      <c r="AE27" t="s">
        <v>275</v>
      </c>
      <c r="AF27" s="10" t="s">
        <v>49</v>
      </c>
      <c r="AG27" s="10" t="s">
        <v>49</v>
      </c>
      <c r="AH27" t="s">
        <v>49</v>
      </c>
      <c r="AI27" t="s">
        <v>274</v>
      </c>
      <c r="AJ27" t="s">
        <v>49</v>
      </c>
      <c r="AK27">
        <v>70</v>
      </c>
      <c r="AL27" t="s">
        <v>49</v>
      </c>
      <c r="AM27" s="6" t="s">
        <v>49</v>
      </c>
      <c r="AN27">
        <v>2.11</v>
      </c>
      <c r="AO27" t="s">
        <v>49</v>
      </c>
      <c r="AP27">
        <v>0</v>
      </c>
      <c r="AQ27" t="s">
        <v>49</v>
      </c>
      <c r="AR27">
        <v>2.11</v>
      </c>
      <c r="AS27" t="s">
        <v>49</v>
      </c>
      <c r="AT27" t="s">
        <v>49</v>
      </c>
      <c r="AU27" t="s">
        <v>49</v>
      </c>
      <c r="AV27" t="s">
        <v>49</v>
      </c>
    </row>
    <row r="28" spans="1:48">
      <c r="A28" t="s">
        <v>266</v>
      </c>
      <c r="B28" t="s">
        <v>38</v>
      </c>
      <c r="C28" t="s">
        <v>38</v>
      </c>
      <c r="D28" t="s">
        <v>267</v>
      </c>
      <c r="E28" t="s">
        <v>192</v>
      </c>
      <c r="F28">
        <v>2003</v>
      </c>
      <c r="G28" t="s">
        <v>268</v>
      </c>
      <c r="H28" t="s">
        <v>42</v>
      </c>
      <c r="I28" t="s">
        <v>269</v>
      </c>
      <c r="J28" t="str">
        <f t="shared" si="0"/>
        <v>Lobelia_cardinalis</v>
      </c>
      <c r="K28" t="s">
        <v>45</v>
      </c>
      <c r="L28" t="s">
        <v>46</v>
      </c>
      <c r="M28" t="s">
        <v>12</v>
      </c>
      <c r="N28" t="s">
        <v>77</v>
      </c>
      <c r="O28" t="s">
        <v>49</v>
      </c>
      <c r="P28" t="s">
        <v>49</v>
      </c>
      <c r="Q28" t="s">
        <v>49</v>
      </c>
      <c r="R28" t="s">
        <v>49</v>
      </c>
      <c r="S28" t="s">
        <v>270</v>
      </c>
      <c r="T28" t="s">
        <v>271</v>
      </c>
      <c r="U28" t="s">
        <v>253</v>
      </c>
      <c r="V28" t="s">
        <v>272</v>
      </c>
      <c r="W28" s="13">
        <v>41.746667000000002</v>
      </c>
      <c r="X28" s="13">
        <v>-93.388333000000003</v>
      </c>
      <c r="Y28" s="14" t="s">
        <v>142</v>
      </c>
      <c r="Z28" t="s">
        <v>273</v>
      </c>
      <c r="AA28" s="10" t="s">
        <v>49</v>
      </c>
      <c r="AB28" s="10" t="s">
        <v>49</v>
      </c>
      <c r="AC28" s="10" t="s">
        <v>49</v>
      </c>
      <c r="AD28" t="s">
        <v>59</v>
      </c>
      <c r="AE28" t="s">
        <v>52</v>
      </c>
      <c r="AF28" s="10" t="s">
        <v>49</v>
      </c>
      <c r="AG28" s="10" t="s">
        <v>49</v>
      </c>
      <c r="AH28" t="s">
        <v>49</v>
      </c>
      <c r="AI28" t="s">
        <v>274</v>
      </c>
      <c r="AJ28" t="s">
        <v>49</v>
      </c>
      <c r="AK28">
        <v>70</v>
      </c>
      <c r="AL28" t="s">
        <v>49</v>
      </c>
      <c r="AM28" s="6" t="s">
        <v>49</v>
      </c>
      <c r="AN28">
        <v>0.58699999999999997</v>
      </c>
      <c r="AO28" t="s">
        <v>49</v>
      </c>
      <c r="AP28">
        <v>0</v>
      </c>
      <c r="AQ28" t="s">
        <v>49</v>
      </c>
      <c r="AR28">
        <v>0.58699999999999997</v>
      </c>
      <c r="AS28" t="s">
        <v>49</v>
      </c>
      <c r="AT28" t="s">
        <v>49</v>
      </c>
      <c r="AU28" t="s">
        <v>49</v>
      </c>
      <c r="AV28" t="s">
        <v>49</v>
      </c>
    </row>
    <row r="29" spans="1:48">
      <c r="A29" t="s">
        <v>266</v>
      </c>
      <c r="B29" t="s">
        <v>38</v>
      </c>
      <c r="C29" t="s">
        <v>38</v>
      </c>
      <c r="D29" t="s">
        <v>267</v>
      </c>
      <c r="E29" t="s">
        <v>192</v>
      </c>
      <c r="F29">
        <v>2003</v>
      </c>
      <c r="G29" t="s">
        <v>268</v>
      </c>
      <c r="H29" t="s">
        <v>42</v>
      </c>
      <c r="I29" t="s">
        <v>269</v>
      </c>
      <c r="J29" t="str">
        <f t="shared" si="0"/>
        <v>Lobelia_cardinalis</v>
      </c>
      <c r="K29" t="s">
        <v>45</v>
      </c>
      <c r="L29" t="s">
        <v>46</v>
      </c>
      <c r="M29" t="s">
        <v>12</v>
      </c>
      <c r="N29" t="s">
        <v>77</v>
      </c>
      <c r="O29" t="s">
        <v>49</v>
      </c>
      <c r="P29" t="s">
        <v>49</v>
      </c>
      <c r="Q29" t="s">
        <v>49</v>
      </c>
      <c r="R29" t="s">
        <v>49</v>
      </c>
      <c r="S29" t="s">
        <v>270</v>
      </c>
      <c r="T29" t="s">
        <v>271</v>
      </c>
      <c r="U29" t="s">
        <v>253</v>
      </c>
      <c r="V29" t="s">
        <v>272</v>
      </c>
      <c r="W29" s="13">
        <v>41.746667000000002</v>
      </c>
      <c r="X29" s="13">
        <v>-93.388333000000003</v>
      </c>
      <c r="Y29" s="14" t="s">
        <v>142</v>
      </c>
      <c r="Z29" t="s">
        <v>273</v>
      </c>
      <c r="AA29" s="10" t="s">
        <v>49</v>
      </c>
      <c r="AB29" s="10" t="s">
        <v>49</v>
      </c>
      <c r="AC29" s="10" t="s">
        <v>49</v>
      </c>
      <c r="AD29" t="s">
        <v>275</v>
      </c>
      <c r="AE29" t="s">
        <v>52</v>
      </c>
      <c r="AF29" s="10" t="s">
        <v>49</v>
      </c>
      <c r="AG29" s="10" t="s">
        <v>49</v>
      </c>
      <c r="AH29" t="s">
        <v>49</v>
      </c>
      <c r="AI29" t="s">
        <v>274</v>
      </c>
      <c r="AJ29" t="s">
        <v>49</v>
      </c>
      <c r="AK29">
        <v>70</v>
      </c>
      <c r="AL29" t="s">
        <v>49</v>
      </c>
      <c r="AM29" s="6" t="s">
        <v>49</v>
      </c>
      <c r="AN29">
        <v>0.80400000000000005</v>
      </c>
      <c r="AO29" t="s">
        <v>49</v>
      </c>
      <c r="AP29">
        <v>0</v>
      </c>
      <c r="AQ29" t="s">
        <v>49</v>
      </c>
      <c r="AR29">
        <v>0.80400000000000005</v>
      </c>
      <c r="AS29" t="s">
        <v>49</v>
      </c>
      <c r="AT29" t="s">
        <v>49</v>
      </c>
      <c r="AU29" t="s">
        <v>49</v>
      </c>
      <c r="AV29" t="s">
        <v>49</v>
      </c>
    </row>
    <row r="30" spans="1:48">
      <c r="A30" t="s">
        <v>266</v>
      </c>
      <c r="B30" t="s">
        <v>38</v>
      </c>
      <c r="C30" t="s">
        <v>38</v>
      </c>
      <c r="D30" t="s">
        <v>267</v>
      </c>
      <c r="E30" t="s">
        <v>192</v>
      </c>
      <c r="F30">
        <v>2003</v>
      </c>
      <c r="G30" t="s">
        <v>268</v>
      </c>
      <c r="H30" t="s">
        <v>42</v>
      </c>
      <c r="I30" t="s">
        <v>269</v>
      </c>
      <c r="J30" t="str">
        <f t="shared" si="0"/>
        <v>Lobelia_cardinalis</v>
      </c>
      <c r="K30" t="s">
        <v>45</v>
      </c>
      <c r="L30" t="s">
        <v>46</v>
      </c>
      <c r="M30" t="s">
        <v>12</v>
      </c>
      <c r="N30" t="s">
        <v>77</v>
      </c>
      <c r="O30" t="s">
        <v>49</v>
      </c>
      <c r="P30" t="s">
        <v>49</v>
      </c>
      <c r="Q30" t="s">
        <v>49</v>
      </c>
      <c r="R30" t="s">
        <v>49</v>
      </c>
      <c r="S30" t="s">
        <v>270</v>
      </c>
      <c r="T30" t="s">
        <v>271</v>
      </c>
      <c r="U30" t="s">
        <v>253</v>
      </c>
      <c r="V30" t="s">
        <v>298</v>
      </c>
      <c r="W30" s="13">
        <v>41.791666999999997</v>
      </c>
      <c r="X30" s="13">
        <v>-93.426666999999995</v>
      </c>
      <c r="Y30" s="14" t="s">
        <v>142</v>
      </c>
      <c r="Z30" t="s">
        <v>273</v>
      </c>
      <c r="AA30" s="10" t="s">
        <v>49</v>
      </c>
      <c r="AB30" s="10" t="s">
        <v>49</v>
      </c>
      <c r="AC30" s="10" t="s">
        <v>49</v>
      </c>
      <c r="AD30" t="s">
        <v>68</v>
      </c>
      <c r="AE30" t="s">
        <v>68</v>
      </c>
      <c r="AF30" s="10" t="s">
        <v>60</v>
      </c>
      <c r="AG30" s="10" t="s">
        <v>61</v>
      </c>
      <c r="AH30" t="s">
        <v>49</v>
      </c>
      <c r="AI30" t="s">
        <v>274</v>
      </c>
      <c r="AJ30" t="s">
        <v>49</v>
      </c>
      <c r="AK30">
        <v>99</v>
      </c>
      <c r="AM30">
        <v>17.5806</v>
      </c>
      <c r="AN30">
        <v>3.2309999999999999</v>
      </c>
      <c r="AO30" t="s">
        <v>49</v>
      </c>
      <c r="AP30">
        <v>0</v>
      </c>
      <c r="AQ30" t="s">
        <v>49</v>
      </c>
      <c r="AR30">
        <v>3.2309999999999999</v>
      </c>
      <c r="AS30" t="s">
        <v>49</v>
      </c>
      <c r="AT30" t="s">
        <v>49</v>
      </c>
      <c r="AU30" t="s">
        <v>49</v>
      </c>
      <c r="AV30" t="s">
        <v>49</v>
      </c>
    </row>
    <row r="31" spans="1:48">
      <c r="A31" t="s">
        <v>266</v>
      </c>
      <c r="B31" t="s">
        <v>38</v>
      </c>
      <c r="C31" t="s">
        <v>38</v>
      </c>
      <c r="D31" t="s">
        <v>267</v>
      </c>
      <c r="E31" t="s">
        <v>192</v>
      </c>
      <c r="F31">
        <v>2003</v>
      </c>
      <c r="G31" t="s">
        <v>268</v>
      </c>
      <c r="H31" t="s">
        <v>42</v>
      </c>
      <c r="I31" t="s">
        <v>269</v>
      </c>
      <c r="J31" t="str">
        <f t="shared" si="0"/>
        <v>Lobelia_cardinalis</v>
      </c>
      <c r="K31" t="s">
        <v>45</v>
      </c>
      <c r="L31" t="s">
        <v>46</v>
      </c>
      <c r="M31" t="s">
        <v>12</v>
      </c>
      <c r="N31" t="s">
        <v>77</v>
      </c>
      <c r="O31" t="s">
        <v>49</v>
      </c>
      <c r="P31" t="s">
        <v>49</v>
      </c>
      <c r="Q31" t="s">
        <v>49</v>
      </c>
      <c r="R31" t="s">
        <v>49</v>
      </c>
      <c r="S31" t="s">
        <v>270</v>
      </c>
      <c r="T31" t="s">
        <v>271</v>
      </c>
      <c r="U31" t="s">
        <v>253</v>
      </c>
      <c r="V31" t="s">
        <v>298</v>
      </c>
      <c r="W31" s="13">
        <v>41.791666999999997</v>
      </c>
      <c r="X31" s="13">
        <v>-93.426666999999995</v>
      </c>
      <c r="Y31" s="14" t="s">
        <v>142</v>
      </c>
      <c r="Z31" t="s">
        <v>273</v>
      </c>
      <c r="AA31" s="10" t="s">
        <v>49</v>
      </c>
      <c r="AB31" s="10" t="s">
        <v>49</v>
      </c>
      <c r="AC31" s="10" t="s">
        <v>49</v>
      </c>
      <c r="AD31" t="s">
        <v>69</v>
      </c>
      <c r="AE31" t="s">
        <v>69</v>
      </c>
      <c r="AF31" s="10" t="s">
        <v>60</v>
      </c>
      <c r="AG31" s="10" t="s">
        <v>61</v>
      </c>
      <c r="AH31" t="s">
        <v>49</v>
      </c>
      <c r="AI31" t="s">
        <v>274</v>
      </c>
      <c r="AJ31" t="s">
        <v>49</v>
      </c>
      <c r="AK31">
        <v>99</v>
      </c>
      <c r="AM31">
        <v>4.0910000000000002</v>
      </c>
      <c r="AN31">
        <v>0.22800000000000001</v>
      </c>
      <c r="AO31" t="s">
        <v>49</v>
      </c>
      <c r="AP31">
        <v>0</v>
      </c>
      <c r="AQ31" t="s">
        <v>49</v>
      </c>
      <c r="AR31">
        <v>0.22800000000000001</v>
      </c>
      <c r="AS31" t="s">
        <v>49</v>
      </c>
      <c r="AT31" t="s">
        <v>49</v>
      </c>
      <c r="AU31" t="s">
        <v>49</v>
      </c>
      <c r="AV31" t="s">
        <v>49</v>
      </c>
    </row>
    <row r="32" spans="1:48">
      <c r="A32" t="s">
        <v>266</v>
      </c>
      <c r="B32" t="s">
        <v>38</v>
      </c>
      <c r="C32" t="s">
        <v>38</v>
      </c>
      <c r="D32" t="s">
        <v>267</v>
      </c>
      <c r="E32" t="s">
        <v>192</v>
      </c>
      <c r="F32">
        <v>2003</v>
      </c>
      <c r="G32" t="s">
        <v>268</v>
      </c>
      <c r="H32" t="s">
        <v>42</v>
      </c>
      <c r="I32" t="s">
        <v>269</v>
      </c>
      <c r="J32" t="str">
        <f t="shared" si="0"/>
        <v>Lobelia_cardinalis</v>
      </c>
      <c r="K32" t="s">
        <v>45</v>
      </c>
      <c r="L32" t="s">
        <v>46</v>
      </c>
      <c r="M32" t="s">
        <v>12</v>
      </c>
      <c r="N32" t="s">
        <v>77</v>
      </c>
      <c r="O32" t="s">
        <v>49</v>
      </c>
      <c r="P32" t="s">
        <v>49</v>
      </c>
      <c r="Q32" t="s">
        <v>49</v>
      </c>
      <c r="R32" t="s">
        <v>49</v>
      </c>
      <c r="S32" t="s">
        <v>270</v>
      </c>
      <c r="T32" t="s">
        <v>271</v>
      </c>
      <c r="U32" t="s">
        <v>253</v>
      </c>
      <c r="V32" t="s">
        <v>298</v>
      </c>
      <c r="W32" s="13">
        <v>41.791666999999997</v>
      </c>
      <c r="X32" s="13">
        <v>-93.426666999999995</v>
      </c>
      <c r="Y32" s="14" t="s">
        <v>142</v>
      </c>
      <c r="Z32" t="s">
        <v>273</v>
      </c>
      <c r="AA32" s="10" t="s">
        <v>49</v>
      </c>
      <c r="AB32" s="10" t="s">
        <v>49</v>
      </c>
      <c r="AC32" s="10" t="s">
        <v>49</v>
      </c>
      <c r="AD32" t="s">
        <v>63</v>
      </c>
      <c r="AE32" t="s">
        <v>63</v>
      </c>
      <c r="AF32" s="10" t="s">
        <v>60</v>
      </c>
      <c r="AG32" s="10" t="s">
        <v>61</v>
      </c>
      <c r="AH32" t="s">
        <v>49</v>
      </c>
      <c r="AI32" t="s">
        <v>274</v>
      </c>
      <c r="AJ32" t="s">
        <v>49</v>
      </c>
      <c r="AK32">
        <v>99</v>
      </c>
      <c r="AM32">
        <v>19.317399999999999</v>
      </c>
      <c r="AN32">
        <v>1.9039999999999999</v>
      </c>
      <c r="AO32" t="s">
        <v>49</v>
      </c>
      <c r="AP32">
        <v>0</v>
      </c>
      <c r="AQ32" t="s">
        <v>49</v>
      </c>
      <c r="AR32">
        <v>1.9039999999999999</v>
      </c>
      <c r="AS32" t="s">
        <v>49</v>
      </c>
      <c r="AT32" t="s">
        <v>49</v>
      </c>
      <c r="AU32" t="s">
        <v>49</v>
      </c>
      <c r="AV32" t="s">
        <v>49</v>
      </c>
    </row>
    <row r="33" spans="1:48">
      <c r="A33" t="s">
        <v>266</v>
      </c>
      <c r="B33" t="s">
        <v>38</v>
      </c>
      <c r="C33" t="s">
        <v>38</v>
      </c>
      <c r="D33" t="s">
        <v>267</v>
      </c>
      <c r="E33" t="s">
        <v>192</v>
      </c>
      <c r="F33">
        <v>2003</v>
      </c>
      <c r="G33" t="s">
        <v>268</v>
      </c>
      <c r="H33" t="s">
        <v>42</v>
      </c>
      <c r="I33" t="s">
        <v>269</v>
      </c>
      <c r="J33" t="str">
        <f t="shared" si="0"/>
        <v>Lobelia_cardinalis</v>
      </c>
      <c r="K33" t="s">
        <v>45</v>
      </c>
      <c r="L33" t="s">
        <v>46</v>
      </c>
      <c r="M33" t="s">
        <v>12</v>
      </c>
      <c r="N33" t="s">
        <v>77</v>
      </c>
      <c r="O33" t="s">
        <v>49</v>
      </c>
      <c r="P33" t="s">
        <v>49</v>
      </c>
      <c r="Q33" t="s">
        <v>49</v>
      </c>
      <c r="R33" t="s">
        <v>49</v>
      </c>
      <c r="S33" t="s">
        <v>270</v>
      </c>
      <c r="T33" t="s">
        <v>271</v>
      </c>
      <c r="U33" t="s">
        <v>253</v>
      </c>
      <c r="V33" t="s">
        <v>298</v>
      </c>
      <c r="W33" s="13">
        <v>41.791666999999997</v>
      </c>
      <c r="X33" s="13">
        <v>-93.426666999999995</v>
      </c>
      <c r="Y33" s="14" t="s">
        <v>142</v>
      </c>
      <c r="Z33" t="s">
        <v>273</v>
      </c>
      <c r="AA33" s="10" t="s">
        <v>49</v>
      </c>
      <c r="AB33" s="10" t="s">
        <v>49</v>
      </c>
      <c r="AC33" s="10" t="s">
        <v>49</v>
      </c>
      <c r="AD33" t="s">
        <v>65</v>
      </c>
      <c r="AE33" t="s">
        <v>65</v>
      </c>
      <c r="AF33" s="10" t="s">
        <v>60</v>
      </c>
      <c r="AG33" s="10" t="s">
        <v>61</v>
      </c>
      <c r="AH33" t="s">
        <v>49</v>
      </c>
      <c r="AI33" t="s">
        <v>274</v>
      </c>
      <c r="AJ33" t="s">
        <v>49</v>
      </c>
      <c r="AK33">
        <v>99</v>
      </c>
      <c r="AM33">
        <v>2.7033</v>
      </c>
      <c r="AN33">
        <v>5.3999999999999999E-2</v>
      </c>
      <c r="AO33" t="s">
        <v>49</v>
      </c>
      <c r="AP33">
        <v>0</v>
      </c>
      <c r="AQ33" t="s">
        <v>49</v>
      </c>
      <c r="AR33">
        <v>5.3999999999999999E-2</v>
      </c>
      <c r="AS33" t="s">
        <v>49</v>
      </c>
      <c r="AT33" t="s">
        <v>49</v>
      </c>
      <c r="AU33" t="s">
        <v>49</v>
      </c>
      <c r="AV33" t="s">
        <v>49</v>
      </c>
    </row>
    <row r="34" spans="1:48">
      <c r="A34" t="s">
        <v>266</v>
      </c>
      <c r="B34" t="s">
        <v>38</v>
      </c>
      <c r="C34" t="s">
        <v>38</v>
      </c>
      <c r="D34" t="s">
        <v>267</v>
      </c>
      <c r="E34" t="s">
        <v>192</v>
      </c>
      <c r="F34">
        <v>2003</v>
      </c>
      <c r="G34" t="s">
        <v>268</v>
      </c>
      <c r="H34" t="s">
        <v>42</v>
      </c>
      <c r="I34" t="s">
        <v>269</v>
      </c>
      <c r="J34" t="str">
        <f t="shared" si="0"/>
        <v>Lobelia_cardinalis</v>
      </c>
      <c r="K34" t="s">
        <v>45</v>
      </c>
      <c r="L34" t="s">
        <v>46</v>
      </c>
      <c r="M34" t="s">
        <v>12</v>
      </c>
      <c r="N34" t="s">
        <v>77</v>
      </c>
      <c r="O34" t="s">
        <v>49</v>
      </c>
      <c r="P34" t="s">
        <v>49</v>
      </c>
      <c r="Q34" t="s">
        <v>49</v>
      </c>
      <c r="R34" t="s">
        <v>49</v>
      </c>
      <c r="S34" t="s">
        <v>270</v>
      </c>
      <c r="T34" t="s">
        <v>271</v>
      </c>
      <c r="U34" t="s">
        <v>253</v>
      </c>
      <c r="V34" t="s">
        <v>298</v>
      </c>
      <c r="W34" s="13">
        <v>41.791666999999997</v>
      </c>
      <c r="X34" s="13">
        <v>-93.426666999999995</v>
      </c>
      <c r="Y34" s="14" t="s">
        <v>142</v>
      </c>
      <c r="Z34" t="s">
        <v>273</v>
      </c>
      <c r="AA34" s="10" t="s">
        <v>49</v>
      </c>
      <c r="AB34" s="10" t="s">
        <v>49</v>
      </c>
      <c r="AC34" s="10" t="s">
        <v>49</v>
      </c>
      <c r="AD34" t="s">
        <v>59</v>
      </c>
      <c r="AE34" t="s">
        <v>59</v>
      </c>
      <c r="AF34" s="10" t="s">
        <v>60</v>
      </c>
      <c r="AG34" s="10" t="s">
        <v>61</v>
      </c>
      <c r="AH34" t="s">
        <v>49</v>
      </c>
      <c r="AI34" t="s">
        <v>274</v>
      </c>
      <c r="AJ34" t="s">
        <v>49</v>
      </c>
      <c r="AK34">
        <v>99</v>
      </c>
      <c r="AM34">
        <v>35.069899999999997</v>
      </c>
      <c r="AN34">
        <v>4.1970000000000001</v>
      </c>
      <c r="AO34" t="s">
        <v>49</v>
      </c>
      <c r="AP34">
        <v>0</v>
      </c>
      <c r="AQ34" t="s">
        <v>49</v>
      </c>
      <c r="AR34">
        <v>4.1970000000000001</v>
      </c>
      <c r="AS34" t="s">
        <v>49</v>
      </c>
      <c r="AT34" t="s">
        <v>49</v>
      </c>
      <c r="AU34" t="s">
        <v>49</v>
      </c>
      <c r="AV34" t="s">
        <v>49</v>
      </c>
    </row>
    <row r="35" spans="1:48">
      <c r="A35" t="s">
        <v>266</v>
      </c>
      <c r="B35" t="s">
        <v>38</v>
      </c>
      <c r="C35" t="s">
        <v>38</v>
      </c>
      <c r="D35" t="s">
        <v>267</v>
      </c>
      <c r="E35" t="s">
        <v>192</v>
      </c>
      <c r="F35">
        <v>2003</v>
      </c>
      <c r="G35" t="s">
        <v>268</v>
      </c>
      <c r="H35" t="s">
        <v>42</v>
      </c>
      <c r="I35" t="s">
        <v>269</v>
      </c>
      <c r="J35" t="str">
        <f t="shared" si="0"/>
        <v>Lobelia_cardinalis</v>
      </c>
      <c r="K35" t="s">
        <v>45</v>
      </c>
      <c r="L35" t="s">
        <v>46</v>
      </c>
      <c r="M35" t="s">
        <v>12</v>
      </c>
      <c r="N35" t="s">
        <v>77</v>
      </c>
      <c r="O35" t="s">
        <v>49</v>
      </c>
      <c r="P35" t="s">
        <v>49</v>
      </c>
      <c r="Q35" t="s">
        <v>49</v>
      </c>
      <c r="R35" t="s">
        <v>49</v>
      </c>
      <c r="S35" t="s">
        <v>270</v>
      </c>
      <c r="T35" t="s">
        <v>271</v>
      </c>
      <c r="U35" t="s">
        <v>253</v>
      </c>
      <c r="V35" t="s">
        <v>298</v>
      </c>
      <c r="W35" s="13">
        <v>41.791666999999997</v>
      </c>
      <c r="X35" s="13">
        <v>-93.426666999999995</v>
      </c>
      <c r="Y35" s="14" t="s">
        <v>142</v>
      </c>
      <c r="Z35" t="s">
        <v>273</v>
      </c>
      <c r="AA35" s="10" t="s">
        <v>49</v>
      </c>
      <c r="AB35" s="10" t="s">
        <v>49</v>
      </c>
      <c r="AC35" s="10" t="s">
        <v>49</v>
      </c>
      <c r="AD35" t="s">
        <v>275</v>
      </c>
      <c r="AE35" t="s">
        <v>275</v>
      </c>
      <c r="AF35" s="10" t="s">
        <v>60</v>
      </c>
      <c r="AG35" s="10" t="s">
        <v>61</v>
      </c>
      <c r="AH35" t="s">
        <v>49</v>
      </c>
      <c r="AI35" t="s">
        <v>274</v>
      </c>
      <c r="AJ35" t="s">
        <v>49</v>
      </c>
      <c r="AK35">
        <v>99</v>
      </c>
      <c r="AM35">
        <v>15.6995</v>
      </c>
      <c r="AN35">
        <v>1.347</v>
      </c>
      <c r="AO35" t="s">
        <v>49</v>
      </c>
      <c r="AP35">
        <v>0</v>
      </c>
      <c r="AQ35" t="s">
        <v>49</v>
      </c>
      <c r="AR35">
        <v>1.347</v>
      </c>
      <c r="AS35" t="s">
        <v>49</v>
      </c>
      <c r="AT35" t="s">
        <v>49</v>
      </c>
      <c r="AU35" t="s">
        <v>49</v>
      </c>
      <c r="AV35" t="s">
        <v>49</v>
      </c>
    </row>
    <row r="36" spans="1:48">
      <c r="A36" t="s">
        <v>266</v>
      </c>
      <c r="B36" t="s">
        <v>38</v>
      </c>
      <c r="C36" t="s">
        <v>38</v>
      </c>
      <c r="D36" t="s">
        <v>267</v>
      </c>
      <c r="E36" t="s">
        <v>192</v>
      </c>
      <c r="F36">
        <v>2003</v>
      </c>
      <c r="G36" t="s">
        <v>268</v>
      </c>
      <c r="H36" t="s">
        <v>42</v>
      </c>
      <c r="I36" t="s">
        <v>269</v>
      </c>
      <c r="J36" t="str">
        <f t="shared" si="0"/>
        <v>Lobelia_cardinalis</v>
      </c>
      <c r="K36" t="s">
        <v>45</v>
      </c>
      <c r="L36" t="s">
        <v>46</v>
      </c>
      <c r="M36" t="s">
        <v>12</v>
      </c>
      <c r="N36" t="s">
        <v>77</v>
      </c>
      <c r="O36" t="s">
        <v>49</v>
      </c>
      <c r="P36" t="s">
        <v>49</v>
      </c>
      <c r="Q36" t="s">
        <v>49</v>
      </c>
      <c r="R36" t="s">
        <v>49</v>
      </c>
      <c r="S36" t="s">
        <v>270</v>
      </c>
      <c r="T36" t="s">
        <v>271</v>
      </c>
      <c r="U36" t="s">
        <v>253</v>
      </c>
      <c r="V36" t="s">
        <v>298</v>
      </c>
      <c r="W36" s="13">
        <v>41.791666999999997</v>
      </c>
      <c r="X36" s="13">
        <v>-93.426666999999995</v>
      </c>
      <c r="Y36" s="14" t="s">
        <v>142</v>
      </c>
      <c r="Z36" t="s">
        <v>273</v>
      </c>
      <c r="AA36" s="10" t="s">
        <v>49</v>
      </c>
      <c r="AB36" s="10" t="s">
        <v>49</v>
      </c>
      <c r="AC36" s="10" t="s">
        <v>49</v>
      </c>
      <c r="AD36" t="s">
        <v>52</v>
      </c>
      <c r="AE36" t="s">
        <v>52</v>
      </c>
      <c r="AF36" s="10" t="s">
        <v>60</v>
      </c>
      <c r="AG36" s="10" t="s">
        <v>53</v>
      </c>
      <c r="AH36" t="s">
        <v>49</v>
      </c>
      <c r="AI36" t="s">
        <v>274</v>
      </c>
      <c r="AJ36" t="s">
        <v>49</v>
      </c>
      <c r="AK36">
        <v>99</v>
      </c>
      <c r="AM36">
        <v>26.959599999999998</v>
      </c>
      <c r="AN36">
        <v>296.529</v>
      </c>
      <c r="AO36" t="s">
        <v>49</v>
      </c>
      <c r="AP36">
        <v>0</v>
      </c>
      <c r="AQ36" t="s">
        <v>49</v>
      </c>
      <c r="AR36">
        <v>296.529</v>
      </c>
      <c r="AS36" t="s">
        <v>49</v>
      </c>
      <c r="AT36" t="s">
        <v>49</v>
      </c>
      <c r="AU36" t="s">
        <v>49</v>
      </c>
      <c r="AV36" t="s">
        <v>49</v>
      </c>
    </row>
    <row r="37" spans="1:48">
      <c r="A37" t="s">
        <v>266</v>
      </c>
      <c r="B37" t="s">
        <v>38</v>
      </c>
      <c r="C37" t="s">
        <v>38</v>
      </c>
      <c r="D37" t="s">
        <v>267</v>
      </c>
      <c r="E37" t="s">
        <v>192</v>
      </c>
      <c r="F37">
        <v>2003</v>
      </c>
      <c r="G37" t="s">
        <v>268</v>
      </c>
      <c r="H37" t="s">
        <v>42</v>
      </c>
      <c r="I37" t="s">
        <v>269</v>
      </c>
      <c r="J37" t="str">
        <f t="shared" si="0"/>
        <v>Lobelia_cardinalis</v>
      </c>
      <c r="K37" t="s">
        <v>45</v>
      </c>
      <c r="L37" t="s">
        <v>46</v>
      </c>
      <c r="M37" t="s">
        <v>12</v>
      </c>
      <c r="N37" t="s">
        <v>77</v>
      </c>
      <c r="O37" t="s">
        <v>49</v>
      </c>
      <c r="P37" t="s">
        <v>49</v>
      </c>
      <c r="Q37" t="s">
        <v>49</v>
      </c>
      <c r="R37" t="s">
        <v>49</v>
      </c>
      <c r="S37" t="s">
        <v>270</v>
      </c>
      <c r="T37" t="s">
        <v>271</v>
      </c>
      <c r="U37" t="s">
        <v>253</v>
      </c>
      <c r="V37" t="s">
        <v>298</v>
      </c>
      <c r="W37" s="13">
        <v>41.791666999999997</v>
      </c>
      <c r="X37" s="13">
        <v>-93.426666999999995</v>
      </c>
      <c r="Y37" s="14" t="s">
        <v>142</v>
      </c>
      <c r="Z37" t="s">
        <v>273</v>
      </c>
      <c r="AA37" s="10" t="s">
        <v>49</v>
      </c>
      <c r="AB37" s="10" t="s">
        <v>49</v>
      </c>
      <c r="AC37" s="10" t="s">
        <v>49</v>
      </c>
      <c r="AD37" t="s">
        <v>68</v>
      </c>
      <c r="AE37" t="s">
        <v>69</v>
      </c>
      <c r="AF37" s="10" t="s">
        <v>49</v>
      </c>
      <c r="AG37" s="10" t="s">
        <v>49</v>
      </c>
      <c r="AH37" t="s">
        <v>49</v>
      </c>
      <c r="AI37" t="s">
        <v>274</v>
      </c>
      <c r="AJ37" t="s">
        <v>49</v>
      </c>
      <c r="AK37">
        <v>99</v>
      </c>
      <c r="AM37" s="6" t="s">
        <v>49</v>
      </c>
      <c r="AN37">
        <v>0.61</v>
      </c>
      <c r="AO37" t="s">
        <v>49</v>
      </c>
      <c r="AP37">
        <v>0</v>
      </c>
      <c r="AQ37" t="s">
        <v>49</v>
      </c>
      <c r="AR37">
        <v>0.61</v>
      </c>
      <c r="AS37" t="s">
        <v>49</v>
      </c>
      <c r="AT37" t="s">
        <v>49</v>
      </c>
      <c r="AU37" t="s">
        <v>49</v>
      </c>
      <c r="AV37" t="s">
        <v>49</v>
      </c>
    </row>
    <row r="38" spans="1:48">
      <c r="A38" t="s">
        <v>266</v>
      </c>
      <c r="B38" t="s">
        <v>38</v>
      </c>
      <c r="C38" t="s">
        <v>38</v>
      </c>
      <c r="D38" t="s">
        <v>267</v>
      </c>
      <c r="E38" t="s">
        <v>192</v>
      </c>
      <c r="F38">
        <v>2003</v>
      </c>
      <c r="G38" t="s">
        <v>268</v>
      </c>
      <c r="H38" t="s">
        <v>42</v>
      </c>
      <c r="I38" t="s">
        <v>269</v>
      </c>
      <c r="J38" t="str">
        <f t="shared" si="0"/>
        <v>Lobelia_cardinalis</v>
      </c>
      <c r="K38" t="s">
        <v>45</v>
      </c>
      <c r="L38" t="s">
        <v>46</v>
      </c>
      <c r="M38" t="s">
        <v>12</v>
      </c>
      <c r="N38" t="s">
        <v>77</v>
      </c>
      <c r="O38" t="s">
        <v>49</v>
      </c>
      <c r="P38" t="s">
        <v>49</v>
      </c>
      <c r="Q38" t="s">
        <v>49</v>
      </c>
      <c r="R38" t="s">
        <v>49</v>
      </c>
      <c r="S38" t="s">
        <v>270</v>
      </c>
      <c r="T38" t="s">
        <v>271</v>
      </c>
      <c r="U38" t="s">
        <v>253</v>
      </c>
      <c r="V38" t="s">
        <v>298</v>
      </c>
      <c r="W38" s="13">
        <v>41.791666999999997</v>
      </c>
      <c r="X38" s="13">
        <v>-93.426666999999995</v>
      </c>
      <c r="Y38" s="14" t="s">
        <v>142</v>
      </c>
      <c r="Z38" t="s">
        <v>273</v>
      </c>
      <c r="AA38" s="10" t="s">
        <v>49</v>
      </c>
      <c r="AB38" s="10" t="s">
        <v>49</v>
      </c>
      <c r="AC38" s="10" t="s">
        <v>49</v>
      </c>
      <c r="AD38" t="s">
        <v>68</v>
      </c>
      <c r="AE38" t="s">
        <v>63</v>
      </c>
      <c r="AF38" s="10" t="s">
        <v>49</v>
      </c>
      <c r="AG38" s="10" t="s">
        <v>49</v>
      </c>
      <c r="AH38" t="s">
        <v>49</v>
      </c>
      <c r="AI38" t="s">
        <v>274</v>
      </c>
      <c r="AJ38" t="s">
        <v>49</v>
      </c>
      <c r="AK38">
        <v>99</v>
      </c>
      <c r="AM38" s="6" t="s">
        <v>49</v>
      </c>
      <c r="AN38">
        <v>1.4410000000000001</v>
      </c>
      <c r="AO38" t="s">
        <v>49</v>
      </c>
      <c r="AP38">
        <v>0</v>
      </c>
      <c r="AQ38" t="s">
        <v>49</v>
      </c>
      <c r="AR38">
        <v>1.4410000000000001</v>
      </c>
      <c r="AS38" t="s">
        <v>49</v>
      </c>
      <c r="AT38" t="s">
        <v>49</v>
      </c>
      <c r="AU38" t="s">
        <v>49</v>
      </c>
      <c r="AV38" t="s">
        <v>49</v>
      </c>
    </row>
    <row r="39" spans="1:48">
      <c r="A39" t="s">
        <v>266</v>
      </c>
      <c r="B39" t="s">
        <v>38</v>
      </c>
      <c r="C39" t="s">
        <v>38</v>
      </c>
      <c r="D39" t="s">
        <v>267</v>
      </c>
      <c r="E39" t="s">
        <v>192</v>
      </c>
      <c r="F39">
        <v>2003</v>
      </c>
      <c r="G39" t="s">
        <v>268</v>
      </c>
      <c r="H39" t="s">
        <v>42</v>
      </c>
      <c r="I39" t="s">
        <v>269</v>
      </c>
      <c r="J39" t="str">
        <f t="shared" si="0"/>
        <v>Lobelia_cardinalis</v>
      </c>
      <c r="K39" t="s">
        <v>45</v>
      </c>
      <c r="L39" t="s">
        <v>46</v>
      </c>
      <c r="M39" t="s">
        <v>12</v>
      </c>
      <c r="N39" t="s">
        <v>77</v>
      </c>
      <c r="O39" t="s">
        <v>49</v>
      </c>
      <c r="P39" t="s">
        <v>49</v>
      </c>
      <c r="Q39" t="s">
        <v>49</v>
      </c>
      <c r="R39" t="s">
        <v>49</v>
      </c>
      <c r="S39" t="s">
        <v>270</v>
      </c>
      <c r="T39" t="s">
        <v>271</v>
      </c>
      <c r="U39" t="s">
        <v>253</v>
      </c>
      <c r="V39" t="s">
        <v>298</v>
      </c>
      <c r="W39" s="13">
        <v>41.791666999999997</v>
      </c>
      <c r="X39" s="13">
        <v>-93.426666999999995</v>
      </c>
      <c r="Y39" s="14" t="s">
        <v>142</v>
      </c>
      <c r="Z39" t="s">
        <v>273</v>
      </c>
      <c r="AA39" s="10" t="s">
        <v>49</v>
      </c>
      <c r="AB39" s="10" t="s">
        <v>49</v>
      </c>
      <c r="AC39" s="10" t="s">
        <v>49</v>
      </c>
      <c r="AD39" t="s">
        <v>68</v>
      </c>
      <c r="AE39" t="s">
        <v>65</v>
      </c>
      <c r="AF39" s="10" t="s">
        <v>49</v>
      </c>
      <c r="AG39" s="10" t="s">
        <v>49</v>
      </c>
      <c r="AH39" t="s">
        <v>49</v>
      </c>
      <c r="AI39" t="s">
        <v>274</v>
      </c>
      <c r="AJ39" t="s">
        <v>49</v>
      </c>
      <c r="AK39">
        <v>99</v>
      </c>
      <c r="AM39" s="6" t="s">
        <v>49</v>
      </c>
      <c r="AN39">
        <v>-3.4000000000000002E-2</v>
      </c>
      <c r="AO39" t="s">
        <v>49</v>
      </c>
      <c r="AP39">
        <v>0</v>
      </c>
      <c r="AQ39" t="s">
        <v>49</v>
      </c>
      <c r="AR39">
        <v>-3.4000000000000002E-2</v>
      </c>
      <c r="AS39" t="s">
        <v>49</v>
      </c>
      <c r="AT39" t="s">
        <v>49</v>
      </c>
      <c r="AU39" t="s">
        <v>49</v>
      </c>
      <c r="AV39" t="s">
        <v>49</v>
      </c>
    </row>
    <row r="40" spans="1:48">
      <c r="A40" t="s">
        <v>266</v>
      </c>
      <c r="B40" t="s">
        <v>38</v>
      </c>
      <c r="C40" t="s">
        <v>38</v>
      </c>
      <c r="D40" t="s">
        <v>267</v>
      </c>
      <c r="E40" t="s">
        <v>192</v>
      </c>
      <c r="F40">
        <v>2003</v>
      </c>
      <c r="G40" t="s">
        <v>268</v>
      </c>
      <c r="H40" t="s">
        <v>42</v>
      </c>
      <c r="I40" t="s">
        <v>269</v>
      </c>
      <c r="J40" t="str">
        <f t="shared" si="0"/>
        <v>Lobelia_cardinalis</v>
      </c>
      <c r="K40" t="s">
        <v>45</v>
      </c>
      <c r="L40" t="s">
        <v>46</v>
      </c>
      <c r="M40" t="s">
        <v>12</v>
      </c>
      <c r="N40" t="s">
        <v>77</v>
      </c>
      <c r="O40" t="s">
        <v>49</v>
      </c>
      <c r="P40" t="s">
        <v>49</v>
      </c>
      <c r="Q40" t="s">
        <v>49</v>
      </c>
      <c r="R40" t="s">
        <v>49</v>
      </c>
      <c r="S40" t="s">
        <v>270</v>
      </c>
      <c r="T40" t="s">
        <v>271</v>
      </c>
      <c r="U40" t="s">
        <v>253</v>
      </c>
      <c r="V40" t="s">
        <v>298</v>
      </c>
      <c r="W40" s="13">
        <v>41.791666999999997</v>
      </c>
      <c r="X40" s="13">
        <v>-93.426666999999995</v>
      </c>
      <c r="Y40" s="14" t="s">
        <v>142</v>
      </c>
      <c r="Z40" t="s">
        <v>273</v>
      </c>
      <c r="AA40" s="10" t="s">
        <v>49</v>
      </c>
      <c r="AB40" s="10" t="s">
        <v>49</v>
      </c>
      <c r="AC40" s="10" t="s">
        <v>49</v>
      </c>
      <c r="AD40" t="s">
        <v>68</v>
      </c>
      <c r="AE40" t="s">
        <v>59</v>
      </c>
      <c r="AF40" s="10" t="s">
        <v>49</v>
      </c>
      <c r="AG40" s="10" t="s">
        <v>49</v>
      </c>
      <c r="AH40" t="s">
        <v>49</v>
      </c>
      <c r="AI40" t="s">
        <v>274</v>
      </c>
      <c r="AJ40" t="s">
        <v>49</v>
      </c>
      <c r="AK40">
        <v>99</v>
      </c>
      <c r="AM40" s="6" t="s">
        <v>49</v>
      </c>
      <c r="AN40">
        <v>2.198</v>
      </c>
      <c r="AO40" t="s">
        <v>49</v>
      </c>
      <c r="AP40">
        <v>0</v>
      </c>
      <c r="AQ40" t="s">
        <v>49</v>
      </c>
      <c r="AR40">
        <v>2.198</v>
      </c>
      <c r="AS40" t="s">
        <v>49</v>
      </c>
      <c r="AT40" t="s">
        <v>49</v>
      </c>
      <c r="AU40" t="s">
        <v>49</v>
      </c>
      <c r="AV40" t="s">
        <v>49</v>
      </c>
    </row>
    <row r="41" spans="1:48">
      <c r="A41" t="s">
        <v>266</v>
      </c>
      <c r="B41" t="s">
        <v>38</v>
      </c>
      <c r="C41" t="s">
        <v>38</v>
      </c>
      <c r="D41" t="s">
        <v>267</v>
      </c>
      <c r="E41" t="s">
        <v>192</v>
      </c>
      <c r="F41">
        <v>2003</v>
      </c>
      <c r="G41" t="s">
        <v>268</v>
      </c>
      <c r="H41" t="s">
        <v>42</v>
      </c>
      <c r="I41" t="s">
        <v>269</v>
      </c>
      <c r="J41" t="str">
        <f t="shared" si="0"/>
        <v>Lobelia_cardinalis</v>
      </c>
      <c r="K41" t="s">
        <v>45</v>
      </c>
      <c r="L41" t="s">
        <v>46</v>
      </c>
      <c r="M41" t="s">
        <v>12</v>
      </c>
      <c r="N41" t="s">
        <v>77</v>
      </c>
      <c r="O41" t="s">
        <v>49</v>
      </c>
      <c r="P41" t="s">
        <v>49</v>
      </c>
      <c r="Q41" t="s">
        <v>49</v>
      </c>
      <c r="R41" t="s">
        <v>49</v>
      </c>
      <c r="S41" t="s">
        <v>270</v>
      </c>
      <c r="T41" t="s">
        <v>271</v>
      </c>
      <c r="U41" t="s">
        <v>253</v>
      </c>
      <c r="V41" t="s">
        <v>298</v>
      </c>
      <c r="W41" s="13">
        <v>41.791666999999997</v>
      </c>
      <c r="X41" s="13">
        <v>-93.426666999999995</v>
      </c>
      <c r="Y41" s="14" t="s">
        <v>142</v>
      </c>
      <c r="Z41" t="s">
        <v>273</v>
      </c>
      <c r="AA41" s="10" t="s">
        <v>49</v>
      </c>
      <c r="AB41" s="10" t="s">
        <v>49</v>
      </c>
      <c r="AC41" s="10" t="s">
        <v>49</v>
      </c>
      <c r="AD41" t="s">
        <v>68</v>
      </c>
      <c r="AE41" t="s">
        <v>275</v>
      </c>
      <c r="AF41" s="10" t="s">
        <v>49</v>
      </c>
      <c r="AG41" s="10" t="s">
        <v>49</v>
      </c>
      <c r="AH41" t="s">
        <v>49</v>
      </c>
      <c r="AI41" t="s">
        <v>274</v>
      </c>
      <c r="AJ41" t="s">
        <v>49</v>
      </c>
      <c r="AK41">
        <v>99</v>
      </c>
      <c r="AM41" s="6" t="s">
        <v>49</v>
      </c>
      <c r="AN41">
        <v>0.67100000000000004</v>
      </c>
      <c r="AO41" t="s">
        <v>49</v>
      </c>
      <c r="AP41">
        <v>0</v>
      </c>
      <c r="AQ41" t="s">
        <v>49</v>
      </c>
      <c r="AR41">
        <v>0.67100000000000004</v>
      </c>
      <c r="AS41" t="s">
        <v>49</v>
      </c>
      <c r="AT41" t="s">
        <v>49</v>
      </c>
      <c r="AU41" t="s">
        <v>49</v>
      </c>
      <c r="AV41" t="s">
        <v>49</v>
      </c>
    </row>
    <row r="42" spans="1:48">
      <c r="A42" t="s">
        <v>266</v>
      </c>
      <c r="B42" t="s">
        <v>38</v>
      </c>
      <c r="C42" t="s">
        <v>38</v>
      </c>
      <c r="D42" t="s">
        <v>267</v>
      </c>
      <c r="E42" t="s">
        <v>192</v>
      </c>
      <c r="F42">
        <v>2003</v>
      </c>
      <c r="G42" t="s">
        <v>268</v>
      </c>
      <c r="H42" t="s">
        <v>42</v>
      </c>
      <c r="I42" t="s">
        <v>269</v>
      </c>
      <c r="J42" t="str">
        <f t="shared" si="0"/>
        <v>Lobelia_cardinalis</v>
      </c>
      <c r="K42" t="s">
        <v>45</v>
      </c>
      <c r="L42" t="s">
        <v>46</v>
      </c>
      <c r="M42" t="s">
        <v>12</v>
      </c>
      <c r="N42" t="s">
        <v>77</v>
      </c>
      <c r="O42" t="s">
        <v>49</v>
      </c>
      <c r="P42" t="s">
        <v>49</v>
      </c>
      <c r="Q42" t="s">
        <v>49</v>
      </c>
      <c r="R42" t="s">
        <v>49</v>
      </c>
      <c r="S42" t="s">
        <v>270</v>
      </c>
      <c r="T42" t="s">
        <v>271</v>
      </c>
      <c r="U42" t="s">
        <v>253</v>
      </c>
      <c r="V42" t="s">
        <v>298</v>
      </c>
      <c r="W42" s="13">
        <v>41.791666999999997</v>
      </c>
      <c r="X42" s="13">
        <v>-93.426666999999995</v>
      </c>
      <c r="Y42" s="14" t="s">
        <v>142</v>
      </c>
      <c r="Z42" t="s">
        <v>273</v>
      </c>
      <c r="AA42" s="10" t="s">
        <v>49</v>
      </c>
      <c r="AB42" s="10" t="s">
        <v>49</v>
      </c>
      <c r="AC42" s="10" t="s">
        <v>49</v>
      </c>
      <c r="AD42" t="s">
        <v>68</v>
      </c>
      <c r="AE42" t="s">
        <v>52</v>
      </c>
      <c r="AF42" s="10" t="s">
        <v>49</v>
      </c>
      <c r="AG42" s="10" t="s">
        <v>49</v>
      </c>
      <c r="AH42" t="s">
        <v>49</v>
      </c>
      <c r="AI42" t="s">
        <v>274</v>
      </c>
      <c r="AJ42" t="s">
        <v>49</v>
      </c>
      <c r="AK42">
        <v>99</v>
      </c>
      <c r="AM42" s="6" t="s">
        <v>49</v>
      </c>
      <c r="AN42">
        <v>-3.0950000000000002</v>
      </c>
      <c r="AO42" t="s">
        <v>49</v>
      </c>
      <c r="AP42">
        <v>0</v>
      </c>
      <c r="AQ42" t="s">
        <v>49</v>
      </c>
      <c r="AR42">
        <v>-3.0950000000000002</v>
      </c>
      <c r="AS42" t="s">
        <v>49</v>
      </c>
      <c r="AT42" t="s">
        <v>49</v>
      </c>
      <c r="AU42" t="s">
        <v>49</v>
      </c>
      <c r="AV42" t="s">
        <v>49</v>
      </c>
    </row>
    <row r="43" spans="1:48">
      <c r="A43" t="s">
        <v>266</v>
      </c>
      <c r="B43" t="s">
        <v>38</v>
      </c>
      <c r="C43" t="s">
        <v>38</v>
      </c>
      <c r="D43" t="s">
        <v>267</v>
      </c>
      <c r="E43" t="s">
        <v>192</v>
      </c>
      <c r="F43">
        <v>2003</v>
      </c>
      <c r="G43" t="s">
        <v>268</v>
      </c>
      <c r="H43" t="s">
        <v>42</v>
      </c>
      <c r="I43" t="s">
        <v>269</v>
      </c>
      <c r="J43" t="str">
        <f t="shared" si="0"/>
        <v>Lobelia_cardinalis</v>
      </c>
      <c r="K43" t="s">
        <v>45</v>
      </c>
      <c r="L43" t="s">
        <v>46</v>
      </c>
      <c r="M43" t="s">
        <v>12</v>
      </c>
      <c r="N43" t="s">
        <v>77</v>
      </c>
      <c r="O43" t="s">
        <v>49</v>
      </c>
      <c r="P43" t="s">
        <v>49</v>
      </c>
      <c r="Q43" t="s">
        <v>49</v>
      </c>
      <c r="R43" t="s">
        <v>49</v>
      </c>
      <c r="S43" t="s">
        <v>270</v>
      </c>
      <c r="T43" t="s">
        <v>271</v>
      </c>
      <c r="U43" t="s">
        <v>253</v>
      </c>
      <c r="V43" t="s">
        <v>298</v>
      </c>
      <c r="W43" s="13">
        <v>41.791666999999997</v>
      </c>
      <c r="X43" s="13">
        <v>-93.426666999999995</v>
      </c>
      <c r="Y43" s="14" t="s">
        <v>142</v>
      </c>
      <c r="Z43" t="s">
        <v>273</v>
      </c>
      <c r="AA43" s="10" t="s">
        <v>49</v>
      </c>
      <c r="AB43" s="10" t="s">
        <v>49</v>
      </c>
      <c r="AC43" s="10" t="s">
        <v>49</v>
      </c>
      <c r="AD43" t="s">
        <v>69</v>
      </c>
      <c r="AE43" t="s">
        <v>63</v>
      </c>
      <c r="AF43" s="10" t="s">
        <v>49</v>
      </c>
      <c r="AG43" s="10" t="s">
        <v>49</v>
      </c>
      <c r="AH43" t="s">
        <v>49</v>
      </c>
      <c r="AI43" t="s">
        <v>274</v>
      </c>
      <c r="AJ43" t="s">
        <v>49</v>
      </c>
      <c r="AK43">
        <v>99</v>
      </c>
      <c r="AM43" s="6" t="s">
        <v>49</v>
      </c>
      <c r="AN43">
        <v>0.314</v>
      </c>
      <c r="AO43" t="s">
        <v>49</v>
      </c>
      <c r="AP43">
        <v>0</v>
      </c>
      <c r="AQ43" t="s">
        <v>49</v>
      </c>
      <c r="AR43">
        <v>0.314</v>
      </c>
      <c r="AS43" t="s">
        <v>49</v>
      </c>
      <c r="AT43" t="s">
        <v>49</v>
      </c>
      <c r="AU43" t="s">
        <v>49</v>
      </c>
      <c r="AV43" t="s">
        <v>49</v>
      </c>
    </row>
    <row r="44" spans="1:48">
      <c r="A44" t="s">
        <v>266</v>
      </c>
      <c r="B44" t="s">
        <v>38</v>
      </c>
      <c r="C44" t="s">
        <v>38</v>
      </c>
      <c r="D44" t="s">
        <v>267</v>
      </c>
      <c r="E44" t="s">
        <v>192</v>
      </c>
      <c r="F44">
        <v>2003</v>
      </c>
      <c r="G44" t="s">
        <v>268</v>
      </c>
      <c r="H44" t="s">
        <v>42</v>
      </c>
      <c r="I44" t="s">
        <v>269</v>
      </c>
      <c r="J44" t="str">
        <f t="shared" si="0"/>
        <v>Lobelia_cardinalis</v>
      </c>
      <c r="K44" t="s">
        <v>45</v>
      </c>
      <c r="L44" t="s">
        <v>46</v>
      </c>
      <c r="M44" t="s">
        <v>12</v>
      </c>
      <c r="N44" t="s">
        <v>77</v>
      </c>
      <c r="O44" t="s">
        <v>49</v>
      </c>
      <c r="P44" t="s">
        <v>49</v>
      </c>
      <c r="Q44" t="s">
        <v>49</v>
      </c>
      <c r="R44" t="s">
        <v>49</v>
      </c>
      <c r="S44" t="s">
        <v>270</v>
      </c>
      <c r="T44" t="s">
        <v>271</v>
      </c>
      <c r="U44" t="s">
        <v>253</v>
      </c>
      <c r="V44" t="s">
        <v>298</v>
      </c>
      <c r="W44" s="13">
        <v>41.791666999999997</v>
      </c>
      <c r="X44" s="13">
        <v>-93.426666999999995</v>
      </c>
      <c r="Y44" s="14" t="s">
        <v>142</v>
      </c>
      <c r="Z44" t="s">
        <v>273</v>
      </c>
      <c r="AA44" s="10" t="s">
        <v>49</v>
      </c>
      <c r="AB44" s="10" t="s">
        <v>49</v>
      </c>
      <c r="AC44" s="10" t="s">
        <v>49</v>
      </c>
      <c r="AD44" t="s">
        <v>69</v>
      </c>
      <c r="AE44" t="s">
        <v>65</v>
      </c>
      <c r="AF44" s="10" t="s">
        <v>49</v>
      </c>
      <c r="AG44" s="10" t="s">
        <v>49</v>
      </c>
      <c r="AH44" t="s">
        <v>49</v>
      </c>
      <c r="AI44" t="s">
        <v>274</v>
      </c>
      <c r="AJ44" t="s">
        <v>49</v>
      </c>
      <c r="AK44">
        <v>99</v>
      </c>
      <c r="AM44" s="6" t="s">
        <v>49</v>
      </c>
      <c r="AN44">
        <v>-1.0999999999999999E-2</v>
      </c>
      <c r="AO44" t="s">
        <v>49</v>
      </c>
      <c r="AP44">
        <v>0</v>
      </c>
      <c r="AQ44" t="s">
        <v>49</v>
      </c>
      <c r="AR44">
        <v>-1.0999999999999999E-2</v>
      </c>
      <c r="AS44" t="s">
        <v>49</v>
      </c>
      <c r="AT44" t="s">
        <v>49</v>
      </c>
      <c r="AU44" t="s">
        <v>49</v>
      </c>
      <c r="AV44" t="s">
        <v>49</v>
      </c>
    </row>
    <row r="45" spans="1:48">
      <c r="A45" t="s">
        <v>266</v>
      </c>
      <c r="B45" t="s">
        <v>38</v>
      </c>
      <c r="C45" t="s">
        <v>38</v>
      </c>
      <c r="D45" t="s">
        <v>267</v>
      </c>
      <c r="E45" t="s">
        <v>192</v>
      </c>
      <c r="F45">
        <v>2003</v>
      </c>
      <c r="G45" t="s">
        <v>268</v>
      </c>
      <c r="H45" t="s">
        <v>42</v>
      </c>
      <c r="I45" t="s">
        <v>269</v>
      </c>
      <c r="J45" t="str">
        <f t="shared" si="0"/>
        <v>Lobelia_cardinalis</v>
      </c>
      <c r="K45" t="s">
        <v>45</v>
      </c>
      <c r="L45" t="s">
        <v>46</v>
      </c>
      <c r="M45" t="s">
        <v>12</v>
      </c>
      <c r="N45" t="s">
        <v>77</v>
      </c>
      <c r="O45" t="s">
        <v>49</v>
      </c>
      <c r="P45" t="s">
        <v>49</v>
      </c>
      <c r="Q45" t="s">
        <v>49</v>
      </c>
      <c r="R45" t="s">
        <v>49</v>
      </c>
      <c r="S45" t="s">
        <v>270</v>
      </c>
      <c r="T45" t="s">
        <v>271</v>
      </c>
      <c r="U45" t="s">
        <v>253</v>
      </c>
      <c r="V45" t="s">
        <v>298</v>
      </c>
      <c r="W45" s="13">
        <v>41.791666999999997</v>
      </c>
      <c r="X45" s="13">
        <v>-93.426666999999995</v>
      </c>
      <c r="Y45" s="14" t="s">
        <v>142</v>
      </c>
      <c r="Z45" t="s">
        <v>273</v>
      </c>
      <c r="AA45" s="10" t="s">
        <v>49</v>
      </c>
      <c r="AB45" s="10" t="s">
        <v>49</v>
      </c>
      <c r="AC45" s="10" t="s">
        <v>49</v>
      </c>
      <c r="AD45" t="s">
        <v>69</v>
      </c>
      <c r="AE45" t="s">
        <v>59</v>
      </c>
      <c r="AF45" s="10" t="s">
        <v>49</v>
      </c>
      <c r="AG45" s="10" t="s">
        <v>49</v>
      </c>
      <c r="AH45" t="s">
        <v>49</v>
      </c>
      <c r="AI45" t="s">
        <v>274</v>
      </c>
      <c r="AJ45" t="s">
        <v>49</v>
      </c>
      <c r="AK45">
        <v>99</v>
      </c>
      <c r="AM45" s="6" t="s">
        <v>49</v>
      </c>
      <c r="AN45">
        <v>0.45</v>
      </c>
      <c r="AO45" t="s">
        <v>49</v>
      </c>
      <c r="AP45">
        <v>0</v>
      </c>
      <c r="AQ45" t="s">
        <v>49</v>
      </c>
      <c r="AR45">
        <v>0.45</v>
      </c>
      <c r="AS45" t="s">
        <v>49</v>
      </c>
      <c r="AT45" t="s">
        <v>49</v>
      </c>
      <c r="AU45" t="s">
        <v>49</v>
      </c>
      <c r="AV45" t="s">
        <v>49</v>
      </c>
    </row>
    <row r="46" spans="1:48">
      <c r="A46" t="s">
        <v>266</v>
      </c>
      <c r="B46" t="s">
        <v>38</v>
      </c>
      <c r="C46" t="s">
        <v>38</v>
      </c>
      <c r="D46" t="s">
        <v>267</v>
      </c>
      <c r="E46" t="s">
        <v>192</v>
      </c>
      <c r="F46">
        <v>2003</v>
      </c>
      <c r="G46" t="s">
        <v>268</v>
      </c>
      <c r="H46" t="s">
        <v>42</v>
      </c>
      <c r="I46" t="s">
        <v>269</v>
      </c>
      <c r="J46" t="str">
        <f t="shared" si="0"/>
        <v>Lobelia_cardinalis</v>
      </c>
      <c r="K46" t="s">
        <v>45</v>
      </c>
      <c r="L46" t="s">
        <v>46</v>
      </c>
      <c r="M46" t="s">
        <v>12</v>
      </c>
      <c r="N46" t="s">
        <v>77</v>
      </c>
      <c r="O46" t="s">
        <v>49</v>
      </c>
      <c r="P46" t="s">
        <v>49</v>
      </c>
      <c r="Q46" t="s">
        <v>49</v>
      </c>
      <c r="R46" t="s">
        <v>49</v>
      </c>
      <c r="S46" t="s">
        <v>270</v>
      </c>
      <c r="T46" t="s">
        <v>271</v>
      </c>
      <c r="U46" t="s">
        <v>253</v>
      </c>
      <c r="V46" t="s">
        <v>298</v>
      </c>
      <c r="W46" s="13">
        <v>41.791666999999997</v>
      </c>
      <c r="X46" s="13">
        <v>-93.426666999999995</v>
      </c>
      <c r="Y46" s="14" t="s">
        <v>142</v>
      </c>
      <c r="Z46" t="s">
        <v>273</v>
      </c>
      <c r="AA46" s="10" t="s">
        <v>49</v>
      </c>
      <c r="AB46" s="10" t="s">
        <v>49</v>
      </c>
      <c r="AC46" s="10" t="s">
        <v>49</v>
      </c>
      <c r="AD46" t="s">
        <v>69</v>
      </c>
      <c r="AE46" t="s">
        <v>275</v>
      </c>
      <c r="AF46" s="10" t="s">
        <v>49</v>
      </c>
      <c r="AG46" s="10" t="s">
        <v>49</v>
      </c>
      <c r="AH46" t="s">
        <v>49</v>
      </c>
      <c r="AI46" t="s">
        <v>274</v>
      </c>
      <c r="AJ46" t="s">
        <v>49</v>
      </c>
      <c r="AK46">
        <v>99</v>
      </c>
      <c r="AM46" s="6" t="s">
        <v>49</v>
      </c>
      <c r="AN46">
        <v>0.114</v>
      </c>
      <c r="AO46" t="s">
        <v>49</v>
      </c>
      <c r="AP46">
        <v>0</v>
      </c>
      <c r="AQ46" t="s">
        <v>49</v>
      </c>
      <c r="AR46">
        <v>0.114</v>
      </c>
      <c r="AS46" t="s">
        <v>49</v>
      </c>
      <c r="AT46" t="s">
        <v>49</v>
      </c>
      <c r="AU46" t="s">
        <v>49</v>
      </c>
      <c r="AV46" t="s">
        <v>49</v>
      </c>
    </row>
    <row r="47" spans="1:48">
      <c r="A47" t="s">
        <v>266</v>
      </c>
      <c r="B47" t="s">
        <v>38</v>
      </c>
      <c r="C47" t="s">
        <v>38</v>
      </c>
      <c r="D47" t="s">
        <v>267</v>
      </c>
      <c r="E47" t="s">
        <v>192</v>
      </c>
      <c r="F47">
        <v>2003</v>
      </c>
      <c r="G47" t="s">
        <v>268</v>
      </c>
      <c r="H47" t="s">
        <v>42</v>
      </c>
      <c r="I47" t="s">
        <v>269</v>
      </c>
      <c r="J47" t="str">
        <f t="shared" si="0"/>
        <v>Lobelia_cardinalis</v>
      </c>
      <c r="K47" t="s">
        <v>45</v>
      </c>
      <c r="L47" t="s">
        <v>46</v>
      </c>
      <c r="M47" t="s">
        <v>12</v>
      </c>
      <c r="N47" t="s">
        <v>77</v>
      </c>
      <c r="O47" t="s">
        <v>49</v>
      </c>
      <c r="P47" t="s">
        <v>49</v>
      </c>
      <c r="Q47" t="s">
        <v>49</v>
      </c>
      <c r="R47" t="s">
        <v>49</v>
      </c>
      <c r="S47" t="s">
        <v>270</v>
      </c>
      <c r="T47" t="s">
        <v>271</v>
      </c>
      <c r="U47" t="s">
        <v>253</v>
      </c>
      <c r="V47" t="s">
        <v>298</v>
      </c>
      <c r="W47" s="13">
        <v>41.791666999999997</v>
      </c>
      <c r="X47" s="13">
        <v>-93.426666999999995</v>
      </c>
      <c r="Y47" s="14" t="s">
        <v>142</v>
      </c>
      <c r="Z47" t="s">
        <v>273</v>
      </c>
      <c r="AA47" s="10" t="s">
        <v>49</v>
      </c>
      <c r="AB47" s="10" t="s">
        <v>49</v>
      </c>
      <c r="AC47" s="10" t="s">
        <v>49</v>
      </c>
      <c r="AD47" t="s">
        <v>69</v>
      </c>
      <c r="AE47" t="s">
        <v>52</v>
      </c>
      <c r="AF47" s="10" t="s">
        <v>49</v>
      </c>
      <c r="AG47" s="10" t="s">
        <v>49</v>
      </c>
      <c r="AH47" t="s">
        <v>49</v>
      </c>
      <c r="AI47" t="s">
        <v>274</v>
      </c>
      <c r="AJ47" t="s">
        <v>49</v>
      </c>
      <c r="AK47">
        <v>99</v>
      </c>
      <c r="AM47" s="6" t="s">
        <v>49</v>
      </c>
      <c r="AN47">
        <v>-0.85299999999999998</v>
      </c>
      <c r="AO47" t="s">
        <v>49</v>
      </c>
      <c r="AP47">
        <v>0</v>
      </c>
      <c r="AQ47" t="s">
        <v>49</v>
      </c>
      <c r="AR47">
        <v>-0.85299999999999998</v>
      </c>
      <c r="AS47" t="s">
        <v>49</v>
      </c>
      <c r="AT47" t="s">
        <v>49</v>
      </c>
      <c r="AU47" t="s">
        <v>49</v>
      </c>
      <c r="AV47" t="s">
        <v>49</v>
      </c>
    </row>
    <row r="48" spans="1:48">
      <c r="A48" t="s">
        <v>266</v>
      </c>
      <c r="B48" t="s">
        <v>38</v>
      </c>
      <c r="C48" t="s">
        <v>38</v>
      </c>
      <c r="D48" t="s">
        <v>267</v>
      </c>
      <c r="E48" t="s">
        <v>192</v>
      </c>
      <c r="F48">
        <v>2003</v>
      </c>
      <c r="G48" t="s">
        <v>268</v>
      </c>
      <c r="H48" t="s">
        <v>42</v>
      </c>
      <c r="I48" t="s">
        <v>269</v>
      </c>
      <c r="J48" t="str">
        <f t="shared" si="0"/>
        <v>Lobelia_cardinalis</v>
      </c>
      <c r="K48" t="s">
        <v>45</v>
      </c>
      <c r="L48" t="s">
        <v>46</v>
      </c>
      <c r="M48" t="s">
        <v>12</v>
      </c>
      <c r="N48" t="s">
        <v>77</v>
      </c>
      <c r="O48" t="s">
        <v>49</v>
      </c>
      <c r="P48" t="s">
        <v>49</v>
      </c>
      <c r="Q48" t="s">
        <v>49</v>
      </c>
      <c r="R48" t="s">
        <v>49</v>
      </c>
      <c r="S48" t="s">
        <v>270</v>
      </c>
      <c r="T48" t="s">
        <v>271</v>
      </c>
      <c r="U48" t="s">
        <v>253</v>
      </c>
      <c r="V48" t="s">
        <v>298</v>
      </c>
      <c r="W48" s="13">
        <v>41.791666999999997</v>
      </c>
      <c r="X48" s="13">
        <v>-93.426666999999995</v>
      </c>
      <c r="Y48" s="14" t="s">
        <v>142</v>
      </c>
      <c r="Z48" t="s">
        <v>273</v>
      </c>
      <c r="AA48" s="10" t="s">
        <v>49</v>
      </c>
      <c r="AB48" s="10" t="s">
        <v>49</v>
      </c>
      <c r="AC48" s="10" t="s">
        <v>49</v>
      </c>
      <c r="AD48" t="s">
        <v>63</v>
      </c>
      <c r="AE48" t="s">
        <v>65</v>
      </c>
      <c r="AF48" s="10" t="s">
        <v>49</v>
      </c>
      <c r="AG48" s="10" t="s">
        <v>49</v>
      </c>
      <c r="AH48" t="s">
        <v>49</v>
      </c>
      <c r="AI48" t="s">
        <v>274</v>
      </c>
      <c r="AJ48" t="s">
        <v>49</v>
      </c>
      <c r="AK48">
        <v>99</v>
      </c>
      <c r="AM48" s="6" t="s">
        <v>49</v>
      </c>
      <c r="AN48">
        <v>-6.2E-2</v>
      </c>
      <c r="AO48" t="s">
        <v>49</v>
      </c>
      <c r="AP48">
        <v>0</v>
      </c>
      <c r="AQ48" t="s">
        <v>49</v>
      </c>
      <c r="AR48">
        <v>-6.2E-2</v>
      </c>
      <c r="AS48" t="s">
        <v>49</v>
      </c>
      <c r="AT48" t="s">
        <v>49</v>
      </c>
      <c r="AU48" t="s">
        <v>49</v>
      </c>
      <c r="AV48" t="s">
        <v>49</v>
      </c>
    </row>
    <row r="49" spans="1:48">
      <c r="A49" t="s">
        <v>266</v>
      </c>
      <c r="B49" t="s">
        <v>38</v>
      </c>
      <c r="C49" t="s">
        <v>38</v>
      </c>
      <c r="D49" t="s">
        <v>267</v>
      </c>
      <c r="E49" t="s">
        <v>192</v>
      </c>
      <c r="F49">
        <v>2003</v>
      </c>
      <c r="G49" t="s">
        <v>268</v>
      </c>
      <c r="H49" t="s">
        <v>42</v>
      </c>
      <c r="I49" t="s">
        <v>269</v>
      </c>
      <c r="J49" t="str">
        <f t="shared" si="0"/>
        <v>Lobelia_cardinalis</v>
      </c>
      <c r="K49" t="s">
        <v>45</v>
      </c>
      <c r="L49" t="s">
        <v>46</v>
      </c>
      <c r="M49" t="s">
        <v>12</v>
      </c>
      <c r="N49" t="s">
        <v>77</v>
      </c>
      <c r="O49" t="s">
        <v>49</v>
      </c>
      <c r="P49" t="s">
        <v>49</v>
      </c>
      <c r="Q49" t="s">
        <v>49</v>
      </c>
      <c r="R49" t="s">
        <v>49</v>
      </c>
      <c r="S49" t="s">
        <v>270</v>
      </c>
      <c r="T49" t="s">
        <v>271</v>
      </c>
      <c r="U49" t="s">
        <v>253</v>
      </c>
      <c r="V49" t="s">
        <v>298</v>
      </c>
      <c r="W49" s="13">
        <v>41.791666999999997</v>
      </c>
      <c r="X49" s="13">
        <v>-93.426666999999995</v>
      </c>
      <c r="Y49" s="14" t="s">
        <v>142</v>
      </c>
      <c r="Z49" t="s">
        <v>273</v>
      </c>
      <c r="AA49" s="10" t="s">
        <v>49</v>
      </c>
      <c r="AB49" s="10" t="s">
        <v>49</v>
      </c>
      <c r="AC49" s="10" t="s">
        <v>49</v>
      </c>
      <c r="AD49" t="s">
        <v>63</v>
      </c>
      <c r="AE49" t="s">
        <v>59</v>
      </c>
      <c r="AF49" s="10" t="s">
        <v>49</v>
      </c>
      <c r="AG49" s="10" t="s">
        <v>49</v>
      </c>
      <c r="AH49" t="s">
        <v>49</v>
      </c>
      <c r="AI49" t="s">
        <v>274</v>
      </c>
      <c r="AJ49" t="s">
        <v>49</v>
      </c>
      <c r="AK49">
        <v>99</v>
      </c>
      <c r="AM49" s="6" t="s">
        <v>49</v>
      </c>
      <c r="AN49">
        <v>2.3620000000000001</v>
      </c>
      <c r="AO49" t="s">
        <v>49</v>
      </c>
      <c r="AP49">
        <v>0</v>
      </c>
      <c r="AQ49" t="s">
        <v>49</v>
      </c>
      <c r="AR49">
        <v>2.3620000000000001</v>
      </c>
      <c r="AS49" t="s">
        <v>49</v>
      </c>
      <c r="AT49" t="s">
        <v>49</v>
      </c>
      <c r="AU49" t="s">
        <v>49</v>
      </c>
      <c r="AV49" t="s">
        <v>49</v>
      </c>
    </row>
    <row r="50" spans="1:48">
      <c r="A50" t="s">
        <v>266</v>
      </c>
      <c r="B50" t="s">
        <v>38</v>
      </c>
      <c r="C50" t="s">
        <v>38</v>
      </c>
      <c r="D50" t="s">
        <v>267</v>
      </c>
      <c r="E50" t="s">
        <v>192</v>
      </c>
      <c r="F50">
        <v>2003</v>
      </c>
      <c r="G50" t="s">
        <v>268</v>
      </c>
      <c r="H50" t="s">
        <v>42</v>
      </c>
      <c r="I50" t="s">
        <v>269</v>
      </c>
      <c r="J50" t="str">
        <f t="shared" si="0"/>
        <v>Lobelia_cardinalis</v>
      </c>
      <c r="K50" t="s">
        <v>45</v>
      </c>
      <c r="L50" t="s">
        <v>46</v>
      </c>
      <c r="M50" t="s">
        <v>12</v>
      </c>
      <c r="N50" t="s">
        <v>77</v>
      </c>
      <c r="O50" t="s">
        <v>49</v>
      </c>
      <c r="P50" t="s">
        <v>49</v>
      </c>
      <c r="Q50" t="s">
        <v>49</v>
      </c>
      <c r="R50" t="s">
        <v>49</v>
      </c>
      <c r="S50" t="s">
        <v>270</v>
      </c>
      <c r="T50" t="s">
        <v>271</v>
      </c>
      <c r="U50" t="s">
        <v>253</v>
      </c>
      <c r="V50" t="s">
        <v>298</v>
      </c>
      <c r="W50" s="13">
        <v>41.791666999999997</v>
      </c>
      <c r="X50" s="13">
        <v>-93.426666999999995</v>
      </c>
      <c r="Y50" s="14" t="s">
        <v>142</v>
      </c>
      <c r="Z50" t="s">
        <v>273</v>
      </c>
      <c r="AA50" s="10" t="s">
        <v>49</v>
      </c>
      <c r="AB50" s="10" t="s">
        <v>49</v>
      </c>
      <c r="AC50" s="10" t="s">
        <v>49</v>
      </c>
      <c r="AD50" t="s">
        <v>63</v>
      </c>
      <c r="AE50" t="s">
        <v>275</v>
      </c>
      <c r="AF50" s="10" t="s">
        <v>49</v>
      </c>
      <c r="AG50" s="10" t="s">
        <v>49</v>
      </c>
      <c r="AH50" t="s">
        <v>49</v>
      </c>
      <c r="AI50" t="s">
        <v>274</v>
      </c>
      <c r="AJ50" t="s">
        <v>49</v>
      </c>
      <c r="AK50">
        <v>99</v>
      </c>
      <c r="AM50" s="6" t="s">
        <v>49</v>
      </c>
      <c r="AN50">
        <v>0.37</v>
      </c>
      <c r="AO50" t="s">
        <v>49</v>
      </c>
      <c r="AP50">
        <v>0</v>
      </c>
      <c r="AQ50" t="s">
        <v>49</v>
      </c>
      <c r="AR50">
        <v>0.37</v>
      </c>
      <c r="AS50" t="s">
        <v>49</v>
      </c>
      <c r="AT50" t="s">
        <v>49</v>
      </c>
      <c r="AU50" t="s">
        <v>49</v>
      </c>
      <c r="AV50" t="s">
        <v>49</v>
      </c>
    </row>
    <row r="51" spans="1:48">
      <c r="A51" t="s">
        <v>266</v>
      </c>
      <c r="B51" t="s">
        <v>38</v>
      </c>
      <c r="C51" t="s">
        <v>38</v>
      </c>
      <c r="D51" t="s">
        <v>267</v>
      </c>
      <c r="E51" t="s">
        <v>192</v>
      </c>
      <c r="F51">
        <v>2003</v>
      </c>
      <c r="G51" t="s">
        <v>268</v>
      </c>
      <c r="H51" t="s">
        <v>42</v>
      </c>
      <c r="I51" t="s">
        <v>269</v>
      </c>
      <c r="J51" t="str">
        <f t="shared" si="0"/>
        <v>Lobelia_cardinalis</v>
      </c>
      <c r="K51" t="s">
        <v>45</v>
      </c>
      <c r="L51" t="s">
        <v>46</v>
      </c>
      <c r="M51" t="s">
        <v>12</v>
      </c>
      <c r="N51" t="s">
        <v>77</v>
      </c>
      <c r="O51" t="s">
        <v>49</v>
      </c>
      <c r="P51" t="s">
        <v>49</v>
      </c>
      <c r="Q51" t="s">
        <v>49</v>
      </c>
      <c r="R51" t="s">
        <v>49</v>
      </c>
      <c r="S51" t="s">
        <v>270</v>
      </c>
      <c r="T51" t="s">
        <v>271</v>
      </c>
      <c r="U51" t="s">
        <v>253</v>
      </c>
      <c r="V51" t="s">
        <v>298</v>
      </c>
      <c r="W51" s="13">
        <v>41.791666999999997</v>
      </c>
      <c r="X51" s="13">
        <v>-93.426666999999995</v>
      </c>
      <c r="Y51" s="14" t="s">
        <v>142</v>
      </c>
      <c r="Z51" t="s">
        <v>273</v>
      </c>
      <c r="AA51" s="10" t="s">
        <v>49</v>
      </c>
      <c r="AB51" s="10" t="s">
        <v>49</v>
      </c>
      <c r="AC51" s="10" t="s">
        <v>49</v>
      </c>
      <c r="AD51" t="s">
        <v>63</v>
      </c>
      <c r="AE51" t="s">
        <v>52</v>
      </c>
      <c r="AF51" s="10" t="s">
        <v>49</v>
      </c>
      <c r="AG51" s="10" t="s">
        <v>49</v>
      </c>
      <c r="AH51" t="s">
        <v>49</v>
      </c>
      <c r="AI51" t="s">
        <v>274</v>
      </c>
      <c r="AJ51" t="s">
        <v>49</v>
      </c>
      <c r="AK51">
        <v>99</v>
      </c>
      <c r="AM51" s="6" t="s">
        <v>49</v>
      </c>
      <c r="AN51">
        <v>0.63900000000000001</v>
      </c>
      <c r="AO51" t="s">
        <v>49</v>
      </c>
      <c r="AP51">
        <v>0</v>
      </c>
      <c r="AQ51" t="s">
        <v>49</v>
      </c>
      <c r="AR51">
        <v>0.63900000000000001</v>
      </c>
      <c r="AS51" t="s">
        <v>49</v>
      </c>
      <c r="AT51" t="s">
        <v>49</v>
      </c>
      <c r="AU51" t="s">
        <v>49</v>
      </c>
      <c r="AV51" t="s">
        <v>49</v>
      </c>
    </row>
    <row r="52" spans="1:48">
      <c r="A52" t="s">
        <v>266</v>
      </c>
      <c r="B52" t="s">
        <v>38</v>
      </c>
      <c r="C52" t="s">
        <v>38</v>
      </c>
      <c r="D52" t="s">
        <v>267</v>
      </c>
      <c r="E52" t="s">
        <v>192</v>
      </c>
      <c r="F52">
        <v>2003</v>
      </c>
      <c r="G52" t="s">
        <v>268</v>
      </c>
      <c r="H52" t="s">
        <v>42</v>
      </c>
      <c r="I52" t="s">
        <v>269</v>
      </c>
      <c r="J52" t="str">
        <f t="shared" si="0"/>
        <v>Lobelia_cardinalis</v>
      </c>
      <c r="K52" t="s">
        <v>45</v>
      </c>
      <c r="L52" t="s">
        <v>46</v>
      </c>
      <c r="M52" t="s">
        <v>12</v>
      </c>
      <c r="N52" t="s">
        <v>77</v>
      </c>
      <c r="O52" t="s">
        <v>49</v>
      </c>
      <c r="P52" t="s">
        <v>49</v>
      </c>
      <c r="Q52" t="s">
        <v>49</v>
      </c>
      <c r="R52" t="s">
        <v>49</v>
      </c>
      <c r="S52" t="s">
        <v>270</v>
      </c>
      <c r="T52" t="s">
        <v>271</v>
      </c>
      <c r="U52" t="s">
        <v>253</v>
      </c>
      <c r="V52" t="s">
        <v>298</v>
      </c>
      <c r="W52" s="13">
        <v>41.791666999999997</v>
      </c>
      <c r="X52" s="13">
        <v>-93.426666999999995</v>
      </c>
      <c r="Y52" s="14" t="s">
        <v>142</v>
      </c>
      <c r="Z52" t="s">
        <v>273</v>
      </c>
      <c r="AA52" s="10" t="s">
        <v>49</v>
      </c>
      <c r="AB52" s="10" t="s">
        <v>49</v>
      </c>
      <c r="AC52" s="10" t="s">
        <v>49</v>
      </c>
      <c r="AD52" t="s">
        <v>65</v>
      </c>
      <c r="AE52" t="s">
        <v>59</v>
      </c>
      <c r="AF52" s="10" t="s">
        <v>49</v>
      </c>
      <c r="AG52" s="10" t="s">
        <v>49</v>
      </c>
      <c r="AH52" t="s">
        <v>49</v>
      </c>
      <c r="AI52" t="s">
        <v>274</v>
      </c>
      <c r="AJ52" t="s">
        <v>49</v>
      </c>
      <c r="AK52">
        <v>99</v>
      </c>
      <c r="AM52" s="6" t="s">
        <v>49</v>
      </c>
      <c r="AN52">
        <v>-8.8999999999999996E-2</v>
      </c>
      <c r="AO52" t="s">
        <v>49</v>
      </c>
      <c r="AP52">
        <v>0</v>
      </c>
      <c r="AQ52" t="s">
        <v>49</v>
      </c>
      <c r="AR52">
        <v>-8.8999999999999996E-2</v>
      </c>
      <c r="AS52" t="s">
        <v>49</v>
      </c>
      <c r="AT52" t="s">
        <v>49</v>
      </c>
      <c r="AU52" t="s">
        <v>49</v>
      </c>
      <c r="AV52" t="s">
        <v>49</v>
      </c>
    </row>
    <row r="53" spans="1:48">
      <c r="A53" t="s">
        <v>266</v>
      </c>
      <c r="B53" t="s">
        <v>38</v>
      </c>
      <c r="C53" t="s">
        <v>38</v>
      </c>
      <c r="D53" t="s">
        <v>267</v>
      </c>
      <c r="E53" t="s">
        <v>192</v>
      </c>
      <c r="F53">
        <v>2003</v>
      </c>
      <c r="G53" t="s">
        <v>268</v>
      </c>
      <c r="H53" t="s">
        <v>42</v>
      </c>
      <c r="I53" t="s">
        <v>269</v>
      </c>
      <c r="J53" t="str">
        <f t="shared" si="0"/>
        <v>Lobelia_cardinalis</v>
      </c>
      <c r="K53" t="s">
        <v>45</v>
      </c>
      <c r="L53" t="s">
        <v>46</v>
      </c>
      <c r="M53" t="s">
        <v>12</v>
      </c>
      <c r="N53" t="s">
        <v>77</v>
      </c>
      <c r="O53" t="s">
        <v>49</v>
      </c>
      <c r="P53" t="s">
        <v>49</v>
      </c>
      <c r="Q53" t="s">
        <v>49</v>
      </c>
      <c r="R53" t="s">
        <v>49</v>
      </c>
      <c r="S53" t="s">
        <v>270</v>
      </c>
      <c r="T53" t="s">
        <v>271</v>
      </c>
      <c r="U53" t="s">
        <v>253</v>
      </c>
      <c r="V53" t="s">
        <v>298</v>
      </c>
      <c r="W53" s="13">
        <v>41.791666999999997</v>
      </c>
      <c r="X53" s="13">
        <v>-93.426666999999995</v>
      </c>
      <c r="Y53" s="14" t="s">
        <v>142</v>
      </c>
      <c r="Z53" t="s">
        <v>273</v>
      </c>
      <c r="AA53" s="10" t="s">
        <v>49</v>
      </c>
      <c r="AB53" s="10" t="s">
        <v>49</v>
      </c>
      <c r="AC53" s="10" t="s">
        <v>49</v>
      </c>
      <c r="AD53" t="s">
        <v>65</v>
      </c>
      <c r="AE53" t="s">
        <v>275</v>
      </c>
      <c r="AF53" s="10" t="s">
        <v>49</v>
      </c>
      <c r="AG53" s="10" t="s">
        <v>49</v>
      </c>
      <c r="AH53" t="s">
        <v>49</v>
      </c>
      <c r="AI53" t="s">
        <v>274</v>
      </c>
      <c r="AJ53" t="s">
        <v>49</v>
      </c>
      <c r="AK53">
        <v>99</v>
      </c>
      <c r="AM53" s="6" t="s">
        <v>49</v>
      </c>
      <c r="AN53">
        <v>-3.1E-2</v>
      </c>
      <c r="AO53" t="s">
        <v>49</v>
      </c>
      <c r="AP53">
        <v>0</v>
      </c>
      <c r="AQ53" t="s">
        <v>49</v>
      </c>
      <c r="AR53">
        <v>-3.1E-2</v>
      </c>
      <c r="AS53" t="s">
        <v>49</v>
      </c>
      <c r="AT53" t="s">
        <v>49</v>
      </c>
      <c r="AU53" t="s">
        <v>49</v>
      </c>
      <c r="AV53" t="s">
        <v>49</v>
      </c>
    </row>
    <row r="54" spans="1:48">
      <c r="A54" t="s">
        <v>266</v>
      </c>
      <c r="B54" t="s">
        <v>38</v>
      </c>
      <c r="C54" t="s">
        <v>38</v>
      </c>
      <c r="D54" t="s">
        <v>267</v>
      </c>
      <c r="E54" t="s">
        <v>192</v>
      </c>
      <c r="F54">
        <v>2003</v>
      </c>
      <c r="G54" t="s">
        <v>268</v>
      </c>
      <c r="H54" t="s">
        <v>42</v>
      </c>
      <c r="I54" t="s">
        <v>269</v>
      </c>
      <c r="J54" t="str">
        <f t="shared" si="0"/>
        <v>Lobelia_cardinalis</v>
      </c>
      <c r="K54" t="s">
        <v>45</v>
      </c>
      <c r="L54" t="s">
        <v>46</v>
      </c>
      <c r="M54" t="s">
        <v>12</v>
      </c>
      <c r="N54" t="s">
        <v>77</v>
      </c>
      <c r="O54" t="s">
        <v>49</v>
      </c>
      <c r="P54" t="s">
        <v>49</v>
      </c>
      <c r="Q54" t="s">
        <v>49</v>
      </c>
      <c r="R54" t="s">
        <v>49</v>
      </c>
      <c r="S54" t="s">
        <v>270</v>
      </c>
      <c r="T54" t="s">
        <v>271</v>
      </c>
      <c r="U54" t="s">
        <v>253</v>
      </c>
      <c r="V54" t="s">
        <v>298</v>
      </c>
      <c r="W54" s="13">
        <v>41.791666999999997</v>
      </c>
      <c r="X54" s="13">
        <v>-93.426666999999995</v>
      </c>
      <c r="Y54" s="14" t="s">
        <v>142</v>
      </c>
      <c r="Z54" t="s">
        <v>273</v>
      </c>
      <c r="AA54" s="10" t="s">
        <v>49</v>
      </c>
      <c r="AB54" s="10" t="s">
        <v>49</v>
      </c>
      <c r="AC54" s="10" t="s">
        <v>49</v>
      </c>
      <c r="AD54" t="s">
        <v>65</v>
      </c>
      <c r="AE54" t="s">
        <v>52</v>
      </c>
      <c r="AF54" s="10" t="s">
        <v>49</v>
      </c>
      <c r="AG54" s="10" t="s">
        <v>49</v>
      </c>
      <c r="AH54" t="s">
        <v>49</v>
      </c>
      <c r="AI54" t="s">
        <v>274</v>
      </c>
      <c r="AJ54" t="s">
        <v>49</v>
      </c>
      <c r="AK54">
        <v>99</v>
      </c>
      <c r="AM54" s="6" t="s">
        <v>49</v>
      </c>
      <c r="AN54">
        <v>0.501</v>
      </c>
      <c r="AO54" t="s">
        <v>49</v>
      </c>
      <c r="AP54">
        <v>0</v>
      </c>
      <c r="AQ54" t="s">
        <v>49</v>
      </c>
      <c r="AR54">
        <v>0.501</v>
      </c>
      <c r="AS54" t="s">
        <v>49</v>
      </c>
      <c r="AT54" t="s">
        <v>49</v>
      </c>
      <c r="AU54" t="s">
        <v>49</v>
      </c>
      <c r="AV54" t="s">
        <v>49</v>
      </c>
    </row>
    <row r="55" spans="1:48">
      <c r="A55" t="s">
        <v>266</v>
      </c>
      <c r="B55" t="s">
        <v>38</v>
      </c>
      <c r="C55" t="s">
        <v>38</v>
      </c>
      <c r="D55" t="s">
        <v>267</v>
      </c>
      <c r="E55" t="s">
        <v>192</v>
      </c>
      <c r="F55">
        <v>2003</v>
      </c>
      <c r="G55" t="s">
        <v>268</v>
      </c>
      <c r="H55" t="s">
        <v>42</v>
      </c>
      <c r="I55" t="s">
        <v>269</v>
      </c>
      <c r="J55" t="str">
        <f t="shared" si="0"/>
        <v>Lobelia_cardinalis</v>
      </c>
      <c r="K55" t="s">
        <v>45</v>
      </c>
      <c r="L55" t="s">
        <v>46</v>
      </c>
      <c r="M55" t="s">
        <v>12</v>
      </c>
      <c r="N55" t="s">
        <v>77</v>
      </c>
      <c r="O55" t="s">
        <v>49</v>
      </c>
      <c r="P55" t="s">
        <v>49</v>
      </c>
      <c r="Q55" t="s">
        <v>49</v>
      </c>
      <c r="R55" t="s">
        <v>49</v>
      </c>
      <c r="S55" t="s">
        <v>270</v>
      </c>
      <c r="T55" t="s">
        <v>271</v>
      </c>
      <c r="U55" t="s">
        <v>253</v>
      </c>
      <c r="V55" t="s">
        <v>298</v>
      </c>
      <c r="W55" s="13">
        <v>41.791666999999997</v>
      </c>
      <c r="X55" s="13">
        <v>-93.426666999999995</v>
      </c>
      <c r="Y55" s="14" t="s">
        <v>142</v>
      </c>
      <c r="Z55" t="s">
        <v>273</v>
      </c>
      <c r="AA55" s="10" t="s">
        <v>49</v>
      </c>
      <c r="AB55" s="10" t="s">
        <v>49</v>
      </c>
      <c r="AC55" s="10" t="s">
        <v>49</v>
      </c>
      <c r="AD55" t="s">
        <v>59</v>
      </c>
      <c r="AE55" t="s">
        <v>275</v>
      </c>
      <c r="AF55" s="10" t="s">
        <v>49</v>
      </c>
      <c r="AG55" s="10" t="s">
        <v>49</v>
      </c>
      <c r="AH55" t="s">
        <v>49</v>
      </c>
      <c r="AI55" t="s">
        <v>274</v>
      </c>
      <c r="AJ55" t="s">
        <v>49</v>
      </c>
      <c r="AK55">
        <v>99</v>
      </c>
      <c r="AM55" s="6" t="s">
        <v>49</v>
      </c>
      <c r="AN55">
        <v>1.6719999999999999</v>
      </c>
      <c r="AO55" t="s">
        <v>49</v>
      </c>
      <c r="AP55">
        <v>0</v>
      </c>
      <c r="AQ55" t="s">
        <v>49</v>
      </c>
      <c r="AR55">
        <v>1.6719999999999999</v>
      </c>
      <c r="AS55" t="s">
        <v>49</v>
      </c>
      <c r="AT55" t="s">
        <v>49</v>
      </c>
      <c r="AU55" t="s">
        <v>49</v>
      </c>
      <c r="AV55" t="s">
        <v>49</v>
      </c>
    </row>
    <row r="56" spans="1:48">
      <c r="A56" t="s">
        <v>266</v>
      </c>
      <c r="B56" t="s">
        <v>38</v>
      </c>
      <c r="C56" t="s">
        <v>38</v>
      </c>
      <c r="D56" t="s">
        <v>267</v>
      </c>
      <c r="E56" t="s">
        <v>192</v>
      </c>
      <c r="F56">
        <v>2003</v>
      </c>
      <c r="G56" t="s">
        <v>268</v>
      </c>
      <c r="H56" t="s">
        <v>42</v>
      </c>
      <c r="I56" t="s">
        <v>269</v>
      </c>
      <c r="J56" t="str">
        <f t="shared" si="0"/>
        <v>Lobelia_cardinalis</v>
      </c>
      <c r="K56" t="s">
        <v>45</v>
      </c>
      <c r="L56" t="s">
        <v>46</v>
      </c>
      <c r="M56" t="s">
        <v>12</v>
      </c>
      <c r="N56" t="s">
        <v>77</v>
      </c>
      <c r="O56" t="s">
        <v>49</v>
      </c>
      <c r="P56" t="s">
        <v>49</v>
      </c>
      <c r="Q56" t="s">
        <v>49</v>
      </c>
      <c r="R56" t="s">
        <v>49</v>
      </c>
      <c r="S56" t="s">
        <v>270</v>
      </c>
      <c r="T56" t="s">
        <v>271</v>
      </c>
      <c r="U56" t="s">
        <v>253</v>
      </c>
      <c r="V56" t="s">
        <v>298</v>
      </c>
      <c r="W56" s="13">
        <v>41.791666999999997</v>
      </c>
      <c r="X56" s="13">
        <v>-93.426666999999995</v>
      </c>
      <c r="Y56" s="14" t="s">
        <v>142</v>
      </c>
      <c r="Z56" t="s">
        <v>273</v>
      </c>
      <c r="AA56" s="10" t="s">
        <v>49</v>
      </c>
      <c r="AB56" s="10" t="s">
        <v>49</v>
      </c>
      <c r="AC56" s="10" t="s">
        <v>49</v>
      </c>
      <c r="AD56" t="s">
        <v>59</v>
      </c>
      <c r="AE56" t="s">
        <v>52</v>
      </c>
      <c r="AF56" s="10" t="s">
        <v>49</v>
      </c>
      <c r="AG56" s="10" t="s">
        <v>49</v>
      </c>
      <c r="AH56" t="s">
        <v>49</v>
      </c>
      <c r="AI56" t="s">
        <v>274</v>
      </c>
      <c r="AJ56" t="s">
        <v>49</v>
      </c>
      <c r="AK56">
        <v>99</v>
      </c>
      <c r="AM56" s="6" t="s">
        <v>49</v>
      </c>
      <c r="AN56">
        <v>-0.59199999999999997</v>
      </c>
      <c r="AO56" t="s">
        <v>49</v>
      </c>
      <c r="AP56">
        <v>0</v>
      </c>
      <c r="AQ56" t="s">
        <v>49</v>
      </c>
      <c r="AR56">
        <v>-0.59199999999999997</v>
      </c>
      <c r="AS56" t="s">
        <v>49</v>
      </c>
      <c r="AT56" t="s">
        <v>49</v>
      </c>
      <c r="AU56" t="s">
        <v>49</v>
      </c>
      <c r="AV56" t="s">
        <v>49</v>
      </c>
    </row>
    <row r="57" spans="1:48">
      <c r="A57" t="s">
        <v>266</v>
      </c>
      <c r="B57" t="s">
        <v>38</v>
      </c>
      <c r="C57" t="s">
        <v>38</v>
      </c>
      <c r="D57" t="s">
        <v>267</v>
      </c>
      <c r="E57" t="s">
        <v>192</v>
      </c>
      <c r="F57">
        <v>2003</v>
      </c>
      <c r="G57" t="s">
        <v>268</v>
      </c>
      <c r="H57" t="s">
        <v>42</v>
      </c>
      <c r="I57" t="s">
        <v>269</v>
      </c>
      <c r="J57" t="str">
        <f t="shared" si="0"/>
        <v>Lobelia_cardinalis</v>
      </c>
      <c r="K57" t="s">
        <v>45</v>
      </c>
      <c r="L57" t="s">
        <v>46</v>
      </c>
      <c r="M57" t="s">
        <v>12</v>
      </c>
      <c r="N57" t="s">
        <v>77</v>
      </c>
      <c r="O57" t="s">
        <v>49</v>
      </c>
      <c r="P57" t="s">
        <v>49</v>
      </c>
      <c r="Q57" t="s">
        <v>49</v>
      </c>
      <c r="R57" t="s">
        <v>49</v>
      </c>
      <c r="S57" t="s">
        <v>270</v>
      </c>
      <c r="T57" t="s">
        <v>271</v>
      </c>
      <c r="U57" t="s">
        <v>253</v>
      </c>
      <c r="V57" t="s">
        <v>298</v>
      </c>
      <c r="W57" s="13">
        <v>41.791666999999997</v>
      </c>
      <c r="X57" s="13">
        <v>-93.426666999999995</v>
      </c>
      <c r="Y57" s="14" t="s">
        <v>142</v>
      </c>
      <c r="Z57" t="s">
        <v>273</v>
      </c>
      <c r="AA57" s="10" t="s">
        <v>49</v>
      </c>
      <c r="AB57" s="10" t="s">
        <v>49</v>
      </c>
      <c r="AC57" s="10" t="s">
        <v>49</v>
      </c>
      <c r="AD57" t="s">
        <v>275</v>
      </c>
      <c r="AE57" t="s">
        <v>52</v>
      </c>
      <c r="AF57" s="10" t="s">
        <v>49</v>
      </c>
      <c r="AG57" s="10" t="s">
        <v>49</v>
      </c>
      <c r="AH57" t="s">
        <v>49</v>
      </c>
      <c r="AI57" t="s">
        <v>274</v>
      </c>
      <c r="AJ57" t="s">
        <v>49</v>
      </c>
      <c r="AK57">
        <v>99</v>
      </c>
      <c r="AM57" s="6" t="s">
        <v>49</v>
      </c>
      <c r="AN57">
        <v>-1.268</v>
      </c>
      <c r="AO57" t="s">
        <v>49</v>
      </c>
      <c r="AP57">
        <v>0</v>
      </c>
      <c r="AQ57" t="s">
        <v>49</v>
      </c>
      <c r="AR57">
        <v>-1.268</v>
      </c>
      <c r="AS57" t="s">
        <v>49</v>
      </c>
      <c r="AT57" t="s">
        <v>49</v>
      </c>
      <c r="AU57" t="s">
        <v>49</v>
      </c>
      <c r="AV57" t="s">
        <v>49</v>
      </c>
    </row>
    <row r="58" spans="1:48">
      <c r="A58" t="s">
        <v>266</v>
      </c>
      <c r="B58" t="s">
        <v>38</v>
      </c>
      <c r="C58" t="s">
        <v>38</v>
      </c>
      <c r="D58" t="s">
        <v>267</v>
      </c>
      <c r="E58" t="s">
        <v>192</v>
      </c>
      <c r="F58">
        <v>2003</v>
      </c>
      <c r="G58" t="s">
        <v>268</v>
      </c>
      <c r="H58" t="s">
        <v>42</v>
      </c>
      <c r="I58" t="s">
        <v>269</v>
      </c>
      <c r="J58" t="str">
        <f t="shared" si="0"/>
        <v>Lobelia_cardinalis</v>
      </c>
      <c r="K58" t="s">
        <v>45</v>
      </c>
      <c r="L58" t="s">
        <v>46</v>
      </c>
      <c r="M58" t="s">
        <v>12</v>
      </c>
      <c r="N58" t="s">
        <v>77</v>
      </c>
      <c r="O58" t="s">
        <v>49</v>
      </c>
      <c r="P58" t="s">
        <v>49</v>
      </c>
      <c r="Q58" t="s">
        <v>49</v>
      </c>
      <c r="R58" t="s">
        <v>49</v>
      </c>
      <c r="S58" t="s">
        <v>270</v>
      </c>
      <c r="T58" t="s">
        <v>271</v>
      </c>
      <c r="U58" t="s">
        <v>253</v>
      </c>
      <c r="V58" t="s">
        <v>299</v>
      </c>
      <c r="W58" s="13">
        <v>41.776667000000003</v>
      </c>
      <c r="X58" s="13">
        <v>-93.413332999999994</v>
      </c>
      <c r="Y58" s="14" t="s">
        <v>142</v>
      </c>
      <c r="Z58" t="s">
        <v>273</v>
      </c>
      <c r="AA58" s="10" t="s">
        <v>49</v>
      </c>
      <c r="AB58" s="10" t="s">
        <v>49</v>
      </c>
      <c r="AC58" s="10" t="s">
        <v>49</v>
      </c>
      <c r="AD58" t="s">
        <v>68</v>
      </c>
      <c r="AE58" t="s">
        <v>68</v>
      </c>
      <c r="AF58" s="10" t="s">
        <v>60</v>
      </c>
      <c r="AG58" s="10" t="s">
        <v>61</v>
      </c>
      <c r="AH58" t="s">
        <v>49</v>
      </c>
      <c r="AI58" t="s">
        <v>274</v>
      </c>
      <c r="AJ58" t="s">
        <v>49</v>
      </c>
      <c r="AK58">
        <v>99</v>
      </c>
      <c r="AM58">
        <v>17.971399999999999</v>
      </c>
      <c r="AN58">
        <v>4.7530000000000001</v>
      </c>
      <c r="AO58" t="s">
        <v>49</v>
      </c>
      <c r="AP58">
        <v>0</v>
      </c>
      <c r="AQ58" t="s">
        <v>49</v>
      </c>
      <c r="AR58">
        <v>4.7530000000000001</v>
      </c>
      <c r="AS58" t="s">
        <v>49</v>
      </c>
      <c r="AT58" t="s">
        <v>49</v>
      </c>
      <c r="AU58" t="s">
        <v>49</v>
      </c>
      <c r="AV58" t="s">
        <v>49</v>
      </c>
    </row>
    <row r="59" spans="1:48">
      <c r="A59" t="s">
        <v>266</v>
      </c>
      <c r="B59" t="s">
        <v>38</v>
      </c>
      <c r="C59" t="s">
        <v>38</v>
      </c>
      <c r="D59" t="s">
        <v>267</v>
      </c>
      <c r="E59" t="s">
        <v>192</v>
      </c>
      <c r="F59">
        <v>2003</v>
      </c>
      <c r="G59" t="s">
        <v>268</v>
      </c>
      <c r="H59" t="s">
        <v>42</v>
      </c>
      <c r="I59" t="s">
        <v>269</v>
      </c>
      <c r="J59" t="str">
        <f t="shared" si="0"/>
        <v>Lobelia_cardinalis</v>
      </c>
      <c r="K59" t="s">
        <v>45</v>
      </c>
      <c r="L59" t="s">
        <v>46</v>
      </c>
      <c r="M59" t="s">
        <v>12</v>
      </c>
      <c r="N59" t="s">
        <v>77</v>
      </c>
      <c r="O59" t="s">
        <v>49</v>
      </c>
      <c r="P59" t="s">
        <v>49</v>
      </c>
      <c r="Q59" t="s">
        <v>49</v>
      </c>
      <c r="R59" t="s">
        <v>49</v>
      </c>
      <c r="S59" t="s">
        <v>270</v>
      </c>
      <c r="T59" t="s">
        <v>271</v>
      </c>
      <c r="U59" t="s">
        <v>253</v>
      </c>
      <c r="V59" t="s">
        <v>299</v>
      </c>
      <c r="W59" s="13">
        <v>41.776667000000003</v>
      </c>
      <c r="X59" s="13">
        <v>-93.413332999999994</v>
      </c>
      <c r="Y59" s="14" t="s">
        <v>142</v>
      </c>
      <c r="Z59" t="s">
        <v>273</v>
      </c>
      <c r="AA59" s="10" t="s">
        <v>49</v>
      </c>
      <c r="AB59" s="10" t="s">
        <v>49</v>
      </c>
      <c r="AC59" s="10" t="s">
        <v>49</v>
      </c>
      <c r="AD59" t="s">
        <v>69</v>
      </c>
      <c r="AE59" t="s">
        <v>69</v>
      </c>
      <c r="AF59" s="10" t="s">
        <v>60</v>
      </c>
      <c r="AG59" s="10" t="s">
        <v>61</v>
      </c>
      <c r="AH59" t="s">
        <v>49</v>
      </c>
      <c r="AI59" t="s">
        <v>274</v>
      </c>
      <c r="AJ59" t="s">
        <v>49</v>
      </c>
      <c r="AK59">
        <v>99</v>
      </c>
      <c r="AM59">
        <v>4.0937999999999999</v>
      </c>
      <c r="AN59">
        <v>0.35199999999999998</v>
      </c>
      <c r="AO59" t="s">
        <v>49</v>
      </c>
      <c r="AP59">
        <v>0</v>
      </c>
      <c r="AQ59" t="s">
        <v>49</v>
      </c>
      <c r="AR59">
        <v>0.35199999999999998</v>
      </c>
      <c r="AS59" t="s">
        <v>49</v>
      </c>
      <c r="AT59" t="s">
        <v>49</v>
      </c>
      <c r="AU59" t="s">
        <v>49</v>
      </c>
      <c r="AV59" t="s">
        <v>49</v>
      </c>
    </row>
    <row r="60" spans="1:48">
      <c r="A60" t="s">
        <v>266</v>
      </c>
      <c r="B60" t="s">
        <v>38</v>
      </c>
      <c r="C60" t="s">
        <v>38</v>
      </c>
      <c r="D60" t="s">
        <v>267</v>
      </c>
      <c r="E60" t="s">
        <v>192</v>
      </c>
      <c r="F60">
        <v>2003</v>
      </c>
      <c r="G60" t="s">
        <v>268</v>
      </c>
      <c r="H60" t="s">
        <v>42</v>
      </c>
      <c r="I60" t="s">
        <v>269</v>
      </c>
      <c r="J60" t="str">
        <f t="shared" si="0"/>
        <v>Lobelia_cardinalis</v>
      </c>
      <c r="K60" t="s">
        <v>45</v>
      </c>
      <c r="L60" t="s">
        <v>46</v>
      </c>
      <c r="M60" t="s">
        <v>12</v>
      </c>
      <c r="N60" t="s">
        <v>77</v>
      </c>
      <c r="O60" t="s">
        <v>49</v>
      </c>
      <c r="P60" t="s">
        <v>49</v>
      </c>
      <c r="Q60" t="s">
        <v>49</v>
      </c>
      <c r="R60" t="s">
        <v>49</v>
      </c>
      <c r="S60" t="s">
        <v>270</v>
      </c>
      <c r="T60" t="s">
        <v>271</v>
      </c>
      <c r="U60" t="s">
        <v>253</v>
      </c>
      <c r="V60" t="s">
        <v>299</v>
      </c>
      <c r="W60" s="13">
        <v>41.776667000000003</v>
      </c>
      <c r="X60" s="13">
        <v>-93.413332999999994</v>
      </c>
      <c r="Y60" s="14" t="s">
        <v>142</v>
      </c>
      <c r="Z60" t="s">
        <v>273</v>
      </c>
      <c r="AA60" s="10" t="s">
        <v>49</v>
      </c>
      <c r="AB60" s="10" t="s">
        <v>49</v>
      </c>
      <c r="AC60" s="10" t="s">
        <v>49</v>
      </c>
      <c r="AD60" t="s">
        <v>63</v>
      </c>
      <c r="AE60" t="s">
        <v>63</v>
      </c>
      <c r="AF60" s="10" t="s">
        <v>60</v>
      </c>
      <c r="AG60" s="10" t="s">
        <v>61</v>
      </c>
      <c r="AH60" t="s">
        <v>49</v>
      </c>
      <c r="AI60" t="s">
        <v>274</v>
      </c>
      <c r="AJ60" t="s">
        <v>49</v>
      </c>
      <c r="AK60">
        <v>99</v>
      </c>
      <c r="AM60">
        <v>19.4557</v>
      </c>
      <c r="AN60">
        <v>2.8620000000000001</v>
      </c>
      <c r="AO60" t="s">
        <v>49</v>
      </c>
      <c r="AP60">
        <v>0</v>
      </c>
      <c r="AQ60" t="s">
        <v>49</v>
      </c>
      <c r="AR60">
        <v>2.8620000000000001</v>
      </c>
      <c r="AS60" t="s">
        <v>49</v>
      </c>
      <c r="AT60" t="s">
        <v>49</v>
      </c>
      <c r="AU60" t="s">
        <v>49</v>
      </c>
      <c r="AV60" t="s">
        <v>49</v>
      </c>
    </row>
    <row r="61" spans="1:48">
      <c r="A61" t="s">
        <v>266</v>
      </c>
      <c r="B61" t="s">
        <v>38</v>
      </c>
      <c r="C61" t="s">
        <v>38</v>
      </c>
      <c r="D61" t="s">
        <v>267</v>
      </c>
      <c r="E61" t="s">
        <v>192</v>
      </c>
      <c r="F61">
        <v>2003</v>
      </c>
      <c r="G61" t="s">
        <v>268</v>
      </c>
      <c r="H61" t="s">
        <v>42</v>
      </c>
      <c r="I61" t="s">
        <v>269</v>
      </c>
      <c r="J61" t="str">
        <f t="shared" si="0"/>
        <v>Lobelia_cardinalis</v>
      </c>
      <c r="K61" t="s">
        <v>45</v>
      </c>
      <c r="L61" t="s">
        <v>46</v>
      </c>
      <c r="M61" t="s">
        <v>12</v>
      </c>
      <c r="N61" t="s">
        <v>77</v>
      </c>
      <c r="O61" t="s">
        <v>49</v>
      </c>
      <c r="P61" t="s">
        <v>49</v>
      </c>
      <c r="Q61" t="s">
        <v>49</v>
      </c>
      <c r="R61" t="s">
        <v>49</v>
      </c>
      <c r="S61" t="s">
        <v>270</v>
      </c>
      <c r="T61" t="s">
        <v>271</v>
      </c>
      <c r="U61" t="s">
        <v>253</v>
      </c>
      <c r="V61" t="s">
        <v>299</v>
      </c>
      <c r="W61" s="13">
        <v>41.776667000000003</v>
      </c>
      <c r="X61" s="13">
        <v>-93.413332999999994</v>
      </c>
      <c r="Y61" s="14" t="s">
        <v>142</v>
      </c>
      <c r="Z61" t="s">
        <v>273</v>
      </c>
      <c r="AA61" s="10" t="s">
        <v>49</v>
      </c>
      <c r="AB61" s="10" t="s">
        <v>49</v>
      </c>
      <c r="AC61" s="10" t="s">
        <v>49</v>
      </c>
      <c r="AD61" t="s">
        <v>65</v>
      </c>
      <c r="AE61" t="s">
        <v>65</v>
      </c>
      <c r="AF61" s="10" t="s">
        <v>60</v>
      </c>
      <c r="AG61" s="10" t="s">
        <v>61</v>
      </c>
      <c r="AH61" t="s">
        <v>49</v>
      </c>
      <c r="AI61" t="s">
        <v>274</v>
      </c>
      <c r="AJ61" t="s">
        <v>49</v>
      </c>
      <c r="AK61">
        <v>99</v>
      </c>
      <c r="AM61">
        <v>2.4535999999999998</v>
      </c>
      <c r="AN61">
        <v>6.4000000000000001E-2</v>
      </c>
      <c r="AO61" t="s">
        <v>49</v>
      </c>
      <c r="AP61">
        <v>0</v>
      </c>
      <c r="AQ61" t="s">
        <v>49</v>
      </c>
      <c r="AR61">
        <v>6.4000000000000001E-2</v>
      </c>
      <c r="AS61" t="s">
        <v>49</v>
      </c>
      <c r="AT61" t="s">
        <v>49</v>
      </c>
      <c r="AU61" t="s">
        <v>49</v>
      </c>
      <c r="AV61" t="s">
        <v>49</v>
      </c>
    </row>
    <row r="62" spans="1:48">
      <c r="A62" t="s">
        <v>266</v>
      </c>
      <c r="B62" t="s">
        <v>38</v>
      </c>
      <c r="C62" t="s">
        <v>38</v>
      </c>
      <c r="D62" t="s">
        <v>267</v>
      </c>
      <c r="E62" t="s">
        <v>192</v>
      </c>
      <c r="F62">
        <v>2003</v>
      </c>
      <c r="G62" t="s">
        <v>268</v>
      </c>
      <c r="H62" t="s">
        <v>42</v>
      </c>
      <c r="I62" t="s">
        <v>269</v>
      </c>
      <c r="J62" t="str">
        <f t="shared" si="0"/>
        <v>Lobelia_cardinalis</v>
      </c>
      <c r="K62" t="s">
        <v>45</v>
      </c>
      <c r="L62" t="s">
        <v>46</v>
      </c>
      <c r="M62" t="s">
        <v>12</v>
      </c>
      <c r="N62" t="s">
        <v>77</v>
      </c>
      <c r="O62" t="s">
        <v>49</v>
      </c>
      <c r="P62" t="s">
        <v>49</v>
      </c>
      <c r="Q62" t="s">
        <v>49</v>
      </c>
      <c r="R62" t="s">
        <v>49</v>
      </c>
      <c r="S62" t="s">
        <v>270</v>
      </c>
      <c r="T62" t="s">
        <v>271</v>
      </c>
      <c r="U62" t="s">
        <v>253</v>
      </c>
      <c r="V62" t="s">
        <v>299</v>
      </c>
      <c r="W62" s="13">
        <v>41.776667000000003</v>
      </c>
      <c r="X62" s="13">
        <v>-93.413332999999994</v>
      </c>
      <c r="Y62" s="14" t="s">
        <v>142</v>
      </c>
      <c r="Z62" t="s">
        <v>273</v>
      </c>
      <c r="AA62" s="10" t="s">
        <v>49</v>
      </c>
      <c r="AB62" s="10" t="s">
        <v>49</v>
      </c>
      <c r="AC62" s="10" t="s">
        <v>49</v>
      </c>
      <c r="AD62" t="s">
        <v>59</v>
      </c>
      <c r="AE62" t="s">
        <v>59</v>
      </c>
      <c r="AF62" s="10" t="s">
        <v>60</v>
      </c>
      <c r="AG62" s="10" t="s">
        <v>61</v>
      </c>
      <c r="AH62" t="s">
        <v>49</v>
      </c>
      <c r="AI62" t="s">
        <v>274</v>
      </c>
      <c r="AJ62" t="s">
        <v>49</v>
      </c>
      <c r="AK62">
        <v>99</v>
      </c>
      <c r="AM62">
        <v>35.100499999999997</v>
      </c>
      <c r="AN62">
        <v>6.7830000000000004</v>
      </c>
      <c r="AO62" t="s">
        <v>49</v>
      </c>
      <c r="AP62">
        <v>0</v>
      </c>
      <c r="AQ62" t="s">
        <v>49</v>
      </c>
      <c r="AR62">
        <v>6.7830000000000004</v>
      </c>
      <c r="AS62" t="s">
        <v>49</v>
      </c>
      <c r="AT62" t="s">
        <v>49</v>
      </c>
      <c r="AU62" t="s">
        <v>49</v>
      </c>
      <c r="AV62" t="s">
        <v>49</v>
      </c>
    </row>
    <row r="63" spans="1:48">
      <c r="A63" t="s">
        <v>266</v>
      </c>
      <c r="B63" t="s">
        <v>38</v>
      </c>
      <c r="C63" t="s">
        <v>38</v>
      </c>
      <c r="D63" t="s">
        <v>267</v>
      </c>
      <c r="E63" t="s">
        <v>192</v>
      </c>
      <c r="F63">
        <v>2003</v>
      </c>
      <c r="G63" t="s">
        <v>268</v>
      </c>
      <c r="H63" t="s">
        <v>42</v>
      </c>
      <c r="I63" t="s">
        <v>269</v>
      </c>
      <c r="J63" t="str">
        <f t="shared" si="0"/>
        <v>Lobelia_cardinalis</v>
      </c>
      <c r="K63" t="s">
        <v>45</v>
      </c>
      <c r="L63" t="s">
        <v>46</v>
      </c>
      <c r="M63" t="s">
        <v>12</v>
      </c>
      <c r="N63" t="s">
        <v>77</v>
      </c>
      <c r="O63" t="s">
        <v>49</v>
      </c>
      <c r="P63" t="s">
        <v>49</v>
      </c>
      <c r="Q63" t="s">
        <v>49</v>
      </c>
      <c r="R63" t="s">
        <v>49</v>
      </c>
      <c r="S63" t="s">
        <v>270</v>
      </c>
      <c r="T63" t="s">
        <v>271</v>
      </c>
      <c r="U63" t="s">
        <v>253</v>
      </c>
      <c r="V63" t="s">
        <v>299</v>
      </c>
      <c r="W63" s="13">
        <v>41.776667000000003</v>
      </c>
      <c r="X63" s="13">
        <v>-93.413332999999994</v>
      </c>
      <c r="Y63" s="14" t="s">
        <v>142</v>
      </c>
      <c r="Z63" t="s">
        <v>273</v>
      </c>
      <c r="AA63" s="10" t="s">
        <v>49</v>
      </c>
      <c r="AB63" s="10" t="s">
        <v>49</v>
      </c>
      <c r="AC63" s="10" t="s">
        <v>49</v>
      </c>
      <c r="AD63" t="s">
        <v>275</v>
      </c>
      <c r="AE63" t="s">
        <v>275</v>
      </c>
      <c r="AF63" s="10" t="s">
        <v>60</v>
      </c>
      <c r="AG63" s="10" t="s">
        <v>61</v>
      </c>
      <c r="AH63" t="s">
        <v>49</v>
      </c>
      <c r="AI63" t="s">
        <v>274</v>
      </c>
      <c r="AJ63" t="s">
        <v>49</v>
      </c>
      <c r="AK63">
        <v>99</v>
      </c>
      <c r="AM63">
        <v>15.523099999999999</v>
      </c>
      <c r="AN63">
        <v>2.5299999999999998</v>
      </c>
      <c r="AO63" t="s">
        <v>49</v>
      </c>
      <c r="AP63">
        <v>0</v>
      </c>
      <c r="AQ63" t="s">
        <v>49</v>
      </c>
      <c r="AR63">
        <v>2.5299999999999998</v>
      </c>
      <c r="AS63" t="s">
        <v>49</v>
      </c>
      <c r="AT63" t="s">
        <v>49</v>
      </c>
      <c r="AU63" t="s">
        <v>49</v>
      </c>
      <c r="AV63" t="s">
        <v>49</v>
      </c>
    </row>
    <row r="64" spans="1:48">
      <c r="A64" t="s">
        <v>266</v>
      </c>
      <c r="B64" t="s">
        <v>38</v>
      </c>
      <c r="C64" t="s">
        <v>38</v>
      </c>
      <c r="D64" t="s">
        <v>267</v>
      </c>
      <c r="E64" t="s">
        <v>192</v>
      </c>
      <c r="F64">
        <v>2003</v>
      </c>
      <c r="G64" t="s">
        <v>268</v>
      </c>
      <c r="H64" t="s">
        <v>42</v>
      </c>
      <c r="I64" t="s">
        <v>269</v>
      </c>
      <c r="J64" t="str">
        <f t="shared" si="0"/>
        <v>Lobelia_cardinalis</v>
      </c>
      <c r="K64" t="s">
        <v>45</v>
      </c>
      <c r="L64" t="s">
        <v>46</v>
      </c>
      <c r="M64" t="s">
        <v>12</v>
      </c>
      <c r="N64" t="s">
        <v>77</v>
      </c>
      <c r="O64" t="s">
        <v>49</v>
      </c>
      <c r="P64" t="s">
        <v>49</v>
      </c>
      <c r="Q64" t="s">
        <v>49</v>
      </c>
      <c r="R64" t="s">
        <v>49</v>
      </c>
      <c r="S64" t="s">
        <v>270</v>
      </c>
      <c r="T64" t="s">
        <v>271</v>
      </c>
      <c r="U64" t="s">
        <v>253</v>
      </c>
      <c r="V64" t="s">
        <v>299</v>
      </c>
      <c r="W64" s="13">
        <v>41.776667000000003</v>
      </c>
      <c r="X64" s="13">
        <v>-93.413332999999994</v>
      </c>
      <c r="Y64" s="14" t="s">
        <v>142</v>
      </c>
      <c r="Z64" t="s">
        <v>273</v>
      </c>
      <c r="AA64" s="10" t="s">
        <v>49</v>
      </c>
      <c r="AB64" s="10" t="s">
        <v>49</v>
      </c>
      <c r="AC64" s="10" t="s">
        <v>49</v>
      </c>
      <c r="AD64" t="s">
        <v>52</v>
      </c>
      <c r="AE64" t="s">
        <v>52</v>
      </c>
      <c r="AF64" s="10" t="s">
        <v>60</v>
      </c>
      <c r="AG64" s="10" t="s">
        <v>53</v>
      </c>
      <c r="AH64" t="s">
        <v>49</v>
      </c>
      <c r="AI64" t="s">
        <v>274</v>
      </c>
      <c r="AJ64" t="s">
        <v>49</v>
      </c>
      <c r="AK64">
        <v>99</v>
      </c>
      <c r="AM64">
        <v>28.454499999999999</v>
      </c>
      <c r="AN64">
        <v>369.37299999999999</v>
      </c>
      <c r="AO64" t="s">
        <v>49</v>
      </c>
      <c r="AP64">
        <v>0</v>
      </c>
      <c r="AQ64" t="s">
        <v>49</v>
      </c>
      <c r="AR64">
        <v>369.37299999999999</v>
      </c>
      <c r="AS64" t="s">
        <v>49</v>
      </c>
      <c r="AT64" t="s">
        <v>49</v>
      </c>
      <c r="AU64" t="s">
        <v>49</v>
      </c>
      <c r="AV64" t="s">
        <v>49</v>
      </c>
    </row>
    <row r="65" spans="1:48">
      <c r="A65" t="s">
        <v>266</v>
      </c>
      <c r="B65" t="s">
        <v>38</v>
      </c>
      <c r="C65" t="s">
        <v>38</v>
      </c>
      <c r="D65" t="s">
        <v>267</v>
      </c>
      <c r="E65" t="s">
        <v>192</v>
      </c>
      <c r="F65">
        <v>2003</v>
      </c>
      <c r="G65" t="s">
        <v>268</v>
      </c>
      <c r="H65" t="s">
        <v>42</v>
      </c>
      <c r="I65" t="s">
        <v>269</v>
      </c>
      <c r="J65" t="str">
        <f t="shared" si="0"/>
        <v>Lobelia_cardinalis</v>
      </c>
      <c r="K65" t="s">
        <v>45</v>
      </c>
      <c r="L65" t="s">
        <v>46</v>
      </c>
      <c r="M65" t="s">
        <v>12</v>
      </c>
      <c r="N65" t="s">
        <v>77</v>
      </c>
      <c r="O65" t="s">
        <v>49</v>
      </c>
      <c r="P65" t="s">
        <v>49</v>
      </c>
      <c r="Q65" t="s">
        <v>49</v>
      </c>
      <c r="R65" t="s">
        <v>49</v>
      </c>
      <c r="S65" t="s">
        <v>270</v>
      </c>
      <c r="T65" t="s">
        <v>271</v>
      </c>
      <c r="U65" t="s">
        <v>253</v>
      </c>
      <c r="V65" t="s">
        <v>299</v>
      </c>
      <c r="W65" s="13">
        <v>41.776667000000003</v>
      </c>
      <c r="X65" s="13">
        <v>-93.413332999999994</v>
      </c>
      <c r="Y65" s="14" t="s">
        <v>142</v>
      </c>
      <c r="Z65" t="s">
        <v>273</v>
      </c>
      <c r="AA65" s="10" t="s">
        <v>49</v>
      </c>
      <c r="AB65" s="10" t="s">
        <v>49</v>
      </c>
      <c r="AC65" s="10" t="s">
        <v>49</v>
      </c>
      <c r="AD65" t="s">
        <v>68</v>
      </c>
      <c r="AE65" t="s">
        <v>69</v>
      </c>
      <c r="AF65" s="10" t="s">
        <v>49</v>
      </c>
      <c r="AG65" s="10" t="s">
        <v>49</v>
      </c>
      <c r="AH65" t="s">
        <v>49</v>
      </c>
      <c r="AI65" t="s">
        <v>274</v>
      </c>
      <c r="AJ65" t="s">
        <v>49</v>
      </c>
      <c r="AK65">
        <v>99</v>
      </c>
      <c r="AM65" s="6" t="s">
        <v>49</v>
      </c>
      <c r="AN65">
        <v>0.93500000000000005</v>
      </c>
      <c r="AO65" t="s">
        <v>49</v>
      </c>
      <c r="AP65">
        <v>0</v>
      </c>
      <c r="AQ65" t="s">
        <v>49</v>
      </c>
      <c r="AR65">
        <v>0.93500000000000005</v>
      </c>
      <c r="AS65" t="s">
        <v>49</v>
      </c>
      <c r="AT65" t="s">
        <v>49</v>
      </c>
      <c r="AU65" t="s">
        <v>49</v>
      </c>
      <c r="AV65" t="s">
        <v>49</v>
      </c>
    </row>
    <row r="66" spans="1:48">
      <c r="A66" t="s">
        <v>266</v>
      </c>
      <c r="B66" t="s">
        <v>38</v>
      </c>
      <c r="C66" t="s">
        <v>38</v>
      </c>
      <c r="D66" t="s">
        <v>267</v>
      </c>
      <c r="E66" t="s">
        <v>192</v>
      </c>
      <c r="F66">
        <v>2003</v>
      </c>
      <c r="G66" t="s">
        <v>268</v>
      </c>
      <c r="H66" t="s">
        <v>42</v>
      </c>
      <c r="I66" t="s">
        <v>269</v>
      </c>
      <c r="J66" t="str">
        <f t="shared" si="0"/>
        <v>Lobelia_cardinalis</v>
      </c>
      <c r="K66" t="s">
        <v>45</v>
      </c>
      <c r="L66" t="s">
        <v>46</v>
      </c>
      <c r="M66" t="s">
        <v>12</v>
      </c>
      <c r="N66" t="s">
        <v>77</v>
      </c>
      <c r="O66" t="s">
        <v>49</v>
      </c>
      <c r="P66" t="s">
        <v>49</v>
      </c>
      <c r="Q66" t="s">
        <v>49</v>
      </c>
      <c r="R66" t="s">
        <v>49</v>
      </c>
      <c r="S66" t="s">
        <v>270</v>
      </c>
      <c r="T66" t="s">
        <v>271</v>
      </c>
      <c r="U66" t="s">
        <v>253</v>
      </c>
      <c r="V66" t="s">
        <v>299</v>
      </c>
      <c r="W66" s="13">
        <v>41.776667000000003</v>
      </c>
      <c r="X66" s="13">
        <v>-93.413332999999994</v>
      </c>
      <c r="Y66" s="14" t="s">
        <v>142</v>
      </c>
      <c r="Z66" t="s">
        <v>273</v>
      </c>
      <c r="AA66" s="10" t="s">
        <v>49</v>
      </c>
      <c r="AB66" s="10" t="s">
        <v>49</v>
      </c>
      <c r="AC66" s="10" t="s">
        <v>49</v>
      </c>
      <c r="AD66" t="s">
        <v>68</v>
      </c>
      <c r="AE66" t="s">
        <v>63</v>
      </c>
      <c r="AF66" s="10" t="s">
        <v>49</v>
      </c>
      <c r="AG66" s="10" t="s">
        <v>49</v>
      </c>
      <c r="AH66" t="s">
        <v>49</v>
      </c>
      <c r="AI66" t="s">
        <v>274</v>
      </c>
      <c r="AJ66" t="s">
        <v>49</v>
      </c>
      <c r="AK66">
        <v>99</v>
      </c>
      <c r="AM66" s="6" t="s">
        <v>49</v>
      </c>
      <c r="AN66">
        <v>1.958</v>
      </c>
      <c r="AO66" t="s">
        <v>49</v>
      </c>
      <c r="AP66">
        <v>0</v>
      </c>
      <c r="AQ66" t="s">
        <v>49</v>
      </c>
      <c r="AR66">
        <v>1.958</v>
      </c>
      <c r="AS66" t="s">
        <v>49</v>
      </c>
      <c r="AT66" t="s">
        <v>49</v>
      </c>
      <c r="AU66" t="s">
        <v>49</v>
      </c>
      <c r="AV66" t="s">
        <v>49</v>
      </c>
    </row>
    <row r="67" spans="1:48">
      <c r="A67" t="s">
        <v>266</v>
      </c>
      <c r="B67" t="s">
        <v>38</v>
      </c>
      <c r="C67" t="s">
        <v>38</v>
      </c>
      <c r="D67" t="s">
        <v>267</v>
      </c>
      <c r="E67" t="s">
        <v>192</v>
      </c>
      <c r="F67">
        <v>2003</v>
      </c>
      <c r="G67" t="s">
        <v>268</v>
      </c>
      <c r="H67" t="s">
        <v>42</v>
      </c>
      <c r="I67" t="s">
        <v>269</v>
      </c>
      <c r="J67" t="str">
        <f t="shared" ref="J67:J130" si="1">H67&amp;"_"&amp;I67</f>
        <v>Lobelia_cardinalis</v>
      </c>
      <c r="K67" t="s">
        <v>45</v>
      </c>
      <c r="L67" t="s">
        <v>46</v>
      </c>
      <c r="M67" t="s">
        <v>12</v>
      </c>
      <c r="N67" t="s">
        <v>77</v>
      </c>
      <c r="O67" t="s">
        <v>49</v>
      </c>
      <c r="P67" t="s">
        <v>49</v>
      </c>
      <c r="Q67" t="s">
        <v>49</v>
      </c>
      <c r="R67" t="s">
        <v>49</v>
      </c>
      <c r="S67" t="s">
        <v>270</v>
      </c>
      <c r="T67" t="s">
        <v>271</v>
      </c>
      <c r="U67" t="s">
        <v>253</v>
      </c>
      <c r="V67" t="s">
        <v>299</v>
      </c>
      <c r="W67" s="13">
        <v>41.776667000000003</v>
      </c>
      <c r="X67" s="13">
        <v>-93.413332999999994</v>
      </c>
      <c r="Y67" s="14" t="s">
        <v>142</v>
      </c>
      <c r="Z67" t="s">
        <v>273</v>
      </c>
      <c r="AA67" s="10" t="s">
        <v>49</v>
      </c>
      <c r="AB67" s="10" t="s">
        <v>49</v>
      </c>
      <c r="AC67" s="10" t="s">
        <v>49</v>
      </c>
      <c r="AD67" t="s">
        <v>68</v>
      </c>
      <c r="AE67" t="s">
        <v>65</v>
      </c>
      <c r="AF67" s="10" t="s">
        <v>49</v>
      </c>
      <c r="AG67" s="10" t="s">
        <v>49</v>
      </c>
      <c r="AH67" t="s">
        <v>49</v>
      </c>
      <c r="AI67" t="s">
        <v>274</v>
      </c>
      <c r="AJ67" t="s">
        <v>49</v>
      </c>
      <c r="AK67">
        <v>99</v>
      </c>
      <c r="AM67" s="6" t="s">
        <v>49</v>
      </c>
      <c r="AN67">
        <v>-4.9000000000000002E-2</v>
      </c>
      <c r="AO67" t="s">
        <v>49</v>
      </c>
      <c r="AP67">
        <v>0</v>
      </c>
      <c r="AQ67" t="s">
        <v>49</v>
      </c>
      <c r="AR67">
        <v>-4.9000000000000002E-2</v>
      </c>
      <c r="AS67" t="s">
        <v>49</v>
      </c>
      <c r="AT67" t="s">
        <v>49</v>
      </c>
      <c r="AU67" t="s">
        <v>49</v>
      </c>
      <c r="AV67" t="s">
        <v>49</v>
      </c>
    </row>
    <row r="68" spans="1:48">
      <c r="A68" t="s">
        <v>266</v>
      </c>
      <c r="B68" t="s">
        <v>38</v>
      </c>
      <c r="C68" t="s">
        <v>38</v>
      </c>
      <c r="D68" t="s">
        <v>267</v>
      </c>
      <c r="E68" t="s">
        <v>192</v>
      </c>
      <c r="F68">
        <v>2003</v>
      </c>
      <c r="G68" t="s">
        <v>268</v>
      </c>
      <c r="H68" t="s">
        <v>42</v>
      </c>
      <c r="I68" t="s">
        <v>269</v>
      </c>
      <c r="J68" t="str">
        <f t="shared" si="1"/>
        <v>Lobelia_cardinalis</v>
      </c>
      <c r="K68" t="s">
        <v>45</v>
      </c>
      <c r="L68" t="s">
        <v>46</v>
      </c>
      <c r="M68" t="s">
        <v>12</v>
      </c>
      <c r="N68" t="s">
        <v>77</v>
      </c>
      <c r="O68" t="s">
        <v>49</v>
      </c>
      <c r="P68" t="s">
        <v>49</v>
      </c>
      <c r="Q68" t="s">
        <v>49</v>
      </c>
      <c r="R68" t="s">
        <v>49</v>
      </c>
      <c r="S68" t="s">
        <v>270</v>
      </c>
      <c r="T68" t="s">
        <v>271</v>
      </c>
      <c r="U68" t="s">
        <v>253</v>
      </c>
      <c r="V68" t="s">
        <v>299</v>
      </c>
      <c r="W68" s="13">
        <v>41.776667000000003</v>
      </c>
      <c r="X68" s="13">
        <v>-93.413332999999994</v>
      </c>
      <c r="Y68" s="14" t="s">
        <v>142</v>
      </c>
      <c r="Z68" t="s">
        <v>273</v>
      </c>
      <c r="AA68" s="10" t="s">
        <v>49</v>
      </c>
      <c r="AB68" s="10" t="s">
        <v>49</v>
      </c>
      <c r="AC68" s="10" t="s">
        <v>49</v>
      </c>
      <c r="AD68" t="s">
        <v>68</v>
      </c>
      <c r="AE68" t="s">
        <v>59</v>
      </c>
      <c r="AF68" s="10" t="s">
        <v>49</v>
      </c>
      <c r="AG68" s="10" t="s">
        <v>49</v>
      </c>
      <c r="AH68" t="s">
        <v>49</v>
      </c>
      <c r="AI68" t="s">
        <v>274</v>
      </c>
      <c r="AJ68" t="s">
        <v>49</v>
      </c>
      <c r="AK68">
        <v>99</v>
      </c>
      <c r="AM68" s="6" t="s">
        <v>49</v>
      </c>
      <c r="AN68">
        <v>2.9089999999999998</v>
      </c>
      <c r="AO68" t="s">
        <v>49</v>
      </c>
      <c r="AP68">
        <v>0</v>
      </c>
      <c r="AQ68" t="s">
        <v>49</v>
      </c>
      <c r="AR68">
        <v>2.9089999999999998</v>
      </c>
      <c r="AS68" t="s">
        <v>49</v>
      </c>
      <c r="AT68" t="s">
        <v>49</v>
      </c>
      <c r="AU68" t="s">
        <v>49</v>
      </c>
      <c r="AV68" t="s">
        <v>49</v>
      </c>
    </row>
    <row r="69" spans="1:48">
      <c r="A69" t="s">
        <v>266</v>
      </c>
      <c r="B69" t="s">
        <v>38</v>
      </c>
      <c r="C69" t="s">
        <v>38</v>
      </c>
      <c r="D69" t="s">
        <v>267</v>
      </c>
      <c r="E69" t="s">
        <v>192</v>
      </c>
      <c r="F69">
        <v>2003</v>
      </c>
      <c r="G69" t="s">
        <v>268</v>
      </c>
      <c r="H69" t="s">
        <v>42</v>
      </c>
      <c r="I69" t="s">
        <v>269</v>
      </c>
      <c r="J69" t="str">
        <f t="shared" si="1"/>
        <v>Lobelia_cardinalis</v>
      </c>
      <c r="K69" t="s">
        <v>45</v>
      </c>
      <c r="L69" t="s">
        <v>46</v>
      </c>
      <c r="M69" t="s">
        <v>12</v>
      </c>
      <c r="N69" t="s">
        <v>77</v>
      </c>
      <c r="O69" t="s">
        <v>49</v>
      </c>
      <c r="P69" t="s">
        <v>49</v>
      </c>
      <c r="Q69" t="s">
        <v>49</v>
      </c>
      <c r="R69" t="s">
        <v>49</v>
      </c>
      <c r="S69" t="s">
        <v>270</v>
      </c>
      <c r="T69" t="s">
        <v>271</v>
      </c>
      <c r="U69" t="s">
        <v>253</v>
      </c>
      <c r="V69" t="s">
        <v>299</v>
      </c>
      <c r="W69" s="13">
        <v>41.776667000000003</v>
      </c>
      <c r="X69" s="13">
        <v>-93.413332999999994</v>
      </c>
      <c r="Y69" s="14" t="s">
        <v>142</v>
      </c>
      <c r="Z69" t="s">
        <v>273</v>
      </c>
      <c r="AA69" s="10" t="s">
        <v>49</v>
      </c>
      <c r="AB69" s="10" t="s">
        <v>49</v>
      </c>
      <c r="AC69" s="10" t="s">
        <v>49</v>
      </c>
      <c r="AD69" t="s">
        <v>68</v>
      </c>
      <c r="AE69" t="s">
        <v>275</v>
      </c>
      <c r="AF69" s="10" t="s">
        <v>49</v>
      </c>
      <c r="AG69" s="10" t="s">
        <v>49</v>
      </c>
      <c r="AH69" t="s">
        <v>49</v>
      </c>
      <c r="AI69" t="s">
        <v>274</v>
      </c>
      <c r="AJ69" t="s">
        <v>49</v>
      </c>
      <c r="AK69">
        <v>99</v>
      </c>
      <c r="AM69" s="6" t="s">
        <v>49</v>
      </c>
      <c r="AN69">
        <v>1.091</v>
      </c>
      <c r="AO69" t="s">
        <v>49</v>
      </c>
      <c r="AP69">
        <v>0</v>
      </c>
      <c r="AQ69" t="s">
        <v>49</v>
      </c>
      <c r="AR69">
        <v>1.091</v>
      </c>
      <c r="AS69" t="s">
        <v>49</v>
      </c>
      <c r="AT69" t="s">
        <v>49</v>
      </c>
      <c r="AU69" t="s">
        <v>49</v>
      </c>
      <c r="AV69" t="s">
        <v>49</v>
      </c>
    </row>
    <row r="70" spans="1:48">
      <c r="A70" t="s">
        <v>266</v>
      </c>
      <c r="B70" t="s">
        <v>38</v>
      </c>
      <c r="C70" t="s">
        <v>38</v>
      </c>
      <c r="D70" t="s">
        <v>267</v>
      </c>
      <c r="E70" t="s">
        <v>192</v>
      </c>
      <c r="F70">
        <v>2003</v>
      </c>
      <c r="G70" t="s">
        <v>268</v>
      </c>
      <c r="H70" t="s">
        <v>42</v>
      </c>
      <c r="I70" t="s">
        <v>269</v>
      </c>
      <c r="J70" t="str">
        <f t="shared" si="1"/>
        <v>Lobelia_cardinalis</v>
      </c>
      <c r="K70" t="s">
        <v>45</v>
      </c>
      <c r="L70" t="s">
        <v>46</v>
      </c>
      <c r="M70" t="s">
        <v>12</v>
      </c>
      <c r="N70" t="s">
        <v>77</v>
      </c>
      <c r="O70" t="s">
        <v>49</v>
      </c>
      <c r="P70" t="s">
        <v>49</v>
      </c>
      <c r="Q70" t="s">
        <v>49</v>
      </c>
      <c r="R70" t="s">
        <v>49</v>
      </c>
      <c r="S70" t="s">
        <v>270</v>
      </c>
      <c r="T70" t="s">
        <v>271</v>
      </c>
      <c r="U70" t="s">
        <v>253</v>
      </c>
      <c r="V70" t="s">
        <v>299</v>
      </c>
      <c r="W70" s="13">
        <v>41.776667000000003</v>
      </c>
      <c r="X70" s="13">
        <v>-93.413332999999994</v>
      </c>
      <c r="Y70" s="14" t="s">
        <v>142</v>
      </c>
      <c r="Z70" t="s">
        <v>273</v>
      </c>
      <c r="AA70" s="10" t="s">
        <v>49</v>
      </c>
      <c r="AB70" s="10" t="s">
        <v>49</v>
      </c>
      <c r="AC70" s="10" t="s">
        <v>49</v>
      </c>
      <c r="AD70" t="s">
        <v>68</v>
      </c>
      <c r="AE70" t="s">
        <v>52</v>
      </c>
      <c r="AF70" s="10" t="s">
        <v>49</v>
      </c>
      <c r="AG70" s="10" t="s">
        <v>49</v>
      </c>
      <c r="AH70" t="s">
        <v>49</v>
      </c>
      <c r="AI70" t="s">
        <v>274</v>
      </c>
      <c r="AJ70" t="s">
        <v>49</v>
      </c>
      <c r="AK70">
        <v>99</v>
      </c>
      <c r="AM70" s="6" t="s">
        <v>49</v>
      </c>
      <c r="AN70">
        <v>2.359</v>
      </c>
      <c r="AO70" t="s">
        <v>49</v>
      </c>
      <c r="AP70">
        <v>0</v>
      </c>
      <c r="AQ70" t="s">
        <v>49</v>
      </c>
      <c r="AR70">
        <v>2.359</v>
      </c>
      <c r="AS70" t="s">
        <v>49</v>
      </c>
      <c r="AT70" t="s">
        <v>49</v>
      </c>
      <c r="AU70" t="s">
        <v>49</v>
      </c>
      <c r="AV70" t="s">
        <v>49</v>
      </c>
    </row>
    <row r="71" spans="1:48">
      <c r="A71" t="s">
        <v>266</v>
      </c>
      <c r="B71" t="s">
        <v>38</v>
      </c>
      <c r="C71" t="s">
        <v>38</v>
      </c>
      <c r="D71" t="s">
        <v>267</v>
      </c>
      <c r="E71" t="s">
        <v>192</v>
      </c>
      <c r="F71">
        <v>2003</v>
      </c>
      <c r="G71" t="s">
        <v>268</v>
      </c>
      <c r="H71" t="s">
        <v>42</v>
      </c>
      <c r="I71" t="s">
        <v>269</v>
      </c>
      <c r="J71" t="str">
        <f t="shared" si="1"/>
        <v>Lobelia_cardinalis</v>
      </c>
      <c r="K71" t="s">
        <v>45</v>
      </c>
      <c r="L71" t="s">
        <v>46</v>
      </c>
      <c r="M71" t="s">
        <v>12</v>
      </c>
      <c r="N71" t="s">
        <v>77</v>
      </c>
      <c r="O71" t="s">
        <v>49</v>
      </c>
      <c r="P71" t="s">
        <v>49</v>
      </c>
      <c r="Q71" t="s">
        <v>49</v>
      </c>
      <c r="R71" t="s">
        <v>49</v>
      </c>
      <c r="S71" t="s">
        <v>270</v>
      </c>
      <c r="T71" t="s">
        <v>271</v>
      </c>
      <c r="U71" t="s">
        <v>253</v>
      </c>
      <c r="V71" t="s">
        <v>299</v>
      </c>
      <c r="W71" s="13">
        <v>41.776667000000003</v>
      </c>
      <c r="X71" s="13">
        <v>-93.413332999999994</v>
      </c>
      <c r="Y71" s="14" t="s">
        <v>142</v>
      </c>
      <c r="Z71" t="s">
        <v>273</v>
      </c>
      <c r="AA71" s="10" t="s">
        <v>49</v>
      </c>
      <c r="AB71" s="10" t="s">
        <v>49</v>
      </c>
      <c r="AC71" s="10" t="s">
        <v>49</v>
      </c>
      <c r="AD71" t="s">
        <v>69</v>
      </c>
      <c r="AE71" t="s">
        <v>63</v>
      </c>
      <c r="AF71" s="10" t="s">
        <v>49</v>
      </c>
      <c r="AG71" s="10" t="s">
        <v>49</v>
      </c>
      <c r="AH71" t="s">
        <v>49</v>
      </c>
      <c r="AI71" t="s">
        <v>274</v>
      </c>
      <c r="AJ71" t="s">
        <v>49</v>
      </c>
      <c r="AK71">
        <v>99</v>
      </c>
      <c r="AM71" s="6" t="s">
        <v>49</v>
      </c>
      <c r="AN71">
        <v>0.45200000000000001</v>
      </c>
      <c r="AO71" t="s">
        <v>49</v>
      </c>
      <c r="AP71">
        <v>0</v>
      </c>
      <c r="AQ71" t="s">
        <v>49</v>
      </c>
      <c r="AR71">
        <v>0.45200000000000001</v>
      </c>
      <c r="AS71" t="s">
        <v>49</v>
      </c>
      <c r="AT71" t="s">
        <v>49</v>
      </c>
      <c r="AU71" t="s">
        <v>49</v>
      </c>
      <c r="AV71" t="s">
        <v>49</v>
      </c>
    </row>
    <row r="72" spans="1:48">
      <c r="A72" t="s">
        <v>266</v>
      </c>
      <c r="B72" t="s">
        <v>38</v>
      </c>
      <c r="C72" t="s">
        <v>38</v>
      </c>
      <c r="D72" t="s">
        <v>267</v>
      </c>
      <c r="E72" t="s">
        <v>192</v>
      </c>
      <c r="F72">
        <v>2003</v>
      </c>
      <c r="G72" t="s">
        <v>268</v>
      </c>
      <c r="H72" t="s">
        <v>42</v>
      </c>
      <c r="I72" t="s">
        <v>269</v>
      </c>
      <c r="J72" t="str">
        <f t="shared" si="1"/>
        <v>Lobelia_cardinalis</v>
      </c>
      <c r="K72" t="s">
        <v>45</v>
      </c>
      <c r="L72" t="s">
        <v>46</v>
      </c>
      <c r="M72" t="s">
        <v>12</v>
      </c>
      <c r="N72" t="s">
        <v>77</v>
      </c>
      <c r="O72" t="s">
        <v>49</v>
      </c>
      <c r="P72" t="s">
        <v>49</v>
      </c>
      <c r="Q72" t="s">
        <v>49</v>
      </c>
      <c r="R72" t="s">
        <v>49</v>
      </c>
      <c r="S72" t="s">
        <v>270</v>
      </c>
      <c r="T72" t="s">
        <v>271</v>
      </c>
      <c r="U72" t="s">
        <v>253</v>
      </c>
      <c r="V72" t="s">
        <v>299</v>
      </c>
      <c r="W72" s="13">
        <v>41.776667000000003</v>
      </c>
      <c r="X72" s="13">
        <v>-93.413332999999994</v>
      </c>
      <c r="Y72" s="14" t="s">
        <v>142</v>
      </c>
      <c r="Z72" t="s">
        <v>273</v>
      </c>
      <c r="AA72" s="10" t="s">
        <v>49</v>
      </c>
      <c r="AB72" s="10" t="s">
        <v>49</v>
      </c>
      <c r="AC72" s="10" t="s">
        <v>49</v>
      </c>
      <c r="AD72" t="s">
        <v>69</v>
      </c>
      <c r="AE72" t="s">
        <v>65</v>
      </c>
      <c r="AF72" s="10" t="s">
        <v>49</v>
      </c>
      <c r="AG72" s="10" t="s">
        <v>49</v>
      </c>
      <c r="AH72" t="s">
        <v>49</v>
      </c>
      <c r="AI72" t="s">
        <v>274</v>
      </c>
      <c r="AJ72" t="s">
        <v>49</v>
      </c>
      <c r="AK72">
        <v>99</v>
      </c>
      <c r="AM72" s="6" t="s">
        <v>49</v>
      </c>
      <c r="AN72">
        <v>-0.01</v>
      </c>
      <c r="AO72" t="s">
        <v>49</v>
      </c>
      <c r="AP72">
        <v>0</v>
      </c>
      <c r="AQ72" t="s">
        <v>49</v>
      </c>
      <c r="AR72">
        <v>-0.01</v>
      </c>
      <c r="AS72" t="s">
        <v>49</v>
      </c>
      <c r="AT72" t="s">
        <v>49</v>
      </c>
      <c r="AU72" t="s">
        <v>49</v>
      </c>
      <c r="AV72" t="s">
        <v>49</v>
      </c>
    </row>
    <row r="73" spans="1:48">
      <c r="A73" t="s">
        <v>266</v>
      </c>
      <c r="B73" t="s">
        <v>38</v>
      </c>
      <c r="C73" t="s">
        <v>38</v>
      </c>
      <c r="D73" t="s">
        <v>267</v>
      </c>
      <c r="E73" t="s">
        <v>192</v>
      </c>
      <c r="F73">
        <v>2003</v>
      </c>
      <c r="G73" t="s">
        <v>268</v>
      </c>
      <c r="H73" t="s">
        <v>42</v>
      </c>
      <c r="I73" t="s">
        <v>269</v>
      </c>
      <c r="J73" t="str">
        <f t="shared" si="1"/>
        <v>Lobelia_cardinalis</v>
      </c>
      <c r="K73" t="s">
        <v>45</v>
      </c>
      <c r="L73" t="s">
        <v>46</v>
      </c>
      <c r="M73" t="s">
        <v>12</v>
      </c>
      <c r="N73" t="s">
        <v>77</v>
      </c>
      <c r="O73" t="s">
        <v>49</v>
      </c>
      <c r="P73" t="s">
        <v>49</v>
      </c>
      <c r="Q73" t="s">
        <v>49</v>
      </c>
      <c r="R73" t="s">
        <v>49</v>
      </c>
      <c r="S73" t="s">
        <v>270</v>
      </c>
      <c r="T73" t="s">
        <v>271</v>
      </c>
      <c r="U73" t="s">
        <v>253</v>
      </c>
      <c r="V73" t="s">
        <v>299</v>
      </c>
      <c r="W73" s="13">
        <v>41.776667000000003</v>
      </c>
      <c r="X73" s="13">
        <v>-93.413332999999994</v>
      </c>
      <c r="Y73" s="14" t="s">
        <v>142</v>
      </c>
      <c r="Z73" t="s">
        <v>273</v>
      </c>
      <c r="AA73" s="10" t="s">
        <v>49</v>
      </c>
      <c r="AB73" s="10" t="s">
        <v>49</v>
      </c>
      <c r="AC73" s="10" t="s">
        <v>49</v>
      </c>
      <c r="AD73" t="s">
        <v>69</v>
      </c>
      <c r="AE73" t="s">
        <v>59</v>
      </c>
      <c r="AF73" s="10" t="s">
        <v>49</v>
      </c>
      <c r="AG73" s="10" t="s">
        <v>49</v>
      </c>
      <c r="AH73" t="s">
        <v>49</v>
      </c>
      <c r="AI73" t="s">
        <v>274</v>
      </c>
      <c r="AJ73" t="s">
        <v>49</v>
      </c>
      <c r="AK73">
        <v>99</v>
      </c>
      <c r="AM73" s="6" t="s">
        <v>49</v>
      </c>
      <c r="AN73">
        <v>0.55600000000000005</v>
      </c>
      <c r="AO73" t="s">
        <v>49</v>
      </c>
      <c r="AP73">
        <v>0</v>
      </c>
      <c r="AQ73" t="s">
        <v>49</v>
      </c>
      <c r="AR73">
        <v>0.55600000000000005</v>
      </c>
      <c r="AS73" t="s">
        <v>49</v>
      </c>
      <c r="AT73" t="s">
        <v>49</v>
      </c>
      <c r="AU73" t="s">
        <v>49</v>
      </c>
      <c r="AV73" t="s">
        <v>49</v>
      </c>
    </row>
    <row r="74" spans="1:48">
      <c r="A74" t="s">
        <v>266</v>
      </c>
      <c r="B74" t="s">
        <v>38</v>
      </c>
      <c r="C74" t="s">
        <v>38</v>
      </c>
      <c r="D74" t="s">
        <v>267</v>
      </c>
      <c r="E74" t="s">
        <v>192</v>
      </c>
      <c r="F74">
        <v>2003</v>
      </c>
      <c r="G74" t="s">
        <v>268</v>
      </c>
      <c r="H74" t="s">
        <v>42</v>
      </c>
      <c r="I74" t="s">
        <v>269</v>
      </c>
      <c r="J74" t="str">
        <f t="shared" si="1"/>
        <v>Lobelia_cardinalis</v>
      </c>
      <c r="K74" t="s">
        <v>45</v>
      </c>
      <c r="L74" t="s">
        <v>46</v>
      </c>
      <c r="M74" t="s">
        <v>12</v>
      </c>
      <c r="N74" t="s">
        <v>77</v>
      </c>
      <c r="O74" t="s">
        <v>49</v>
      </c>
      <c r="P74" t="s">
        <v>49</v>
      </c>
      <c r="Q74" t="s">
        <v>49</v>
      </c>
      <c r="R74" t="s">
        <v>49</v>
      </c>
      <c r="S74" t="s">
        <v>270</v>
      </c>
      <c r="T74" t="s">
        <v>271</v>
      </c>
      <c r="U74" t="s">
        <v>253</v>
      </c>
      <c r="V74" t="s">
        <v>299</v>
      </c>
      <c r="W74" s="13">
        <v>41.776667000000003</v>
      </c>
      <c r="X74" s="13">
        <v>-93.413332999999994</v>
      </c>
      <c r="Y74" s="14" t="s">
        <v>142</v>
      </c>
      <c r="Z74" t="s">
        <v>273</v>
      </c>
      <c r="AA74" s="10" t="s">
        <v>49</v>
      </c>
      <c r="AB74" s="10" t="s">
        <v>49</v>
      </c>
      <c r="AC74" s="10" t="s">
        <v>49</v>
      </c>
      <c r="AD74" t="s">
        <v>69</v>
      </c>
      <c r="AE74" t="s">
        <v>275</v>
      </c>
      <c r="AF74" s="10" t="s">
        <v>49</v>
      </c>
      <c r="AG74" s="10" t="s">
        <v>49</v>
      </c>
      <c r="AH74" t="s">
        <v>49</v>
      </c>
      <c r="AI74" t="s">
        <v>274</v>
      </c>
      <c r="AJ74" t="s">
        <v>49</v>
      </c>
      <c r="AK74">
        <v>99</v>
      </c>
      <c r="AM74" s="6" t="s">
        <v>49</v>
      </c>
      <c r="AN74">
        <v>0.156</v>
      </c>
      <c r="AO74" t="s">
        <v>49</v>
      </c>
      <c r="AP74">
        <v>0</v>
      </c>
      <c r="AQ74" t="s">
        <v>49</v>
      </c>
      <c r="AR74">
        <v>0.156</v>
      </c>
      <c r="AS74" t="s">
        <v>49</v>
      </c>
      <c r="AT74" t="s">
        <v>49</v>
      </c>
      <c r="AU74" t="s">
        <v>49</v>
      </c>
      <c r="AV74" t="s">
        <v>49</v>
      </c>
    </row>
    <row r="75" spans="1:48">
      <c r="A75" t="s">
        <v>266</v>
      </c>
      <c r="B75" t="s">
        <v>38</v>
      </c>
      <c r="C75" t="s">
        <v>38</v>
      </c>
      <c r="D75" t="s">
        <v>267</v>
      </c>
      <c r="E75" t="s">
        <v>192</v>
      </c>
      <c r="F75">
        <v>2003</v>
      </c>
      <c r="G75" t="s">
        <v>268</v>
      </c>
      <c r="H75" t="s">
        <v>42</v>
      </c>
      <c r="I75" t="s">
        <v>269</v>
      </c>
      <c r="J75" t="str">
        <f t="shared" si="1"/>
        <v>Lobelia_cardinalis</v>
      </c>
      <c r="K75" t="s">
        <v>45</v>
      </c>
      <c r="L75" t="s">
        <v>46</v>
      </c>
      <c r="M75" t="s">
        <v>12</v>
      </c>
      <c r="N75" t="s">
        <v>77</v>
      </c>
      <c r="O75" t="s">
        <v>49</v>
      </c>
      <c r="P75" t="s">
        <v>49</v>
      </c>
      <c r="Q75" t="s">
        <v>49</v>
      </c>
      <c r="R75" t="s">
        <v>49</v>
      </c>
      <c r="S75" t="s">
        <v>270</v>
      </c>
      <c r="T75" t="s">
        <v>271</v>
      </c>
      <c r="U75" t="s">
        <v>253</v>
      </c>
      <c r="V75" t="s">
        <v>299</v>
      </c>
      <c r="W75" s="13">
        <v>41.776667000000003</v>
      </c>
      <c r="X75" s="13">
        <v>-93.413332999999994</v>
      </c>
      <c r="Y75" s="14" t="s">
        <v>142</v>
      </c>
      <c r="Z75" t="s">
        <v>273</v>
      </c>
      <c r="AA75" s="10" t="s">
        <v>49</v>
      </c>
      <c r="AB75" s="10" t="s">
        <v>49</v>
      </c>
      <c r="AC75" s="10" t="s">
        <v>49</v>
      </c>
      <c r="AD75" t="s">
        <v>69</v>
      </c>
      <c r="AE75" t="s">
        <v>52</v>
      </c>
      <c r="AF75" s="10" t="s">
        <v>49</v>
      </c>
      <c r="AG75" s="10" t="s">
        <v>49</v>
      </c>
      <c r="AH75" t="s">
        <v>49</v>
      </c>
      <c r="AI75" t="s">
        <v>274</v>
      </c>
      <c r="AJ75" t="s">
        <v>49</v>
      </c>
      <c r="AK75">
        <v>99</v>
      </c>
      <c r="AM75" s="6" t="s">
        <v>49</v>
      </c>
      <c r="AN75">
        <v>0.52800000000000002</v>
      </c>
      <c r="AO75" t="s">
        <v>49</v>
      </c>
      <c r="AP75">
        <v>0</v>
      </c>
      <c r="AQ75" t="s">
        <v>49</v>
      </c>
      <c r="AR75">
        <v>0.52800000000000002</v>
      </c>
      <c r="AS75" t="s">
        <v>49</v>
      </c>
      <c r="AT75" t="s">
        <v>49</v>
      </c>
      <c r="AU75" t="s">
        <v>49</v>
      </c>
      <c r="AV75" t="s">
        <v>49</v>
      </c>
    </row>
    <row r="76" spans="1:48">
      <c r="A76" t="s">
        <v>266</v>
      </c>
      <c r="B76" t="s">
        <v>38</v>
      </c>
      <c r="C76" t="s">
        <v>38</v>
      </c>
      <c r="D76" t="s">
        <v>267</v>
      </c>
      <c r="E76" t="s">
        <v>192</v>
      </c>
      <c r="F76">
        <v>2003</v>
      </c>
      <c r="G76" t="s">
        <v>268</v>
      </c>
      <c r="H76" t="s">
        <v>42</v>
      </c>
      <c r="I76" t="s">
        <v>269</v>
      </c>
      <c r="J76" t="str">
        <f t="shared" si="1"/>
        <v>Lobelia_cardinalis</v>
      </c>
      <c r="K76" t="s">
        <v>45</v>
      </c>
      <c r="L76" t="s">
        <v>46</v>
      </c>
      <c r="M76" t="s">
        <v>12</v>
      </c>
      <c r="N76" t="s">
        <v>77</v>
      </c>
      <c r="O76" t="s">
        <v>49</v>
      </c>
      <c r="P76" t="s">
        <v>49</v>
      </c>
      <c r="Q76" t="s">
        <v>49</v>
      </c>
      <c r="R76" t="s">
        <v>49</v>
      </c>
      <c r="S76" t="s">
        <v>270</v>
      </c>
      <c r="T76" t="s">
        <v>271</v>
      </c>
      <c r="U76" t="s">
        <v>253</v>
      </c>
      <c r="V76" t="s">
        <v>299</v>
      </c>
      <c r="W76" s="13">
        <v>41.776667000000003</v>
      </c>
      <c r="X76" s="13">
        <v>-93.413332999999994</v>
      </c>
      <c r="Y76" s="14" t="s">
        <v>142</v>
      </c>
      <c r="Z76" t="s">
        <v>273</v>
      </c>
      <c r="AA76" s="10" t="s">
        <v>49</v>
      </c>
      <c r="AB76" s="10" t="s">
        <v>49</v>
      </c>
      <c r="AC76" s="10" t="s">
        <v>49</v>
      </c>
      <c r="AD76" t="s">
        <v>63</v>
      </c>
      <c r="AE76" t="s">
        <v>65</v>
      </c>
      <c r="AF76" s="10" t="s">
        <v>49</v>
      </c>
      <c r="AG76" s="10" t="s">
        <v>49</v>
      </c>
      <c r="AH76" t="s">
        <v>49</v>
      </c>
      <c r="AI76" t="s">
        <v>274</v>
      </c>
      <c r="AJ76" t="s">
        <v>49</v>
      </c>
      <c r="AK76">
        <v>99</v>
      </c>
      <c r="AM76" s="6" t="s">
        <v>49</v>
      </c>
      <c r="AN76">
        <v>-4.5999999999999999E-2</v>
      </c>
      <c r="AO76" t="s">
        <v>49</v>
      </c>
      <c r="AP76">
        <v>0</v>
      </c>
      <c r="AQ76" t="s">
        <v>49</v>
      </c>
      <c r="AR76">
        <v>-4.5999999999999999E-2</v>
      </c>
      <c r="AS76" t="s">
        <v>49</v>
      </c>
      <c r="AT76" t="s">
        <v>49</v>
      </c>
      <c r="AU76" t="s">
        <v>49</v>
      </c>
      <c r="AV76" t="s">
        <v>49</v>
      </c>
    </row>
    <row r="77" spans="1:48">
      <c r="A77" t="s">
        <v>266</v>
      </c>
      <c r="B77" t="s">
        <v>38</v>
      </c>
      <c r="C77" t="s">
        <v>38</v>
      </c>
      <c r="D77" t="s">
        <v>267</v>
      </c>
      <c r="E77" t="s">
        <v>192</v>
      </c>
      <c r="F77">
        <v>2003</v>
      </c>
      <c r="G77" t="s">
        <v>268</v>
      </c>
      <c r="H77" t="s">
        <v>42</v>
      </c>
      <c r="I77" t="s">
        <v>269</v>
      </c>
      <c r="J77" t="str">
        <f t="shared" si="1"/>
        <v>Lobelia_cardinalis</v>
      </c>
      <c r="K77" t="s">
        <v>45</v>
      </c>
      <c r="L77" t="s">
        <v>46</v>
      </c>
      <c r="M77" t="s">
        <v>12</v>
      </c>
      <c r="N77" t="s">
        <v>77</v>
      </c>
      <c r="O77" t="s">
        <v>49</v>
      </c>
      <c r="P77" t="s">
        <v>49</v>
      </c>
      <c r="Q77" t="s">
        <v>49</v>
      </c>
      <c r="R77" t="s">
        <v>49</v>
      </c>
      <c r="S77" t="s">
        <v>270</v>
      </c>
      <c r="T77" t="s">
        <v>271</v>
      </c>
      <c r="U77" t="s">
        <v>253</v>
      </c>
      <c r="V77" t="s">
        <v>299</v>
      </c>
      <c r="W77" s="13">
        <v>41.776667000000003</v>
      </c>
      <c r="X77" s="13">
        <v>-93.413332999999994</v>
      </c>
      <c r="Y77" s="14" t="s">
        <v>142</v>
      </c>
      <c r="Z77" t="s">
        <v>273</v>
      </c>
      <c r="AA77" s="10" t="s">
        <v>49</v>
      </c>
      <c r="AB77" s="10" t="s">
        <v>49</v>
      </c>
      <c r="AC77" s="10" t="s">
        <v>49</v>
      </c>
      <c r="AD77" t="s">
        <v>63</v>
      </c>
      <c r="AE77" t="s">
        <v>59</v>
      </c>
      <c r="AF77" s="10" t="s">
        <v>49</v>
      </c>
      <c r="AG77" s="10" t="s">
        <v>49</v>
      </c>
      <c r="AH77" t="s">
        <v>49</v>
      </c>
      <c r="AI77" t="s">
        <v>274</v>
      </c>
      <c r="AJ77" t="s">
        <v>49</v>
      </c>
      <c r="AK77">
        <v>99</v>
      </c>
      <c r="AM77" s="6" t="s">
        <v>49</v>
      </c>
      <c r="AN77">
        <v>3.4809999999999999</v>
      </c>
      <c r="AO77" t="s">
        <v>49</v>
      </c>
      <c r="AP77">
        <v>0</v>
      </c>
      <c r="AQ77" t="s">
        <v>49</v>
      </c>
      <c r="AR77">
        <v>3.4809999999999999</v>
      </c>
      <c r="AS77" t="s">
        <v>49</v>
      </c>
      <c r="AT77" t="s">
        <v>49</v>
      </c>
      <c r="AU77" t="s">
        <v>49</v>
      </c>
      <c r="AV77" t="s">
        <v>49</v>
      </c>
    </row>
    <row r="78" spans="1:48">
      <c r="A78" t="s">
        <v>266</v>
      </c>
      <c r="B78" t="s">
        <v>38</v>
      </c>
      <c r="C78" t="s">
        <v>38</v>
      </c>
      <c r="D78" t="s">
        <v>267</v>
      </c>
      <c r="E78" t="s">
        <v>192</v>
      </c>
      <c r="F78">
        <v>2003</v>
      </c>
      <c r="G78" t="s">
        <v>268</v>
      </c>
      <c r="H78" t="s">
        <v>42</v>
      </c>
      <c r="I78" t="s">
        <v>269</v>
      </c>
      <c r="J78" t="str">
        <f t="shared" si="1"/>
        <v>Lobelia_cardinalis</v>
      </c>
      <c r="K78" t="s">
        <v>45</v>
      </c>
      <c r="L78" t="s">
        <v>46</v>
      </c>
      <c r="M78" t="s">
        <v>12</v>
      </c>
      <c r="N78" t="s">
        <v>77</v>
      </c>
      <c r="O78" t="s">
        <v>49</v>
      </c>
      <c r="P78" t="s">
        <v>49</v>
      </c>
      <c r="Q78" t="s">
        <v>49</v>
      </c>
      <c r="R78" t="s">
        <v>49</v>
      </c>
      <c r="S78" t="s">
        <v>270</v>
      </c>
      <c r="T78" t="s">
        <v>271</v>
      </c>
      <c r="U78" t="s">
        <v>253</v>
      </c>
      <c r="V78" t="s">
        <v>299</v>
      </c>
      <c r="W78" s="13">
        <v>41.776667000000003</v>
      </c>
      <c r="X78" s="13">
        <v>-93.413332999999994</v>
      </c>
      <c r="Y78" s="14" t="s">
        <v>142</v>
      </c>
      <c r="Z78" t="s">
        <v>273</v>
      </c>
      <c r="AA78" s="10" t="s">
        <v>49</v>
      </c>
      <c r="AB78" s="10" t="s">
        <v>49</v>
      </c>
      <c r="AC78" s="10" t="s">
        <v>49</v>
      </c>
      <c r="AD78" t="s">
        <v>63</v>
      </c>
      <c r="AE78" t="s">
        <v>275</v>
      </c>
      <c r="AF78" s="10" t="s">
        <v>49</v>
      </c>
      <c r="AG78" s="10" t="s">
        <v>49</v>
      </c>
      <c r="AH78" t="s">
        <v>49</v>
      </c>
      <c r="AI78" t="s">
        <v>274</v>
      </c>
      <c r="AJ78" t="s">
        <v>49</v>
      </c>
      <c r="AK78">
        <v>99</v>
      </c>
      <c r="AM78" s="6" t="s">
        <v>49</v>
      </c>
      <c r="AN78">
        <v>0.77600000000000002</v>
      </c>
      <c r="AO78" t="s">
        <v>49</v>
      </c>
      <c r="AP78">
        <v>0</v>
      </c>
      <c r="AQ78" t="s">
        <v>49</v>
      </c>
      <c r="AR78">
        <v>0.77600000000000002</v>
      </c>
      <c r="AS78" t="s">
        <v>49</v>
      </c>
      <c r="AT78" t="s">
        <v>49</v>
      </c>
      <c r="AU78" t="s">
        <v>49</v>
      </c>
      <c r="AV78" t="s">
        <v>49</v>
      </c>
    </row>
    <row r="79" spans="1:48">
      <c r="A79" t="s">
        <v>266</v>
      </c>
      <c r="B79" t="s">
        <v>38</v>
      </c>
      <c r="C79" t="s">
        <v>38</v>
      </c>
      <c r="D79" t="s">
        <v>267</v>
      </c>
      <c r="E79" t="s">
        <v>192</v>
      </c>
      <c r="F79">
        <v>2003</v>
      </c>
      <c r="G79" t="s">
        <v>268</v>
      </c>
      <c r="H79" t="s">
        <v>42</v>
      </c>
      <c r="I79" t="s">
        <v>269</v>
      </c>
      <c r="J79" t="str">
        <f t="shared" si="1"/>
        <v>Lobelia_cardinalis</v>
      </c>
      <c r="K79" t="s">
        <v>45</v>
      </c>
      <c r="L79" t="s">
        <v>46</v>
      </c>
      <c r="M79" t="s">
        <v>12</v>
      </c>
      <c r="N79" t="s">
        <v>77</v>
      </c>
      <c r="O79" t="s">
        <v>49</v>
      </c>
      <c r="P79" t="s">
        <v>49</v>
      </c>
      <c r="Q79" t="s">
        <v>49</v>
      </c>
      <c r="R79" t="s">
        <v>49</v>
      </c>
      <c r="S79" t="s">
        <v>270</v>
      </c>
      <c r="T79" t="s">
        <v>271</v>
      </c>
      <c r="U79" t="s">
        <v>253</v>
      </c>
      <c r="V79" t="s">
        <v>299</v>
      </c>
      <c r="W79" s="13">
        <v>41.776667000000003</v>
      </c>
      <c r="X79" s="13">
        <v>-93.413332999999994</v>
      </c>
      <c r="Y79" s="14" t="s">
        <v>142</v>
      </c>
      <c r="Z79" t="s">
        <v>273</v>
      </c>
      <c r="AA79" s="10" t="s">
        <v>49</v>
      </c>
      <c r="AB79" s="10" t="s">
        <v>49</v>
      </c>
      <c r="AC79" s="10" t="s">
        <v>49</v>
      </c>
      <c r="AD79" t="s">
        <v>63</v>
      </c>
      <c r="AE79" t="s">
        <v>52</v>
      </c>
      <c r="AF79" s="10" t="s">
        <v>49</v>
      </c>
      <c r="AG79" s="10" t="s">
        <v>49</v>
      </c>
      <c r="AH79" t="s">
        <v>49</v>
      </c>
      <c r="AI79" t="s">
        <v>274</v>
      </c>
      <c r="AJ79" t="s">
        <v>49</v>
      </c>
      <c r="AK79">
        <v>99</v>
      </c>
      <c r="AM79" s="6" t="s">
        <v>49</v>
      </c>
      <c r="AN79">
        <v>9.6370000000000005</v>
      </c>
      <c r="AO79" t="s">
        <v>49</v>
      </c>
      <c r="AP79">
        <v>0</v>
      </c>
      <c r="AQ79" t="s">
        <v>49</v>
      </c>
      <c r="AR79">
        <v>9.6370000000000005</v>
      </c>
      <c r="AS79" t="s">
        <v>49</v>
      </c>
      <c r="AT79" t="s">
        <v>49</v>
      </c>
      <c r="AU79" t="s">
        <v>49</v>
      </c>
      <c r="AV79" t="s">
        <v>49</v>
      </c>
    </row>
    <row r="80" spans="1:48">
      <c r="A80" t="s">
        <v>266</v>
      </c>
      <c r="B80" t="s">
        <v>38</v>
      </c>
      <c r="C80" t="s">
        <v>38</v>
      </c>
      <c r="D80" t="s">
        <v>267</v>
      </c>
      <c r="E80" t="s">
        <v>192</v>
      </c>
      <c r="F80">
        <v>2003</v>
      </c>
      <c r="G80" t="s">
        <v>268</v>
      </c>
      <c r="H80" t="s">
        <v>42</v>
      </c>
      <c r="I80" t="s">
        <v>269</v>
      </c>
      <c r="J80" t="str">
        <f t="shared" si="1"/>
        <v>Lobelia_cardinalis</v>
      </c>
      <c r="K80" t="s">
        <v>45</v>
      </c>
      <c r="L80" t="s">
        <v>46</v>
      </c>
      <c r="M80" t="s">
        <v>12</v>
      </c>
      <c r="N80" t="s">
        <v>77</v>
      </c>
      <c r="O80" t="s">
        <v>49</v>
      </c>
      <c r="P80" t="s">
        <v>49</v>
      </c>
      <c r="Q80" t="s">
        <v>49</v>
      </c>
      <c r="R80" t="s">
        <v>49</v>
      </c>
      <c r="S80" t="s">
        <v>270</v>
      </c>
      <c r="T80" t="s">
        <v>271</v>
      </c>
      <c r="U80" t="s">
        <v>253</v>
      </c>
      <c r="V80" t="s">
        <v>299</v>
      </c>
      <c r="W80" s="13">
        <v>41.776667000000003</v>
      </c>
      <c r="X80" s="13">
        <v>-93.413332999999994</v>
      </c>
      <c r="Y80" s="14" t="s">
        <v>142</v>
      </c>
      <c r="Z80" t="s">
        <v>273</v>
      </c>
      <c r="AA80" s="10" t="s">
        <v>49</v>
      </c>
      <c r="AB80" s="10" t="s">
        <v>49</v>
      </c>
      <c r="AC80" s="10" t="s">
        <v>49</v>
      </c>
      <c r="AD80" t="s">
        <v>65</v>
      </c>
      <c r="AE80" t="s">
        <v>59</v>
      </c>
      <c r="AF80" s="10" t="s">
        <v>49</v>
      </c>
      <c r="AG80" s="10" t="s">
        <v>49</v>
      </c>
      <c r="AH80" t="s">
        <v>49</v>
      </c>
      <c r="AI80" t="s">
        <v>274</v>
      </c>
      <c r="AJ80" t="s">
        <v>49</v>
      </c>
      <c r="AK80">
        <v>99</v>
      </c>
      <c r="AM80" s="6" t="s">
        <v>49</v>
      </c>
      <c r="AN80">
        <v>-2.7E-2</v>
      </c>
      <c r="AO80" t="s">
        <v>49</v>
      </c>
      <c r="AP80">
        <v>0</v>
      </c>
      <c r="AQ80" t="s">
        <v>49</v>
      </c>
      <c r="AR80">
        <v>-2.7E-2</v>
      </c>
      <c r="AS80" t="s">
        <v>49</v>
      </c>
      <c r="AT80" t="s">
        <v>49</v>
      </c>
      <c r="AU80" t="s">
        <v>49</v>
      </c>
      <c r="AV80" t="s">
        <v>49</v>
      </c>
    </row>
    <row r="81" spans="1:48">
      <c r="A81" t="s">
        <v>266</v>
      </c>
      <c r="B81" t="s">
        <v>38</v>
      </c>
      <c r="C81" t="s">
        <v>38</v>
      </c>
      <c r="D81" t="s">
        <v>267</v>
      </c>
      <c r="E81" t="s">
        <v>192</v>
      </c>
      <c r="F81">
        <v>2003</v>
      </c>
      <c r="G81" t="s">
        <v>268</v>
      </c>
      <c r="H81" t="s">
        <v>42</v>
      </c>
      <c r="I81" t="s">
        <v>269</v>
      </c>
      <c r="J81" t="str">
        <f t="shared" si="1"/>
        <v>Lobelia_cardinalis</v>
      </c>
      <c r="K81" t="s">
        <v>45</v>
      </c>
      <c r="L81" t="s">
        <v>46</v>
      </c>
      <c r="M81" t="s">
        <v>12</v>
      </c>
      <c r="N81" t="s">
        <v>77</v>
      </c>
      <c r="O81" t="s">
        <v>49</v>
      </c>
      <c r="P81" t="s">
        <v>49</v>
      </c>
      <c r="Q81" t="s">
        <v>49</v>
      </c>
      <c r="R81" t="s">
        <v>49</v>
      </c>
      <c r="S81" t="s">
        <v>270</v>
      </c>
      <c r="T81" t="s">
        <v>271</v>
      </c>
      <c r="U81" t="s">
        <v>253</v>
      </c>
      <c r="V81" t="s">
        <v>299</v>
      </c>
      <c r="W81" s="13">
        <v>41.776667000000003</v>
      </c>
      <c r="X81" s="13">
        <v>-93.413332999999994</v>
      </c>
      <c r="Y81" s="14" t="s">
        <v>142</v>
      </c>
      <c r="Z81" t="s">
        <v>273</v>
      </c>
      <c r="AA81" s="10" t="s">
        <v>49</v>
      </c>
      <c r="AB81" s="10" t="s">
        <v>49</v>
      </c>
      <c r="AC81" s="10" t="s">
        <v>49</v>
      </c>
      <c r="AD81" t="s">
        <v>65</v>
      </c>
      <c r="AE81" t="s">
        <v>275</v>
      </c>
      <c r="AF81" s="10" t="s">
        <v>49</v>
      </c>
      <c r="AG81" s="10" t="s">
        <v>49</v>
      </c>
      <c r="AH81" t="s">
        <v>49</v>
      </c>
      <c r="AI81" t="s">
        <v>274</v>
      </c>
      <c r="AJ81" t="s">
        <v>49</v>
      </c>
      <c r="AK81">
        <v>99</v>
      </c>
      <c r="AM81" s="6" t="s">
        <v>49</v>
      </c>
      <c r="AN81">
        <v>2.1000000000000001E-2</v>
      </c>
      <c r="AO81" t="s">
        <v>49</v>
      </c>
      <c r="AP81">
        <v>0</v>
      </c>
      <c r="AQ81" t="s">
        <v>49</v>
      </c>
      <c r="AR81">
        <v>2.1000000000000001E-2</v>
      </c>
      <c r="AS81" t="s">
        <v>49</v>
      </c>
      <c r="AT81" t="s">
        <v>49</v>
      </c>
      <c r="AU81" t="s">
        <v>49</v>
      </c>
      <c r="AV81" t="s">
        <v>49</v>
      </c>
    </row>
    <row r="82" spans="1:48">
      <c r="A82" t="s">
        <v>266</v>
      </c>
      <c r="B82" t="s">
        <v>38</v>
      </c>
      <c r="C82" t="s">
        <v>38</v>
      </c>
      <c r="D82" t="s">
        <v>267</v>
      </c>
      <c r="E82" t="s">
        <v>192</v>
      </c>
      <c r="F82">
        <v>2003</v>
      </c>
      <c r="G82" t="s">
        <v>268</v>
      </c>
      <c r="H82" t="s">
        <v>42</v>
      </c>
      <c r="I82" t="s">
        <v>269</v>
      </c>
      <c r="J82" t="str">
        <f t="shared" si="1"/>
        <v>Lobelia_cardinalis</v>
      </c>
      <c r="K82" t="s">
        <v>45</v>
      </c>
      <c r="L82" t="s">
        <v>46</v>
      </c>
      <c r="M82" t="s">
        <v>12</v>
      </c>
      <c r="N82" t="s">
        <v>77</v>
      </c>
      <c r="O82" t="s">
        <v>49</v>
      </c>
      <c r="P82" t="s">
        <v>49</v>
      </c>
      <c r="Q82" t="s">
        <v>49</v>
      </c>
      <c r="R82" t="s">
        <v>49</v>
      </c>
      <c r="S82" t="s">
        <v>270</v>
      </c>
      <c r="T82" t="s">
        <v>271</v>
      </c>
      <c r="U82" t="s">
        <v>253</v>
      </c>
      <c r="V82" t="s">
        <v>299</v>
      </c>
      <c r="W82" s="13">
        <v>41.776667000000003</v>
      </c>
      <c r="X82" s="13">
        <v>-93.413332999999994</v>
      </c>
      <c r="Y82" s="14" t="s">
        <v>142</v>
      </c>
      <c r="Z82" t="s">
        <v>273</v>
      </c>
      <c r="AA82" s="10" t="s">
        <v>49</v>
      </c>
      <c r="AB82" s="10" t="s">
        <v>49</v>
      </c>
      <c r="AC82" s="10" t="s">
        <v>49</v>
      </c>
      <c r="AD82" t="s">
        <v>65</v>
      </c>
      <c r="AE82" t="s">
        <v>52</v>
      </c>
      <c r="AF82" s="10" t="s">
        <v>49</v>
      </c>
      <c r="AG82" s="10" t="s">
        <v>49</v>
      </c>
      <c r="AH82" t="s">
        <v>49</v>
      </c>
      <c r="AI82" t="s">
        <v>274</v>
      </c>
      <c r="AJ82" t="s">
        <v>49</v>
      </c>
      <c r="AK82">
        <v>99</v>
      </c>
      <c r="AM82" s="6" t="s">
        <v>49</v>
      </c>
      <c r="AN82">
        <v>0.92900000000000005</v>
      </c>
      <c r="AO82" t="s">
        <v>49</v>
      </c>
      <c r="AP82">
        <v>0</v>
      </c>
      <c r="AQ82" t="s">
        <v>49</v>
      </c>
      <c r="AR82">
        <v>0.92900000000000005</v>
      </c>
      <c r="AS82" t="s">
        <v>49</v>
      </c>
      <c r="AT82" t="s">
        <v>49</v>
      </c>
      <c r="AU82" t="s">
        <v>49</v>
      </c>
      <c r="AV82" t="s">
        <v>49</v>
      </c>
    </row>
    <row r="83" spans="1:48">
      <c r="A83" t="s">
        <v>266</v>
      </c>
      <c r="B83" t="s">
        <v>38</v>
      </c>
      <c r="C83" t="s">
        <v>38</v>
      </c>
      <c r="D83" t="s">
        <v>267</v>
      </c>
      <c r="E83" t="s">
        <v>192</v>
      </c>
      <c r="F83">
        <v>2003</v>
      </c>
      <c r="G83" t="s">
        <v>268</v>
      </c>
      <c r="H83" t="s">
        <v>42</v>
      </c>
      <c r="I83" t="s">
        <v>269</v>
      </c>
      <c r="J83" t="str">
        <f t="shared" si="1"/>
        <v>Lobelia_cardinalis</v>
      </c>
      <c r="K83" t="s">
        <v>45</v>
      </c>
      <c r="L83" t="s">
        <v>46</v>
      </c>
      <c r="M83" t="s">
        <v>12</v>
      </c>
      <c r="N83" t="s">
        <v>77</v>
      </c>
      <c r="O83" t="s">
        <v>49</v>
      </c>
      <c r="P83" t="s">
        <v>49</v>
      </c>
      <c r="Q83" t="s">
        <v>49</v>
      </c>
      <c r="R83" t="s">
        <v>49</v>
      </c>
      <c r="S83" t="s">
        <v>270</v>
      </c>
      <c r="T83" t="s">
        <v>271</v>
      </c>
      <c r="U83" t="s">
        <v>253</v>
      </c>
      <c r="V83" t="s">
        <v>299</v>
      </c>
      <c r="W83" s="13">
        <v>41.776667000000003</v>
      </c>
      <c r="X83" s="13">
        <v>-93.413332999999994</v>
      </c>
      <c r="Y83" s="14" t="s">
        <v>142</v>
      </c>
      <c r="Z83" t="s">
        <v>273</v>
      </c>
      <c r="AA83" s="10" t="s">
        <v>49</v>
      </c>
      <c r="AB83" s="10" t="s">
        <v>49</v>
      </c>
      <c r="AC83" s="10" t="s">
        <v>49</v>
      </c>
      <c r="AD83" t="s">
        <v>59</v>
      </c>
      <c r="AE83" t="s">
        <v>275</v>
      </c>
      <c r="AF83" s="10" t="s">
        <v>49</v>
      </c>
      <c r="AG83" s="10" t="s">
        <v>49</v>
      </c>
      <c r="AH83" t="s">
        <v>49</v>
      </c>
      <c r="AI83" t="s">
        <v>274</v>
      </c>
      <c r="AJ83" t="s">
        <v>49</v>
      </c>
      <c r="AK83">
        <v>99</v>
      </c>
      <c r="AM83" s="6" t="s">
        <v>49</v>
      </c>
      <c r="AN83">
        <v>3.2850000000000001</v>
      </c>
      <c r="AO83" t="s">
        <v>49</v>
      </c>
      <c r="AP83">
        <v>0</v>
      </c>
      <c r="AQ83" t="s">
        <v>49</v>
      </c>
      <c r="AR83">
        <v>3.2850000000000001</v>
      </c>
      <c r="AS83" t="s">
        <v>49</v>
      </c>
      <c r="AT83" t="s">
        <v>49</v>
      </c>
      <c r="AU83" t="s">
        <v>49</v>
      </c>
      <c r="AV83" t="s">
        <v>49</v>
      </c>
    </row>
    <row r="84" spans="1:48">
      <c r="A84" t="s">
        <v>266</v>
      </c>
      <c r="B84" t="s">
        <v>38</v>
      </c>
      <c r="C84" t="s">
        <v>38</v>
      </c>
      <c r="D84" t="s">
        <v>267</v>
      </c>
      <c r="E84" t="s">
        <v>192</v>
      </c>
      <c r="F84">
        <v>2003</v>
      </c>
      <c r="G84" t="s">
        <v>268</v>
      </c>
      <c r="H84" t="s">
        <v>42</v>
      </c>
      <c r="I84" t="s">
        <v>269</v>
      </c>
      <c r="J84" t="str">
        <f t="shared" si="1"/>
        <v>Lobelia_cardinalis</v>
      </c>
      <c r="K84" t="s">
        <v>45</v>
      </c>
      <c r="L84" t="s">
        <v>46</v>
      </c>
      <c r="M84" t="s">
        <v>12</v>
      </c>
      <c r="N84" t="s">
        <v>77</v>
      </c>
      <c r="O84" t="s">
        <v>49</v>
      </c>
      <c r="P84" t="s">
        <v>49</v>
      </c>
      <c r="Q84" t="s">
        <v>49</v>
      </c>
      <c r="R84" t="s">
        <v>49</v>
      </c>
      <c r="S84" t="s">
        <v>270</v>
      </c>
      <c r="T84" t="s">
        <v>271</v>
      </c>
      <c r="U84" t="s">
        <v>253</v>
      </c>
      <c r="V84" t="s">
        <v>299</v>
      </c>
      <c r="W84" s="13">
        <v>41.776667000000003</v>
      </c>
      <c r="X84" s="13">
        <v>-93.413332999999994</v>
      </c>
      <c r="Y84" s="14" t="s">
        <v>142</v>
      </c>
      <c r="Z84" t="s">
        <v>273</v>
      </c>
      <c r="AA84" s="10" t="s">
        <v>49</v>
      </c>
      <c r="AB84" s="10" t="s">
        <v>49</v>
      </c>
      <c r="AC84" s="10" t="s">
        <v>49</v>
      </c>
      <c r="AD84" t="s">
        <v>59</v>
      </c>
      <c r="AE84" t="s">
        <v>52</v>
      </c>
      <c r="AF84" s="10" t="s">
        <v>49</v>
      </c>
      <c r="AG84" s="10" t="s">
        <v>49</v>
      </c>
      <c r="AH84" t="s">
        <v>49</v>
      </c>
      <c r="AI84" t="s">
        <v>274</v>
      </c>
      <c r="AJ84" t="s">
        <v>49</v>
      </c>
      <c r="AK84">
        <v>99</v>
      </c>
      <c r="AM84" s="6" t="s">
        <v>49</v>
      </c>
      <c r="AN84">
        <v>11.119</v>
      </c>
      <c r="AO84" t="s">
        <v>49</v>
      </c>
      <c r="AP84">
        <v>0</v>
      </c>
      <c r="AQ84" t="s">
        <v>49</v>
      </c>
      <c r="AR84">
        <v>11.119</v>
      </c>
      <c r="AS84" t="s">
        <v>49</v>
      </c>
      <c r="AT84" t="s">
        <v>49</v>
      </c>
      <c r="AU84" t="s">
        <v>49</v>
      </c>
      <c r="AV84" t="s">
        <v>49</v>
      </c>
    </row>
    <row r="85" spans="1:48">
      <c r="A85" t="s">
        <v>266</v>
      </c>
      <c r="B85" t="s">
        <v>38</v>
      </c>
      <c r="C85" t="s">
        <v>38</v>
      </c>
      <c r="D85" t="s">
        <v>267</v>
      </c>
      <c r="E85" t="s">
        <v>192</v>
      </c>
      <c r="F85">
        <v>2003</v>
      </c>
      <c r="G85" t="s">
        <v>268</v>
      </c>
      <c r="H85" t="s">
        <v>42</v>
      </c>
      <c r="I85" t="s">
        <v>269</v>
      </c>
      <c r="J85" t="str">
        <f t="shared" si="1"/>
        <v>Lobelia_cardinalis</v>
      </c>
      <c r="K85" t="s">
        <v>45</v>
      </c>
      <c r="L85" t="s">
        <v>46</v>
      </c>
      <c r="M85" t="s">
        <v>12</v>
      </c>
      <c r="N85" t="s">
        <v>77</v>
      </c>
      <c r="O85" t="s">
        <v>49</v>
      </c>
      <c r="P85" t="s">
        <v>49</v>
      </c>
      <c r="Q85" t="s">
        <v>49</v>
      </c>
      <c r="R85" t="s">
        <v>49</v>
      </c>
      <c r="S85" t="s">
        <v>270</v>
      </c>
      <c r="T85" t="s">
        <v>271</v>
      </c>
      <c r="U85" t="s">
        <v>253</v>
      </c>
      <c r="V85" t="s">
        <v>299</v>
      </c>
      <c r="W85" s="13">
        <v>41.776667000000003</v>
      </c>
      <c r="X85" s="13">
        <v>-93.413332999999994</v>
      </c>
      <c r="Y85" s="14" t="s">
        <v>142</v>
      </c>
      <c r="Z85" t="s">
        <v>273</v>
      </c>
      <c r="AA85" s="10" t="s">
        <v>49</v>
      </c>
      <c r="AB85" s="10" t="s">
        <v>49</v>
      </c>
      <c r="AC85" s="10" t="s">
        <v>49</v>
      </c>
      <c r="AD85" t="s">
        <v>275</v>
      </c>
      <c r="AE85" t="s">
        <v>52</v>
      </c>
      <c r="AF85" s="10" t="s">
        <v>49</v>
      </c>
      <c r="AG85" s="10" t="s">
        <v>49</v>
      </c>
      <c r="AH85" t="s">
        <v>49</v>
      </c>
      <c r="AI85" t="s">
        <v>274</v>
      </c>
      <c r="AJ85" t="s">
        <v>49</v>
      </c>
      <c r="AK85">
        <v>99</v>
      </c>
      <c r="AM85" s="6" t="s">
        <v>49</v>
      </c>
      <c r="AN85">
        <v>1.5580000000000001</v>
      </c>
      <c r="AO85" t="s">
        <v>49</v>
      </c>
      <c r="AP85">
        <v>0</v>
      </c>
      <c r="AQ85" t="s">
        <v>49</v>
      </c>
      <c r="AR85">
        <v>1.5580000000000001</v>
      </c>
      <c r="AS85" t="s">
        <v>49</v>
      </c>
      <c r="AT85" t="s">
        <v>49</v>
      </c>
      <c r="AU85" t="s">
        <v>49</v>
      </c>
      <c r="AV85" t="s">
        <v>49</v>
      </c>
    </row>
    <row r="86" spans="1:48">
      <c r="A86" t="s">
        <v>266</v>
      </c>
      <c r="B86" t="s">
        <v>38</v>
      </c>
      <c r="C86" t="s">
        <v>38</v>
      </c>
      <c r="D86" t="s">
        <v>267</v>
      </c>
      <c r="E86" t="s">
        <v>192</v>
      </c>
      <c r="F86">
        <v>2003</v>
      </c>
      <c r="G86" t="s">
        <v>268</v>
      </c>
      <c r="H86" t="s">
        <v>42</v>
      </c>
      <c r="I86" t="s">
        <v>43</v>
      </c>
      <c r="J86" t="str">
        <f t="shared" si="1"/>
        <v>Lobelia_siphilitica</v>
      </c>
      <c r="K86" t="s">
        <v>45</v>
      </c>
      <c r="L86" t="s">
        <v>46</v>
      </c>
      <c r="M86" t="s">
        <v>12</v>
      </c>
      <c r="N86" t="s">
        <v>77</v>
      </c>
      <c r="O86" t="s">
        <v>49</v>
      </c>
      <c r="P86" t="s">
        <v>49</v>
      </c>
      <c r="Q86" t="s">
        <v>49</v>
      </c>
      <c r="R86" t="s">
        <v>49</v>
      </c>
      <c r="S86" t="s">
        <v>78</v>
      </c>
      <c r="T86" t="s">
        <v>79</v>
      </c>
      <c r="U86" t="s">
        <v>253</v>
      </c>
      <c r="V86" t="s">
        <v>47</v>
      </c>
      <c r="W86" s="13">
        <v>41.683332999999998</v>
      </c>
      <c r="X86" s="13">
        <v>-92.87</v>
      </c>
      <c r="Y86" s="14" t="s">
        <v>142</v>
      </c>
      <c r="Z86" t="s">
        <v>273</v>
      </c>
      <c r="AA86" s="10" t="s">
        <v>49</v>
      </c>
      <c r="AB86" s="10" t="s">
        <v>49</v>
      </c>
      <c r="AC86" s="10" t="s">
        <v>49</v>
      </c>
      <c r="AD86" t="s">
        <v>68</v>
      </c>
      <c r="AE86" t="s">
        <v>68</v>
      </c>
      <c r="AF86" s="10" t="s">
        <v>60</v>
      </c>
      <c r="AG86" s="10" t="s">
        <v>61</v>
      </c>
      <c r="AH86" t="s">
        <v>49</v>
      </c>
      <c r="AI86" t="s">
        <v>274</v>
      </c>
      <c r="AJ86" t="s">
        <v>49</v>
      </c>
      <c r="AK86">
        <v>99</v>
      </c>
      <c r="AM86">
        <v>11.9102</v>
      </c>
      <c r="AN86">
        <v>1.498</v>
      </c>
      <c r="AO86" t="s">
        <v>49</v>
      </c>
      <c r="AP86">
        <v>0</v>
      </c>
      <c r="AQ86" t="s">
        <v>49</v>
      </c>
      <c r="AR86">
        <v>1.498</v>
      </c>
      <c r="AS86" t="s">
        <v>49</v>
      </c>
      <c r="AT86" t="s">
        <v>49</v>
      </c>
      <c r="AU86" t="s">
        <v>49</v>
      </c>
      <c r="AV86" t="s">
        <v>49</v>
      </c>
    </row>
    <row r="87" spans="1:48">
      <c r="A87" t="s">
        <v>266</v>
      </c>
      <c r="B87" t="s">
        <v>38</v>
      </c>
      <c r="C87" t="s">
        <v>38</v>
      </c>
      <c r="D87" t="s">
        <v>267</v>
      </c>
      <c r="E87" t="s">
        <v>192</v>
      </c>
      <c r="F87">
        <v>2003</v>
      </c>
      <c r="G87" t="s">
        <v>268</v>
      </c>
      <c r="H87" t="s">
        <v>42</v>
      </c>
      <c r="I87" t="s">
        <v>43</v>
      </c>
      <c r="J87" t="str">
        <f t="shared" si="1"/>
        <v>Lobelia_siphilitica</v>
      </c>
      <c r="K87" t="s">
        <v>45</v>
      </c>
      <c r="L87" t="s">
        <v>46</v>
      </c>
      <c r="M87" t="s">
        <v>12</v>
      </c>
      <c r="N87" t="s">
        <v>77</v>
      </c>
      <c r="O87" t="s">
        <v>49</v>
      </c>
      <c r="P87" t="s">
        <v>49</v>
      </c>
      <c r="Q87" t="s">
        <v>49</v>
      </c>
      <c r="R87" t="s">
        <v>49</v>
      </c>
      <c r="S87" t="s">
        <v>78</v>
      </c>
      <c r="T87" t="s">
        <v>79</v>
      </c>
      <c r="U87" t="s">
        <v>253</v>
      </c>
      <c r="V87" t="s">
        <v>47</v>
      </c>
      <c r="W87" s="13">
        <v>41.683332999999998</v>
      </c>
      <c r="X87" s="13">
        <v>-92.87</v>
      </c>
      <c r="Y87" s="14" t="s">
        <v>142</v>
      </c>
      <c r="Z87" t="s">
        <v>273</v>
      </c>
      <c r="AA87" s="10" t="s">
        <v>49</v>
      </c>
      <c r="AB87" s="10" t="s">
        <v>49</v>
      </c>
      <c r="AC87" s="10" t="s">
        <v>49</v>
      </c>
      <c r="AD87" t="s">
        <v>69</v>
      </c>
      <c r="AE87" t="s">
        <v>69</v>
      </c>
      <c r="AF87" s="10" t="s">
        <v>60</v>
      </c>
      <c r="AG87" s="10" t="s">
        <v>61</v>
      </c>
      <c r="AH87" t="s">
        <v>49</v>
      </c>
      <c r="AI87" t="s">
        <v>274</v>
      </c>
      <c r="AJ87" t="s">
        <v>49</v>
      </c>
      <c r="AK87">
        <v>99</v>
      </c>
      <c r="AM87">
        <v>5.2019000000000002</v>
      </c>
      <c r="AN87">
        <v>0.19400000000000001</v>
      </c>
      <c r="AO87" t="s">
        <v>49</v>
      </c>
      <c r="AP87">
        <v>0</v>
      </c>
      <c r="AQ87" t="s">
        <v>49</v>
      </c>
      <c r="AR87">
        <v>0.19400000000000001</v>
      </c>
      <c r="AS87" t="s">
        <v>49</v>
      </c>
      <c r="AT87" t="s">
        <v>49</v>
      </c>
      <c r="AU87" t="s">
        <v>49</v>
      </c>
      <c r="AV87" t="s">
        <v>49</v>
      </c>
    </row>
    <row r="88" spans="1:48">
      <c r="A88" t="s">
        <v>266</v>
      </c>
      <c r="B88" t="s">
        <v>38</v>
      </c>
      <c r="C88" t="s">
        <v>38</v>
      </c>
      <c r="D88" t="s">
        <v>267</v>
      </c>
      <c r="E88" t="s">
        <v>192</v>
      </c>
      <c r="F88">
        <v>2003</v>
      </c>
      <c r="G88" t="s">
        <v>268</v>
      </c>
      <c r="H88" t="s">
        <v>42</v>
      </c>
      <c r="I88" t="s">
        <v>43</v>
      </c>
      <c r="J88" t="str">
        <f t="shared" si="1"/>
        <v>Lobelia_siphilitica</v>
      </c>
      <c r="K88" t="s">
        <v>45</v>
      </c>
      <c r="L88" t="s">
        <v>46</v>
      </c>
      <c r="M88" t="s">
        <v>12</v>
      </c>
      <c r="N88" t="s">
        <v>77</v>
      </c>
      <c r="O88" t="s">
        <v>49</v>
      </c>
      <c r="P88" t="s">
        <v>49</v>
      </c>
      <c r="Q88" t="s">
        <v>49</v>
      </c>
      <c r="R88" t="s">
        <v>49</v>
      </c>
      <c r="S88" t="s">
        <v>78</v>
      </c>
      <c r="T88" t="s">
        <v>79</v>
      </c>
      <c r="U88" t="s">
        <v>253</v>
      </c>
      <c r="V88" t="s">
        <v>47</v>
      </c>
      <c r="W88" s="13">
        <v>41.683332999999998</v>
      </c>
      <c r="X88" s="13">
        <v>-92.87</v>
      </c>
      <c r="Y88" s="14" t="s">
        <v>142</v>
      </c>
      <c r="Z88" t="s">
        <v>273</v>
      </c>
      <c r="AA88" s="10" t="s">
        <v>49</v>
      </c>
      <c r="AB88" s="10" t="s">
        <v>49</v>
      </c>
      <c r="AC88" s="10" t="s">
        <v>49</v>
      </c>
      <c r="AD88" t="s">
        <v>63</v>
      </c>
      <c r="AE88" t="s">
        <v>63</v>
      </c>
      <c r="AF88" s="10" t="s">
        <v>60</v>
      </c>
      <c r="AG88" s="10" t="s">
        <v>61</v>
      </c>
      <c r="AH88" t="s">
        <v>49</v>
      </c>
      <c r="AI88" t="s">
        <v>274</v>
      </c>
      <c r="AJ88" t="s">
        <v>49</v>
      </c>
      <c r="AK88">
        <v>99</v>
      </c>
      <c r="AM88">
        <v>16.1965</v>
      </c>
      <c r="AN88">
        <v>0.90400000000000003</v>
      </c>
      <c r="AO88" t="s">
        <v>49</v>
      </c>
      <c r="AP88">
        <v>0</v>
      </c>
      <c r="AQ88" t="s">
        <v>49</v>
      </c>
      <c r="AR88">
        <v>0.90400000000000003</v>
      </c>
      <c r="AS88" t="s">
        <v>49</v>
      </c>
      <c r="AT88" t="s">
        <v>49</v>
      </c>
      <c r="AU88" t="s">
        <v>49</v>
      </c>
      <c r="AV88" t="s">
        <v>49</v>
      </c>
    </row>
    <row r="89" spans="1:48">
      <c r="A89" t="s">
        <v>266</v>
      </c>
      <c r="B89" t="s">
        <v>38</v>
      </c>
      <c r="C89" t="s">
        <v>38</v>
      </c>
      <c r="D89" t="s">
        <v>267</v>
      </c>
      <c r="E89" t="s">
        <v>192</v>
      </c>
      <c r="F89">
        <v>2003</v>
      </c>
      <c r="G89" t="s">
        <v>268</v>
      </c>
      <c r="H89" t="s">
        <v>42</v>
      </c>
      <c r="I89" t="s">
        <v>43</v>
      </c>
      <c r="J89" t="str">
        <f t="shared" si="1"/>
        <v>Lobelia_siphilitica</v>
      </c>
      <c r="K89" t="s">
        <v>45</v>
      </c>
      <c r="L89" t="s">
        <v>46</v>
      </c>
      <c r="M89" t="s">
        <v>12</v>
      </c>
      <c r="N89" t="s">
        <v>77</v>
      </c>
      <c r="O89" t="s">
        <v>49</v>
      </c>
      <c r="P89" t="s">
        <v>49</v>
      </c>
      <c r="Q89" t="s">
        <v>49</v>
      </c>
      <c r="R89" t="s">
        <v>49</v>
      </c>
      <c r="S89" t="s">
        <v>78</v>
      </c>
      <c r="T89" t="s">
        <v>79</v>
      </c>
      <c r="U89" t="s">
        <v>253</v>
      </c>
      <c r="V89" t="s">
        <v>47</v>
      </c>
      <c r="W89" s="13">
        <v>41.683332999999998</v>
      </c>
      <c r="X89" s="13">
        <v>-92.87</v>
      </c>
      <c r="Y89" s="14" t="s">
        <v>142</v>
      </c>
      <c r="Z89" t="s">
        <v>273</v>
      </c>
      <c r="AA89" s="10" t="s">
        <v>49</v>
      </c>
      <c r="AB89" s="10" t="s">
        <v>49</v>
      </c>
      <c r="AC89" s="10" t="s">
        <v>49</v>
      </c>
      <c r="AD89" t="s">
        <v>65</v>
      </c>
      <c r="AE89" t="s">
        <v>65</v>
      </c>
      <c r="AF89" s="10" t="s">
        <v>60</v>
      </c>
      <c r="AG89" s="10" t="s">
        <v>61</v>
      </c>
      <c r="AH89" t="s">
        <v>49</v>
      </c>
      <c r="AI89" t="s">
        <v>274</v>
      </c>
      <c r="AJ89" t="s">
        <v>49</v>
      </c>
      <c r="AK89">
        <v>99</v>
      </c>
      <c r="AM89">
        <v>5.5750999999999999</v>
      </c>
      <c r="AN89">
        <v>0.23499999999999999</v>
      </c>
      <c r="AO89" t="s">
        <v>49</v>
      </c>
      <c r="AP89">
        <v>0</v>
      </c>
      <c r="AQ89" t="s">
        <v>49</v>
      </c>
      <c r="AR89">
        <v>0.23499999999999999</v>
      </c>
      <c r="AS89" t="s">
        <v>49</v>
      </c>
      <c r="AT89" t="s">
        <v>49</v>
      </c>
      <c r="AU89" t="s">
        <v>49</v>
      </c>
      <c r="AV89" t="s">
        <v>49</v>
      </c>
    </row>
    <row r="90" spans="1:48">
      <c r="A90" t="s">
        <v>266</v>
      </c>
      <c r="B90" t="s">
        <v>38</v>
      </c>
      <c r="C90" t="s">
        <v>38</v>
      </c>
      <c r="D90" t="s">
        <v>267</v>
      </c>
      <c r="E90" t="s">
        <v>192</v>
      </c>
      <c r="F90">
        <v>2003</v>
      </c>
      <c r="G90" t="s">
        <v>268</v>
      </c>
      <c r="H90" t="s">
        <v>42</v>
      </c>
      <c r="I90" t="s">
        <v>43</v>
      </c>
      <c r="J90" t="str">
        <f t="shared" si="1"/>
        <v>Lobelia_siphilitica</v>
      </c>
      <c r="K90" t="s">
        <v>45</v>
      </c>
      <c r="L90" t="s">
        <v>46</v>
      </c>
      <c r="M90" t="s">
        <v>12</v>
      </c>
      <c r="N90" t="s">
        <v>77</v>
      </c>
      <c r="O90" t="s">
        <v>49</v>
      </c>
      <c r="P90" t="s">
        <v>49</v>
      </c>
      <c r="Q90" t="s">
        <v>49</v>
      </c>
      <c r="R90" t="s">
        <v>49</v>
      </c>
      <c r="S90" t="s">
        <v>78</v>
      </c>
      <c r="T90" t="s">
        <v>79</v>
      </c>
      <c r="U90" t="s">
        <v>253</v>
      </c>
      <c r="V90" t="s">
        <v>47</v>
      </c>
      <c r="W90" s="13">
        <v>41.683332999999998</v>
      </c>
      <c r="X90" s="13">
        <v>-92.87</v>
      </c>
      <c r="Y90" s="14" t="s">
        <v>142</v>
      </c>
      <c r="Z90" t="s">
        <v>273</v>
      </c>
      <c r="AA90" s="10" t="s">
        <v>49</v>
      </c>
      <c r="AB90" s="10" t="s">
        <v>49</v>
      </c>
      <c r="AC90" s="10" t="s">
        <v>49</v>
      </c>
      <c r="AD90" t="s">
        <v>59</v>
      </c>
      <c r="AE90" t="s">
        <v>59</v>
      </c>
      <c r="AF90" s="10" t="s">
        <v>60</v>
      </c>
      <c r="AG90" s="10" t="s">
        <v>61</v>
      </c>
      <c r="AH90" t="s">
        <v>49</v>
      </c>
      <c r="AI90" t="s">
        <v>274</v>
      </c>
      <c r="AJ90" t="s">
        <v>49</v>
      </c>
      <c r="AK90">
        <v>99</v>
      </c>
      <c r="AM90">
        <v>21.790800000000001</v>
      </c>
      <c r="AN90">
        <v>1.4590000000000001</v>
      </c>
      <c r="AO90" t="s">
        <v>49</v>
      </c>
      <c r="AP90">
        <v>0</v>
      </c>
      <c r="AQ90" t="s">
        <v>49</v>
      </c>
      <c r="AR90">
        <v>1.4590000000000001</v>
      </c>
      <c r="AS90" t="s">
        <v>49</v>
      </c>
      <c r="AT90" t="s">
        <v>49</v>
      </c>
      <c r="AU90" t="s">
        <v>49</v>
      </c>
      <c r="AV90" t="s">
        <v>49</v>
      </c>
    </row>
    <row r="91" spans="1:48">
      <c r="A91" t="s">
        <v>266</v>
      </c>
      <c r="B91" t="s">
        <v>38</v>
      </c>
      <c r="C91" t="s">
        <v>38</v>
      </c>
      <c r="D91" t="s">
        <v>267</v>
      </c>
      <c r="E91" t="s">
        <v>192</v>
      </c>
      <c r="F91">
        <v>2003</v>
      </c>
      <c r="G91" t="s">
        <v>268</v>
      </c>
      <c r="H91" t="s">
        <v>42</v>
      </c>
      <c r="I91" t="s">
        <v>43</v>
      </c>
      <c r="J91" t="str">
        <f t="shared" si="1"/>
        <v>Lobelia_siphilitica</v>
      </c>
      <c r="K91" t="s">
        <v>45</v>
      </c>
      <c r="L91" t="s">
        <v>46</v>
      </c>
      <c r="M91" t="s">
        <v>12</v>
      </c>
      <c r="N91" t="s">
        <v>77</v>
      </c>
      <c r="O91" t="s">
        <v>49</v>
      </c>
      <c r="P91" t="s">
        <v>49</v>
      </c>
      <c r="Q91" t="s">
        <v>49</v>
      </c>
      <c r="R91" t="s">
        <v>49</v>
      </c>
      <c r="S91" t="s">
        <v>78</v>
      </c>
      <c r="T91" t="s">
        <v>79</v>
      </c>
      <c r="U91" t="s">
        <v>253</v>
      </c>
      <c r="V91" t="s">
        <v>47</v>
      </c>
      <c r="W91" s="13">
        <v>41.683332999999998</v>
      </c>
      <c r="X91" s="13">
        <v>-92.87</v>
      </c>
      <c r="Y91" s="14" t="s">
        <v>142</v>
      </c>
      <c r="Z91" t="s">
        <v>273</v>
      </c>
      <c r="AA91" s="10" t="s">
        <v>49</v>
      </c>
      <c r="AB91" s="10" t="s">
        <v>49</v>
      </c>
      <c r="AC91" s="10" t="s">
        <v>49</v>
      </c>
      <c r="AD91" t="s">
        <v>275</v>
      </c>
      <c r="AE91" t="s">
        <v>275</v>
      </c>
      <c r="AF91" s="10" t="s">
        <v>60</v>
      </c>
      <c r="AG91" s="10" t="s">
        <v>61</v>
      </c>
      <c r="AH91" t="s">
        <v>49</v>
      </c>
      <c r="AI91" t="s">
        <v>274</v>
      </c>
      <c r="AJ91" t="s">
        <v>49</v>
      </c>
      <c r="AK91">
        <v>99</v>
      </c>
      <c r="AM91">
        <v>5.5810000000000004</v>
      </c>
      <c r="AN91">
        <v>0.74199999999999999</v>
      </c>
      <c r="AO91" t="s">
        <v>49</v>
      </c>
      <c r="AP91">
        <v>0</v>
      </c>
      <c r="AQ91" t="s">
        <v>49</v>
      </c>
      <c r="AR91">
        <v>0.74199999999999999</v>
      </c>
      <c r="AS91" t="s">
        <v>49</v>
      </c>
      <c r="AT91" t="s">
        <v>49</v>
      </c>
      <c r="AU91" t="s">
        <v>49</v>
      </c>
      <c r="AV91" t="s">
        <v>49</v>
      </c>
    </row>
    <row r="92" spans="1:48">
      <c r="A92" t="s">
        <v>266</v>
      </c>
      <c r="B92" t="s">
        <v>38</v>
      </c>
      <c r="C92" t="s">
        <v>38</v>
      </c>
      <c r="D92" t="s">
        <v>267</v>
      </c>
      <c r="E92" t="s">
        <v>192</v>
      </c>
      <c r="F92">
        <v>2003</v>
      </c>
      <c r="G92" t="s">
        <v>268</v>
      </c>
      <c r="H92" t="s">
        <v>42</v>
      </c>
      <c r="I92" t="s">
        <v>43</v>
      </c>
      <c r="J92" t="str">
        <f t="shared" si="1"/>
        <v>Lobelia_siphilitica</v>
      </c>
      <c r="K92" t="s">
        <v>45</v>
      </c>
      <c r="L92" t="s">
        <v>46</v>
      </c>
      <c r="M92" t="s">
        <v>12</v>
      </c>
      <c r="N92" t="s">
        <v>77</v>
      </c>
      <c r="O92" t="s">
        <v>49</v>
      </c>
      <c r="P92" t="s">
        <v>49</v>
      </c>
      <c r="Q92" t="s">
        <v>49</v>
      </c>
      <c r="R92" t="s">
        <v>49</v>
      </c>
      <c r="S92" t="s">
        <v>78</v>
      </c>
      <c r="T92" t="s">
        <v>79</v>
      </c>
      <c r="U92" t="s">
        <v>253</v>
      </c>
      <c r="V92" t="s">
        <v>47</v>
      </c>
      <c r="W92" s="13">
        <v>41.683332999999998</v>
      </c>
      <c r="X92" s="13">
        <v>-92.87</v>
      </c>
      <c r="Y92" s="14" t="s">
        <v>142</v>
      </c>
      <c r="Z92" t="s">
        <v>273</v>
      </c>
      <c r="AA92" s="10" t="s">
        <v>49</v>
      </c>
      <c r="AB92" s="10" t="s">
        <v>49</v>
      </c>
      <c r="AC92" s="10" t="s">
        <v>49</v>
      </c>
      <c r="AD92" t="s">
        <v>52</v>
      </c>
      <c r="AE92" t="s">
        <v>52</v>
      </c>
      <c r="AF92" s="10" t="s">
        <v>60</v>
      </c>
      <c r="AG92" s="10" t="s">
        <v>53</v>
      </c>
      <c r="AH92" t="s">
        <v>49</v>
      </c>
      <c r="AI92" t="s">
        <v>274</v>
      </c>
      <c r="AJ92" t="s">
        <v>49</v>
      </c>
      <c r="AK92">
        <v>99</v>
      </c>
      <c r="AM92">
        <v>45.989899999999999</v>
      </c>
      <c r="AN92">
        <v>948.66300000000001</v>
      </c>
      <c r="AO92" t="s">
        <v>49</v>
      </c>
      <c r="AP92">
        <v>0</v>
      </c>
      <c r="AQ92" t="s">
        <v>49</v>
      </c>
      <c r="AR92">
        <v>948.66300000000001</v>
      </c>
      <c r="AS92" t="s">
        <v>49</v>
      </c>
      <c r="AT92" t="s">
        <v>49</v>
      </c>
      <c r="AU92" t="s">
        <v>49</v>
      </c>
      <c r="AV92" t="s">
        <v>49</v>
      </c>
    </row>
    <row r="93" spans="1:48">
      <c r="A93" t="s">
        <v>266</v>
      </c>
      <c r="B93" t="s">
        <v>38</v>
      </c>
      <c r="C93" t="s">
        <v>38</v>
      </c>
      <c r="D93" t="s">
        <v>267</v>
      </c>
      <c r="E93" t="s">
        <v>192</v>
      </c>
      <c r="F93">
        <v>2003</v>
      </c>
      <c r="G93" t="s">
        <v>268</v>
      </c>
      <c r="H93" t="s">
        <v>42</v>
      </c>
      <c r="I93" t="s">
        <v>43</v>
      </c>
      <c r="J93" t="str">
        <f t="shared" si="1"/>
        <v>Lobelia_siphilitica</v>
      </c>
      <c r="K93" t="s">
        <v>45</v>
      </c>
      <c r="L93" t="s">
        <v>46</v>
      </c>
      <c r="M93" t="s">
        <v>12</v>
      </c>
      <c r="N93" t="s">
        <v>77</v>
      </c>
      <c r="O93" t="s">
        <v>49</v>
      </c>
      <c r="P93" t="s">
        <v>49</v>
      </c>
      <c r="Q93" t="s">
        <v>49</v>
      </c>
      <c r="R93" t="s">
        <v>49</v>
      </c>
      <c r="S93" t="s">
        <v>78</v>
      </c>
      <c r="T93" t="s">
        <v>79</v>
      </c>
      <c r="U93" t="s">
        <v>253</v>
      </c>
      <c r="V93" t="s">
        <v>47</v>
      </c>
      <c r="W93" s="13">
        <v>41.683332999999998</v>
      </c>
      <c r="X93" s="13">
        <v>-92.87</v>
      </c>
      <c r="Y93" s="14" t="s">
        <v>142</v>
      </c>
      <c r="Z93" t="s">
        <v>273</v>
      </c>
      <c r="AA93" s="10" t="s">
        <v>49</v>
      </c>
      <c r="AB93" s="10" t="s">
        <v>49</v>
      </c>
      <c r="AC93" s="10" t="s">
        <v>49</v>
      </c>
      <c r="AD93" t="s">
        <v>68</v>
      </c>
      <c r="AE93" t="s">
        <v>69</v>
      </c>
      <c r="AF93" s="10" t="s">
        <v>49</v>
      </c>
      <c r="AG93" s="10" t="s">
        <v>49</v>
      </c>
      <c r="AH93" t="s">
        <v>49</v>
      </c>
      <c r="AI93" t="s">
        <v>274</v>
      </c>
      <c r="AJ93" t="s">
        <v>49</v>
      </c>
      <c r="AK93">
        <v>99</v>
      </c>
      <c r="AM93" s="6" t="s">
        <v>49</v>
      </c>
      <c r="AN93">
        <v>0.315</v>
      </c>
      <c r="AO93" t="s">
        <v>49</v>
      </c>
      <c r="AP93">
        <v>0</v>
      </c>
      <c r="AQ93" t="s">
        <v>49</v>
      </c>
      <c r="AR93">
        <v>0.315</v>
      </c>
      <c r="AS93" t="s">
        <v>49</v>
      </c>
      <c r="AT93" t="s">
        <v>49</v>
      </c>
      <c r="AU93" t="s">
        <v>49</v>
      </c>
      <c r="AV93" t="s">
        <v>49</v>
      </c>
    </row>
    <row r="94" spans="1:48">
      <c r="A94" t="s">
        <v>266</v>
      </c>
      <c r="B94" t="s">
        <v>38</v>
      </c>
      <c r="C94" t="s">
        <v>38</v>
      </c>
      <c r="D94" t="s">
        <v>267</v>
      </c>
      <c r="E94" t="s">
        <v>192</v>
      </c>
      <c r="F94">
        <v>2003</v>
      </c>
      <c r="G94" t="s">
        <v>268</v>
      </c>
      <c r="H94" t="s">
        <v>42</v>
      </c>
      <c r="I94" t="s">
        <v>43</v>
      </c>
      <c r="J94" t="str">
        <f t="shared" si="1"/>
        <v>Lobelia_siphilitica</v>
      </c>
      <c r="K94" t="s">
        <v>45</v>
      </c>
      <c r="L94" t="s">
        <v>46</v>
      </c>
      <c r="M94" t="s">
        <v>12</v>
      </c>
      <c r="N94" t="s">
        <v>77</v>
      </c>
      <c r="O94" t="s">
        <v>49</v>
      </c>
      <c r="P94" t="s">
        <v>49</v>
      </c>
      <c r="Q94" t="s">
        <v>49</v>
      </c>
      <c r="R94" t="s">
        <v>49</v>
      </c>
      <c r="S94" t="s">
        <v>78</v>
      </c>
      <c r="T94" t="s">
        <v>79</v>
      </c>
      <c r="U94" t="s">
        <v>253</v>
      </c>
      <c r="V94" t="s">
        <v>47</v>
      </c>
      <c r="W94" s="13">
        <v>41.683332999999998</v>
      </c>
      <c r="X94" s="13">
        <v>-92.87</v>
      </c>
      <c r="Y94" s="14" t="s">
        <v>142</v>
      </c>
      <c r="Z94" t="s">
        <v>273</v>
      </c>
      <c r="AA94" s="10" t="s">
        <v>49</v>
      </c>
      <c r="AB94" s="10" t="s">
        <v>49</v>
      </c>
      <c r="AC94" s="10" t="s">
        <v>49</v>
      </c>
      <c r="AD94" t="s">
        <v>68</v>
      </c>
      <c r="AE94" t="s">
        <v>63</v>
      </c>
      <c r="AF94" s="10" t="s">
        <v>49</v>
      </c>
      <c r="AG94" s="10" t="s">
        <v>49</v>
      </c>
      <c r="AH94" t="s">
        <v>49</v>
      </c>
      <c r="AI94" t="s">
        <v>274</v>
      </c>
      <c r="AJ94" t="s">
        <v>49</v>
      </c>
      <c r="AK94">
        <v>99</v>
      </c>
      <c r="AM94" s="6" t="s">
        <v>49</v>
      </c>
      <c r="AN94">
        <v>0.40699999999999997</v>
      </c>
      <c r="AO94" t="s">
        <v>49</v>
      </c>
      <c r="AP94">
        <v>0</v>
      </c>
      <c r="AQ94" t="s">
        <v>49</v>
      </c>
      <c r="AR94">
        <v>0.40699999999999997</v>
      </c>
      <c r="AS94" t="s">
        <v>49</v>
      </c>
      <c r="AT94" t="s">
        <v>49</v>
      </c>
      <c r="AU94" t="s">
        <v>49</v>
      </c>
      <c r="AV94" t="s">
        <v>49</v>
      </c>
    </row>
    <row r="95" spans="1:48">
      <c r="A95" t="s">
        <v>266</v>
      </c>
      <c r="B95" t="s">
        <v>38</v>
      </c>
      <c r="C95" t="s">
        <v>38</v>
      </c>
      <c r="D95" t="s">
        <v>267</v>
      </c>
      <c r="E95" t="s">
        <v>192</v>
      </c>
      <c r="F95">
        <v>2003</v>
      </c>
      <c r="G95" t="s">
        <v>268</v>
      </c>
      <c r="H95" t="s">
        <v>42</v>
      </c>
      <c r="I95" t="s">
        <v>43</v>
      </c>
      <c r="J95" t="str">
        <f t="shared" si="1"/>
        <v>Lobelia_siphilitica</v>
      </c>
      <c r="K95" t="s">
        <v>45</v>
      </c>
      <c r="L95" t="s">
        <v>46</v>
      </c>
      <c r="M95" t="s">
        <v>12</v>
      </c>
      <c r="N95" t="s">
        <v>77</v>
      </c>
      <c r="O95" t="s">
        <v>49</v>
      </c>
      <c r="P95" t="s">
        <v>49</v>
      </c>
      <c r="Q95" t="s">
        <v>49</v>
      </c>
      <c r="R95" t="s">
        <v>49</v>
      </c>
      <c r="S95" t="s">
        <v>78</v>
      </c>
      <c r="T95" t="s">
        <v>79</v>
      </c>
      <c r="U95" t="s">
        <v>253</v>
      </c>
      <c r="V95" t="s">
        <v>47</v>
      </c>
      <c r="W95" s="13">
        <v>41.683332999999998</v>
      </c>
      <c r="X95" s="13">
        <v>-92.87</v>
      </c>
      <c r="Y95" s="14" t="s">
        <v>142</v>
      </c>
      <c r="Z95" t="s">
        <v>273</v>
      </c>
      <c r="AA95" s="10" t="s">
        <v>49</v>
      </c>
      <c r="AB95" s="10" t="s">
        <v>49</v>
      </c>
      <c r="AC95" s="10" t="s">
        <v>49</v>
      </c>
      <c r="AD95" t="s">
        <v>68</v>
      </c>
      <c r="AE95" t="s">
        <v>65</v>
      </c>
      <c r="AF95" s="10" t="s">
        <v>49</v>
      </c>
      <c r="AG95" s="10" t="s">
        <v>49</v>
      </c>
      <c r="AH95" t="s">
        <v>49</v>
      </c>
      <c r="AI95" t="s">
        <v>274</v>
      </c>
      <c r="AJ95" t="s">
        <v>49</v>
      </c>
      <c r="AK95">
        <v>99</v>
      </c>
      <c r="AM95" s="6" t="s">
        <v>49</v>
      </c>
      <c r="AN95">
        <v>0.10199999999999999</v>
      </c>
      <c r="AO95" t="s">
        <v>49</v>
      </c>
      <c r="AP95">
        <v>0</v>
      </c>
      <c r="AQ95" t="s">
        <v>49</v>
      </c>
      <c r="AR95">
        <v>0.10199999999999999</v>
      </c>
      <c r="AS95" t="s">
        <v>49</v>
      </c>
      <c r="AT95" t="s">
        <v>49</v>
      </c>
      <c r="AU95" t="s">
        <v>49</v>
      </c>
      <c r="AV95" t="s">
        <v>49</v>
      </c>
    </row>
    <row r="96" spans="1:48">
      <c r="A96" t="s">
        <v>266</v>
      </c>
      <c r="B96" t="s">
        <v>38</v>
      </c>
      <c r="C96" t="s">
        <v>38</v>
      </c>
      <c r="D96" t="s">
        <v>267</v>
      </c>
      <c r="E96" t="s">
        <v>192</v>
      </c>
      <c r="F96">
        <v>2003</v>
      </c>
      <c r="G96" t="s">
        <v>268</v>
      </c>
      <c r="H96" t="s">
        <v>42</v>
      </c>
      <c r="I96" t="s">
        <v>43</v>
      </c>
      <c r="J96" t="str">
        <f t="shared" si="1"/>
        <v>Lobelia_siphilitica</v>
      </c>
      <c r="K96" t="s">
        <v>45</v>
      </c>
      <c r="L96" t="s">
        <v>46</v>
      </c>
      <c r="M96" t="s">
        <v>12</v>
      </c>
      <c r="N96" t="s">
        <v>77</v>
      </c>
      <c r="O96" t="s">
        <v>49</v>
      </c>
      <c r="P96" t="s">
        <v>49</v>
      </c>
      <c r="Q96" t="s">
        <v>49</v>
      </c>
      <c r="R96" t="s">
        <v>49</v>
      </c>
      <c r="S96" t="s">
        <v>78</v>
      </c>
      <c r="T96" t="s">
        <v>79</v>
      </c>
      <c r="U96" t="s">
        <v>253</v>
      </c>
      <c r="V96" t="s">
        <v>47</v>
      </c>
      <c r="W96" s="13">
        <v>41.683332999999998</v>
      </c>
      <c r="X96" s="13">
        <v>-92.87</v>
      </c>
      <c r="Y96" s="14" t="s">
        <v>142</v>
      </c>
      <c r="Z96" t="s">
        <v>273</v>
      </c>
      <c r="AA96" s="10" t="s">
        <v>49</v>
      </c>
      <c r="AB96" s="10" t="s">
        <v>49</v>
      </c>
      <c r="AC96" s="10" t="s">
        <v>49</v>
      </c>
      <c r="AD96" t="s">
        <v>68</v>
      </c>
      <c r="AE96" t="s">
        <v>59</v>
      </c>
      <c r="AF96" s="10" t="s">
        <v>49</v>
      </c>
      <c r="AG96" s="10" t="s">
        <v>49</v>
      </c>
      <c r="AH96" t="s">
        <v>49</v>
      </c>
      <c r="AI96" t="s">
        <v>274</v>
      </c>
      <c r="AJ96" t="s">
        <v>49</v>
      </c>
      <c r="AK96">
        <v>99</v>
      </c>
      <c r="AM96" s="6" t="s">
        <v>49</v>
      </c>
      <c r="AN96">
        <v>0.46200000000000002</v>
      </c>
      <c r="AO96" t="s">
        <v>49</v>
      </c>
      <c r="AP96">
        <v>0</v>
      </c>
      <c r="AQ96" t="s">
        <v>49</v>
      </c>
      <c r="AR96">
        <v>0.46200000000000002</v>
      </c>
      <c r="AS96" t="s">
        <v>49</v>
      </c>
      <c r="AT96" t="s">
        <v>49</v>
      </c>
      <c r="AU96" t="s">
        <v>49</v>
      </c>
      <c r="AV96" t="s">
        <v>49</v>
      </c>
    </row>
    <row r="97" spans="1:48">
      <c r="A97" t="s">
        <v>266</v>
      </c>
      <c r="B97" t="s">
        <v>38</v>
      </c>
      <c r="C97" t="s">
        <v>38</v>
      </c>
      <c r="D97" t="s">
        <v>267</v>
      </c>
      <c r="E97" t="s">
        <v>192</v>
      </c>
      <c r="F97">
        <v>2003</v>
      </c>
      <c r="G97" t="s">
        <v>268</v>
      </c>
      <c r="H97" t="s">
        <v>42</v>
      </c>
      <c r="I97" t="s">
        <v>43</v>
      </c>
      <c r="J97" t="str">
        <f t="shared" si="1"/>
        <v>Lobelia_siphilitica</v>
      </c>
      <c r="K97" t="s">
        <v>45</v>
      </c>
      <c r="L97" t="s">
        <v>46</v>
      </c>
      <c r="M97" t="s">
        <v>12</v>
      </c>
      <c r="N97" t="s">
        <v>77</v>
      </c>
      <c r="O97" t="s">
        <v>49</v>
      </c>
      <c r="P97" t="s">
        <v>49</v>
      </c>
      <c r="Q97" t="s">
        <v>49</v>
      </c>
      <c r="R97" t="s">
        <v>49</v>
      </c>
      <c r="S97" t="s">
        <v>78</v>
      </c>
      <c r="T97" t="s">
        <v>79</v>
      </c>
      <c r="U97" t="s">
        <v>253</v>
      </c>
      <c r="V97" t="s">
        <v>47</v>
      </c>
      <c r="W97" s="13">
        <v>41.683332999999998</v>
      </c>
      <c r="X97" s="13">
        <v>-92.87</v>
      </c>
      <c r="Y97" s="14" t="s">
        <v>142</v>
      </c>
      <c r="Z97" t="s">
        <v>273</v>
      </c>
      <c r="AA97" s="10" t="s">
        <v>49</v>
      </c>
      <c r="AB97" s="10" t="s">
        <v>49</v>
      </c>
      <c r="AC97" s="10" t="s">
        <v>49</v>
      </c>
      <c r="AD97" t="s">
        <v>68</v>
      </c>
      <c r="AE97" t="s">
        <v>275</v>
      </c>
      <c r="AF97" s="10" t="s">
        <v>49</v>
      </c>
      <c r="AG97" s="10" t="s">
        <v>49</v>
      </c>
      <c r="AH97" t="s">
        <v>49</v>
      </c>
      <c r="AI97" t="s">
        <v>274</v>
      </c>
      <c r="AJ97" t="s">
        <v>49</v>
      </c>
      <c r="AK97">
        <v>99</v>
      </c>
      <c r="AM97" s="6" t="s">
        <v>49</v>
      </c>
      <c r="AN97">
        <v>7.0000000000000007E-2</v>
      </c>
      <c r="AO97" t="s">
        <v>49</v>
      </c>
      <c r="AP97">
        <v>0</v>
      </c>
      <c r="AQ97" t="s">
        <v>49</v>
      </c>
      <c r="AR97">
        <v>7.0000000000000007E-2</v>
      </c>
      <c r="AS97" t="s">
        <v>49</v>
      </c>
      <c r="AT97" t="s">
        <v>49</v>
      </c>
      <c r="AU97" t="s">
        <v>49</v>
      </c>
      <c r="AV97" t="s">
        <v>49</v>
      </c>
    </row>
    <row r="98" spans="1:48">
      <c r="A98" t="s">
        <v>266</v>
      </c>
      <c r="B98" t="s">
        <v>38</v>
      </c>
      <c r="C98" t="s">
        <v>38</v>
      </c>
      <c r="D98" t="s">
        <v>267</v>
      </c>
      <c r="E98" t="s">
        <v>192</v>
      </c>
      <c r="F98">
        <v>2003</v>
      </c>
      <c r="G98" t="s">
        <v>268</v>
      </c>
      <c r="H98" t="s">
        <v>42</v>
      </c>
      <c r="I98" t="s">
        <v>43</v>
      </c>
      <c r="J98" t="str">
        <f t="shared" si="1"/>
        <v>Lobelia_siphilitica</v>
      </c>
      <c r="K98" t="s">
        <v>45</v>
      </c>
      <c r="L98" t="s">
        <v>46</v>
      </c>
      <c r="M98" t="s">
        <v>12</v>
      </c>
      <c r="N98" t="s">
        <v>77</v>
      </c>
      <c r="O98" t="s">
        <v>49</v>
      </c>
      <c r="P98" t="s">
        <v>49</v>
      </c>
      <c r="Q98" t="s">
        <v>49</v>
      </c>
      <c r="R98" t="s">
        <v>49</v>
      </c>
      <c r="S98" t="s">
        <v>78</v>
      </c>
      <c r="T98" t="s">
        <v>79</v>
      </c>
      <c r="U98" t="s">
        <v>253</v>
      </c>
      <c r="V98" t="s">
        <v>47</v>
      </c>
      <c r="W98" s="13">
        <v>41.683332999999998</v>
      </c>
      <c r="X98" s="13">
        <v>-92.87</v>
      </c>
      <c r="Y98" s="14" t="s">
        <v>142</v>
      </c>
      <c r="Z98" t="s">
        <v>273</v>
      </c>
      <c r="AA98" s="10" t="s">
        <v>49</v>
      </c>
      <c r="AB98" s="10" t="s">
        <v>49</v>
      </c>
      <c r="AC98" s="10" t="s">
        <v>49</v>
      </c>
      <c r="AD98" t="s">
        <v>68</v>
      </c>
      <c r="AE98" t="s">
        <v>52</v>
      </c>
      <c r="AF98" s="10" t="s">
        <v>49</v>
      </c>
      <c r="AG98" s="10" t="s">
        <v>49</v>
      </c>
      <c r="AH98" t="s">
        <v>49</v>
      </c>
      <c r="AI98" t="s">
        <v>274</v>
      </c>
      <c r="AJ98" t="s">
        <v>49</v>
      </c>
      <c r="AK98">
        <v>99</v>
      </c>
      <c r="AM98" s="6" t="s">
        <v>49</v>
      </c>
      <c r="AN98">
        <v>-1.341</v>
      </c>
      <c r="AO98" t="s">
        <v>49</v>
      </c>
      <c r="AP98">
        <v>0</v>
      </c>
      <c r="AQ98" t="s">
        <v>49</v>
      </c>
      <c r="AR98">
        <v>-1.341</v>
      </c>
      <c r="AS98" t="s">
        <v>49</v>
      </c>
      <c r="AT98" t="s">
        <v>49</v>
      </c>
      <c r="AU98" t="s">
        <v>49</v>
      </c>
      <c r="AV98" t="s">
        <v>49</v>
      </c>
    </row>
    <row r="99" spans="1:48">
      <c r="A99" t="s">
        <v>266</v>
      </c>
      <c r="B99" t="s">
        <v>38</v>
      </c>
      <c r="C99" t="s">
        <v>38</v>
      </c>
      <c r="D99" t="s">
        <v>267</v>
      </c>
      <c r="E99" t="s">
        <v>192</v>
      </c>
      <c r="F99">
        <v>2003</v>
      </c>
      <c r="G99" t="s">
        <v>268</v>
      </c>
      <c r="H99" t="s">
        <v>42</v>
      </c>
      <c r="I99" t="s">
        <v>43</v>
      </c>
      <c r="J99" t="str">
        <f t="shared" si="1"/>
        <v>Lobelia_siphilitica</v>
      </c>
      <c r="K99" t="s">
        <v>45</v>
      </c>
      <c r="L99" t="s">
        <v>46</v>
      </c>
      <c r="M99" t="s">
        <v>12</v>
      </c>
      <c r="N99" t="s">
        <v>77</v>
      </c>
      <c r="O99" t="s">
        <v>49</v>
      </c>
      <c r="P99" t="s">
        <v>49</v>
      </c>
      <c r="Q99" t="s">
        <v>49</v>
      </c>
      <c r="R99" t="s">
        <v>49</v>
      </c>
      <c r="S99" t="s">
        <v>78</v>
      </c>
      <c r="T99" t="s">
        <v>79</v>
      </c>
      <c r="U99" t="s">
        <v>253</v>
      </c>
      <c r="V99" t="s">
        <v>47</v>
      </c>
      <c r="W99" s="13">
        <v>41.683332999999998</v>
      </c>
      <c r="X99" s="13">
        <v>-92.87</v>
      </c>
      <c r="Y99" s="14" t="s">
        <v>142</v>
      </c>
      <c r="Z99" t="s">
        <v>273</v>
      </c>
      <c r="AA99" s="10" t="s">
        <v>49</v>
      </c>
      <c r="AB99" s="10" t="s">
        <v>49</v>
      </c>
      <c r="AC99" s="10" t="s">
        <v>49</v>
      </c>
      <c r="AD99" t="s">
        <v>69</v>
      </c>
      <c r="AE99" t="s">
        <v>63</v>
      </c>
      <c r="AF99" s="10" t="s">
        <v>49</v>
      </c>
      <c r="AG99" s="10" t="s">
        <v>49</v>
      </c>
      <c r="AH99" t="s">
        <v>49</v>
      </c>
      <c r="AI99" t="s">
        <v>274</v>
      </c>
      <c r="AJ99" t="s">
        <v>49</v>
      </c>
      <c r="AK99">
        <v>99</v>
      </c>
      <c r="AM99" s="6" t="s">
        <v>49</v>
      </c>
      <c r="AN99">
        <v>0.15</v>
      </c>
      <c r="AO99" t="s">
        <v>49</v>
      </c>
      <c r="AP99">
        <v>0</v>
      </c>
      <c r="AQ99" t="s">
        <v>49</v>
      </c>
      <c r="AR99">
        <v>0.15</v>
      </c>
      <c r="AS99" t="s">
        <v>49</v>
      </c>
      <c r="AT99" t="s">
        <v>49</v>
      </c>
      <c r="AU99" t="s">
        <v>49</v>
      </c>
      <c r="AV99" t="s">
        <v>49</v>
      </c>
    </row>
    <row r="100" spans="1:48">
      <c r="A100" t="s">
        <v>266</v>
      </c>
      <c r="B100" t="s">
        <v>38</v>
      </c>
      <c r="C100" t="s">
        <v>38</v>
      </c>
      <c r="D100" t="s">
        <v>267</v>
      </c>
      <c r="E100" t="s">
        <v>192</v>
      </c>
      <c r="F100">
        <v>2003</v>
      </c>
      <c r="G100" t="s">
        <v>268</v>
      </c>
      <c r="H100" t="s">
        <v>42</v>
      </c>
      <c r="I100" t="s">
        <v>43</v>
      </c>
      <c r="J100" t="str">
        <f t="shared" si="1"/>
        <v>Lobelia_siphilitica</v>
      </c>
      <c r="K100" t="s">
        <v>45</v>
      </c>
      <c r="L100" t="s">
        <v>46</v>
      </c>
      <c r="M100" t="s">
        <v>12</v>
      </c>
      <c r="N100" t="s">
        <v>77</v>
      </c>
      <c r="O100" t="s">
        <v>49</v>
      </c>
      <c r="P100" t="s">
        <v>49</v>
      </c>
      <c r="Q100" t="s">
        <v>49</v>
      </c>
      <c r="R100" t="s">
        <v>49</v>
      </c>
      <c r="S100" t="s">
        <v>78</v>
      </c>
      <c r="T100" t="s">
        <v>79</v>
      </c>
      <c r="U100" t="s">
        <v>253</v>
      </c>
      <c r="V100" t="s">
        <v>47</v>
      </c>
      <c r="W100" s="13">
        <v>41.683332999999998</v>
      </c>
      <c r="X100" s="13">
        <v>-92.87</v>
      </c>
      <c r="Y100" s="14" t="s">
        <v>142</v>
      </c>
      <c r="Z100" t="s">
        <v>273</v>
      </c>
      <c r="AA100" s="10" t="s">
        <v>49</v>
      </c>
      <c r="AB100" s="10" t="s">
        <v>49</v>
      </c>
      <c r="AC100" s="10" t="s">
        <v>49</v>
      </c>
      <c r="AD100" t="s">
        <v>69</v>
      </c>
      <c r="AE100" t="s">
        <v>65</v>
      </c>
      <c r="AF100" s="10" t="s">
        <v>49</v>
      </c>
      <c r="AG100" s="10" t="s">
        <v>49</v>
      </c>
      <c r="AH100" t="s">
        <v>49</v>
      </c>
      <c r="AI100" t="s">
        <v>274</v>
      </c>
      <c r="AJ100" t="s">
        <v>49</v>
      </c>
      <c r="AK100">
        <v>99</v>
      </c>
      <c r="AM100" s="6" t="s">
        <v>49</v>
      </c>
      <c r="AN100">
        <v>0.114</v>
      </c>
      <c r="AO100" t="s">
        <v>49</v>
      </c>
      <c r="AP100">
        <v>0</v>
      </c>
      <c r="AQ100" t="s">
        <v>49</v>
      </c>
      <c r="AR100">
        <v>0.114</v>
      </c>
      <c r="AS100" t="s">
        <v>49</v>
      </c>
      <c r="AT100" t="s">
        <v>49</v>
      </c>
      <c r="AU100" t="s">
        <v>49</v>
      </c>
      <c r="AV100" t="s">
        <v>49</v>
      </c>
    </row>
    <row r="101" spans="1:48">
      <c r="A101" t="s">
        <v>266</v>
      </c>
      <c r="B101" t="s">
        <v>38</v>
      </c>
      <c r="C101" t="s">
        <v>38</v>
      </c>
      <c r="D101" t="s">
        <v>267</v>
      </c>
      <c r="E101" t="s">
        <v>192</v>
      </c>
      <c r="F101">
        <v>2003</v>
      </c>
      <c r="G101" t="s">
        <v>268</v>
      </c>
      <c r="H101" t="s">
        <v>42</v>
      </c>
      <c r="I101" t="s">
        <v>43</v>
      </c>
      <c r="J101" t="str">
        <f t="shared" si="1"/>
        <v>Lobelia_siphilitica</v>
      </c>
      <c r="K101" t="s">
        <v>45</v>
      </c>
      <c r="L101" t="s">
        <v>46</v>
      </c>
      <c r="M101" t="s">
        <v>12</v>
      </c>
      <c r="N101" t="s">
        <v>77</v>
      </c>
      <c r="O101" t="s">
        <v>49</v>
      </c>
      <c r="P101" t="s">
        <v>49</v>
      </c>
      <c r="Q101" t="s">
        <v>49</v>
      </c>
      <c r="R101" t="s">
        <v>49</v>
      </c>
      <c r="S101" t="s">
        <v>78</v>
      </c>
      <c r="T101" t="s">
        <v>79</v>
      </c>
      <c r="U101" t="s">
        <v>253</v>
      </c>
      <c r="V101" t="s">
        <v>47</v>
      </c>
      <c r="W101" s="13">
        <v>41.683332999999998</v>
      </c>
      <c r="X101" s="13">
        <v>-92.87</v>
      </c>
      <c r="Y101" s="14" t="s">
        <v>142</v>
      </c>
      <c r="Z101" t="s">
        <v>273</v>
      </c>
      <c r="AA101" s="10" t="s">
        <v>49</v>
      </c>
      <c r="AB101" s="10" t="s">
        <v>49</v>
      </c>
      <c r="AC101" s="10" t="s">
        <v>49</v>
      </c>
      <c r="AD101" t="s">
        <v>69</v>
      </c>
      <c r="AE101" t="s">
        <v>59</v>
      </c>
      <c r="AF101" s="10" t="s">
        <v>49</v>
      </c>
      <c r="AG101" s="10" t="s">
        <v>49</v>
      </c>
      <c r="AH101" t="s">
        <v>49</v>
      </c>
      <c r="AI101" t="s">
        <v>274</v>
      </c>
      <c r="AJ101" t="s">
        <v>49</v>
      </c>
      <c r="AK101">
        <v>99</v>
      </c>
      <c r="AM101" s="6" t="s">
        <v>49</v>
      </c>
      <c r="AN101">
        <v>0.14699999999999999</v>
      </c>
      <c r="AO101" t="s">
        <v>49</v>
      </c>
      <c r="AP101">
        <v>0</v>
      </c>
      <c r="AQ101" t="s">
        <v>49</v>
      </c>
      <c r="AR101">
        <v>0.14699999999999999</v>
      </c>
      <c r="AS101" t="s">
        <v>49</v>
      </c>
      <c r="AT101" t="s">
        <v>49</v>
      </c>
      <c r="AU101" t="s">
        <v>49</v>
      </c>
      <c r="AV101" t="s">
        <v>49</v>
      </c>
    </row>
    <row r="102" spans="1:48">
      <c r="A102" t="s">
        <v>266</v>
      </c>
      <c r="B102" t="s">
        <v>38</v>
      </c>
      <c r="C102" t="s">
        <v>38</v>
      </c>
      <c r="D102" t="s">
        <v>267</v>
      </c>
      <c r="E102" t="s">
        <v>192</v>
      </c>
      <c r="F102">
        <v>2003</v>
      </c>
      <c r="G102" t="s">
        <v>268</v>
      </c>
      <c r="H102" t="s">
        <v>42</v>
      </c>
      <c r="I102" t="s">
        <v>43</v>
      </c>
      <c r="J102" t="str">
        <f t="shared" si="1"/>
        <v>Lobelia_siphilitica</v>
      </c>
      <c r="K102" t="s">
        <v>45</v>
      </c>
      <c r="L102" t="s">
        <v>46</v>
      </c>
      <c r="M102" t="s">
        <v>12</v>
      </c>
      <c r="N102" t="s">
        <v>77</v>
      </c>
      <c r="O102" t="s">
        <v>49</v>
      </c>
      <c r="P102" t="s">
        <v>49</v>
      </c>
      <c r="Q102" t="s">
        <v>49</v>
      </c>
      <c r="R102" t="s">
        <v>49</v>
      </c>
      <c r="S102" t="s">
        <v>78</v>
      </c>
      <c r="T102" t="s">
        <v>79</v>
      </c>
      <c r="U102" t="s">
        <v>253</v>
      </c>
      <c r="V102" t="s">
        <v>47</v>
      </c>
      <c r="W102" s="13">
        <v>41.683332999999998</v>
      </c>
      <c r="X102" s="13">
        <v>-92.87</v>
      </c>
      <c r="Y102" s="14" t="s">
        <v>142</v>
      </c>
      <c r="Z102" t="s">
        <v>273</v>
      </c>
      <c r="AA102" s="10" t="s">
        <v>49</v>
      </c>
      <c r="AB102" s="10" t="s">
        <v>49</v>
      </c>
      <c r="AC102" s="10" t="s">
        <v>49</v>
      </c>
      <c r="AD102" t="s">
        <v>69</v>
      </c>
      <c r="AE102" t="s">
        <v>275</v>
      </c>
      <c r="AF102" s="10" t="s">
        <v>49</v>
      </c>
      <c r="AG102" s="10" t="s">
        <v>49</v>
      </c>
      <c r="AH102" t="s">
        <v>49</v>
      </c>
      <c r="AI102" t="s">
        <v>274</v>
      </c>
      <c r="AJ102" t="s">
        <v>49</v>
      </c>
      <c r="AK102">
        <v>99</v>
      </c>
      <c r="AM102" s="6" t="s">
        <v>49</v>
      </c>
      <c r="AN102">
        <v>-3.0000000000000001E-3</v>
      </c>
      <c r="AO102" t="s">
        <v>49</v>
      </c>
      <c r="AP102">
        <v>0</v>
      </c>
      <c r="AQ102" t="s">
        <v>49</v>
      </c>
      <c r="AR102">
        <v>-3.0000000000000001E-3</v>
      </c>
      <c r="AS102" t="s">
        <v>49</v>
      </c>
      <c r="AT102" t="s">
        <v>49</v>
      </c>
      <c r="AU102" t="s">
        <v>49</v>
      </c>
      <c r="AV102" t="s">
        <v>49</v>
      </c>
    </row>
    <row r="103" spans="1:48">
      <c r="A103" t="s">
        <v>266</v>
      </c>
      <c r="B103" t="s">
        <v>38</v>
      </c>
      <c r="C103" t="s">
        <v>38</v>
      </c>
      <c r="D103" t="s">
        <v>267</v>
      </c>
      <c r="E103" t="s">
        <v>192</v>
      </c>
      <c r="F103">
        <v>2003</v>
      </c>
      <c r="G103" t="s">
        <v>268</v>
      </c>
      <c r="H103" t="s">
        <v>42</v>
      </c>
      <c r="I103" t="s">
        <v>43</v>
      </c>
      <c r="J103" t="str">
        <f t="shared" si="1"/>
        <v>Lobelia_siphilitica</v>
      </c>
      <c r="K103" t="s">
        <v>45</v>
      </c>
      <c r="L103" t="s">
        <v>46</v>
      </c>
      <c r="M103" t="s">
        <v>12</v>
      </c>
      <c r="N103" t="s">
        <v>77</v>
      </c>
      <c r="O103" t="s">
        <v>49</v>
      </c>
      <c r="P103" t="s">
        <v>49</v>
      </c>
      <c r="Q103" t="s">
        <v>49</v>
      </c>
      <c r="R103" t="s">
        <v>49</v>
      </c>
      <c r="S103" t="s">
        <v>78</v>
      </c>
      <c r="T103" t="s">
        <v>79</v>
      </c>
      <c r="U103" t="s">
        <v>253</v>
      </c>
      <c r="V103" t="s">
        <v>47</v>
      </c>
      <c r="W103" s="13">
        <v>41.683332999999998</v>
      </c>
      <c r="X103" s="13">
        <v>-92.87</v>
      </c>
      <c r="Y103" s="14" t="s">
        <v>142</v>
      </c>
      <c r="Z103" t="s">
        <v>273</v>
      </c>
      <c r="AA103" s="10" t="s">
        <v>49</v>
      </c>
      <c r="AB103" s="10" t="s">
        <v>49</v>
      </c>
      <c r="AC103" s="10" t="s">
        <v>49</v>
      </c>
      <c r="AD103" t="s">
        <v>69</v>
      </c>
      <c r="AE103" t="s">
        <v>52</v>
      </c>
      <c r="AF103" s="10" t="s">
        <v>49</v>
      </c>
      <c r="AG103" s="10" t="s">
        <v>49</v>
      </c>
      <c r="AH103" t="s">
        <v>49</v>
      </c>
      <c r="AI103" t="s">
        <v>274</v>
      </c>
      <c r="AJ103" t="s">
        <v>49</v>
      </c>
      <c r="AK103">
        <v>99</v>
      </c>
      <c r="AM103" s="6" t="s">
        <v>49</v>
      </c>
      <c r="AN103">
        <v>1.605</v>
      </c>
      <c r="AO103" t="s">
        <v>49</v>
      </c>
      <c r="AP103">
        <v>0</v>
      </c>
      <c r="AQ103" t="s">
        <v>49</v>
      </c>
      <c r="AR103">
        <v>1.605</v>
      </c>
      <c r="AS103" t="s">
        <v>49</v>
      </c>
      <c r="AT103" t="s">
        <v>49</v>
      </c>
      <c r="AU103" t="s">
        <v>49</v>
      </c>
      <c r="AV103" t="s">
        <v>49</v>
      </c>
    </row>
    <row r="104" spans="1:48">
      <c r="A104" t="s">
        <v>266</v>
      </c>
      <c r="B104" t="s">
        <v>38</v>
      </c>
      <c r="C104" t="s">
        <v>38</v>
      </c>
      <c r="D104" t="s">
        <v>267</v>
      </c>
      <c r="E104" t="s">
        <v>192</v>
      </c>
      <c r="F104">
        <v>2003</v>
      </c>
      <c r="G104" t="s">
        <v>268</v>
      </c>
      <c r="H104" t="s">
        <v>42</v>
      </c>
      <c r="I104" t="s">
        <v>43</v>
      </c>
      <c r="J104" t="str">
        <f t="shared" si="1"/>
        <v>Lobelia_siphilitica</v>
      </c>
      <c r="K104" t="s">
        <v>45</v>
      </c>
      <c r="L104" t="s">
        <v>46</v>
      </c>
      <c r="M104" t="s">
        <v>12</v>
      </c>
      <c r="N104" t="s">
        <v>77</v>
      </c>
      <c r="O104" t="s">
        <v>49</v>
      </c>
      <c r="P104" t="s">
        <v>49</v>
      </c>
      <c r="Q104" t="s">
        <v>49</v>
      </c>
      <c r="R104" t="s">
        <v>49</v>
      </c>
      <c r="S104" t="s">
        <v>78</v>
      </c>
      <c r="T104" t="s">
        <v>79</v>
      </c>
      <c r="U104" t="s">
        <v>253</v>
      </c>
      <c r="V104" t="s">
        <v>47</v>
      </c>
      <c r="W104" s="13">
        <v>41.683332999999998</v>
      </c>
      <c r="X104" s="13">
        <v>-92.87</v>
      </c>
      <c r="Y104" s="14" t="s">
        <v>142</v>
      </c>
      <c r="Z104" t="s">
        <v>273</v>
      </c>
      <c r="AA104" s="10" t="s">
        <v>49</v>
      </c>
      <c r="AB104" s="10" t="s">
        <v>49</v>
      </c>
      <c r="AC104" s="10" t="s">
        <v>49</v>
      </c>
      <c r="AD104" t="s">
        <v>63</v>
      </c>
      <c r="AE104" t="s">
        <v>65</v>
      </c>
      <c r="AF104" s="10" t="s">
        <v>49</v>
      </c>
      <c r="AG104" s="10" t="s">
        <v>49</v>
      </c>
      <c r="AH104" t="s">
        <v>49</v>
      </c>
      <c r="AI104" t="s">
        <v>274</v>
      </c>
      <c r="AJ104" t="s">
        <v>49</v>
      </c>
      <c r="AK104">
        <v>99</v>
      </c>
      <c r="AM104" s="6" t="s">
        <v>49</v>
      </c>
      <c r="AN104">
        <v>7.8E-2</v>
      </c>
      <c r="AO104" t="s">
        <v>49</v>
      </c>
      <c r="AP104">
        <v>0</v>
      </c>
      <c r="AQ104" t="s">
        <v>49</v>
      </c>
      <c r="AR104">
        <v>7.8E-2</v>
      </c>
      <c r="AS104" t="s">
        <v>49</v>
      </c>
      <c r="AT104" t="s">
        <v>49</v>
      </c>
      <c r="AU104" t="s">
        <v>49</v>
      </c>
      <c r="AV104" t="s">
        <v>49</v>
      </c>
    </row>
    <row r="105" spans="1:48">
      <c r="A105" t="s">
        <v>266</v>
      </c>
      <c r="B105" t="s">
        <v>38</v>
      </c>
      <c r="C105" t="s">
        <v>38</v>
      </c>
      <c r="D105" t="s">
        <v>267</v>
      </c>
      <c r="E105" t="s">
        <v>192</v>
      </c>
      <c r="F105">
        <v>2003</v>
      </c>
      <c r="G105" t="s">
        <v>268</v>
      </c>
      <c r="H105" t="s">
        <v>42</v>
      </c>
      <c r="I105" t="s">
        <v>43</v>
      </c>
      <c r="J105" t="str">
        <f t="shared" si="1"/>
        <v>Lobelia_siphilitica</v>
      </c>
      <c r="K105" t="s">
        <v>45</v>
      </c>
      <c r="L105" t="s">
        <v>46</v>
      </c>
      <c r="M105" t="s">
        <v>12</v>
      </c>
      <c r="N105" t="s">
        <v>77</v>
      </c>
      <c r="O105" t="s">
        <v>49</v>
      </c>
      <c r="P105" t="s">
        <v>49</v>
      </c>
      <c r="Q105" t="s">
        <v>49</v>
      </c>
      <c r="R105" t="s">
        <v>49</v>
      </c>
      <c r="S105" t="s">
        <v>78</v>
      </c>
      <c r="T105" t="s">
        <v>79</v>
      </c>
      <c r="U105" t="s">
        <v>253</v>
      </c>
      <c r="V105" t="s">
        <v>47</v>
      </c>
      <c r="W105" s="13">
        <v>41.683332999999998</v>
      </c>
      <c r="X105" s="13">
        <v>-92.87</v>
      </c>
      <c r="Y105" s="14" t="s">
        <v>142</v>
      </c>
      <c r="Z105" t="s">
        <v>273</v>
      </c>
      <c r="AA105" s="10" t="s">
        <v>49</v>
      </c>
      <c r="AB105" s="10" t="s">
        <v>49</v>
      </c>
      <c r="AC105" s="10" t="s">
        <v>49</v>
      </c>
      <c r="AD105" t="s">
        <v>63</v>
      </c>
      <c r="AE105" t="s">
        <v>59</v>
      </c>
      <c r="AF105" s="10" t="s">
        <v>49</v>
      </c>
      <c r="AG105" s="10" t="s">
        <v>49</v>
      </c>
      <c r="AH105" t="s">
        <v>49</v>
      </c>
      <c r="AI105" t="s">
        <v>274</v>
      </c>
      <c r="AJ105" t="s">
        <v>49</v>
      </c>
      <c r="AK105">
        <v>99</v>
      </c>
      <c r="AM105" s="6" t="s">
        <v>49</v>
      </c>
      <c r="AN105">
        <v>0.82299999999999995</v>
      </c>
      <c r="AO105" t="s">
        <v>49</v>
      </c>
      <c r="AP105">
        <v>0</v>
      </c>
      <c r="AQ105" t="s">
        <v>49</v>
      </c>
      <c r="AR105">
        <v>0.82299999999999995</v>
      </c>
      <c r="AS105" t="s">
        <v>49</v>
      </c>
      <c r="AT105" t="s">
        <v>49</v>
      </c>
      <c r="AU105" t="s">
        <v>49</v>
      </c>
      <c r="AV105" t="s">
        <v>49</v>
      </c>
    </row>
    <row r="106" spans="1:48">
      <c r="A106" t="s">
        <v>266</v>
      </c>
      <c r="B106" t="s">
        <v>38</v>
      </c>
      <c r="C106" t="s">
        <v>38</v>
      </c>
      <c r="D106" t="s">
        <v>267</v>
      </c>
      <c r="E106" t="s">
        <v>192</v>
      </c>
      <c r="F106">
        <v>2003</v>
      </c>
      <c r="G106" t="s">
        <v>268</v>
      </c>
      <c r="H106" t="s">
        <v>42</v>
      </c>
      <c r="I106" t="s">
        <v>43</v>
      </c>
      <c r="J106" t="str">
        <f t="shared" si="1"/>
        <v>Lobelia_siphilitica</v>
      </c>
      <c r="K106" t="s">
        <v>45</v>
      </c>
      <c r="L106" t="s">
        <v>46</v>
      </c>
      <c r="M106" t="s">
        <v>12</v>
      </c>
      <c r="N106" t="s">
        <v>77</v>
      </c>
      <c r="O106" t="s">
        <v>49</v>
      </c>
      <c r="P106" t="s">
        <v>49</v>
      </c>
      <c r="Q106" t="s">
        <v>49</v>
      </c>
      <c r="R106" t="s">
        <v>49</v>
      </c>
      <c r="S106" t="s">
        <v>78</v>
      </c>
      <c r="T106" t="s">
        <v>79</v>
      </c>
      <c r="U106" t="s">
        <v>253</v>
      </c>
      <c r="V106" t="s">
        <v>47</v>
      </c>
      <c r="W106" s="13">
        <v>41.683332999999998</v>
      </c>
      <c r="X106" s="13">
        <v>-92.87</v>
      </c>
      <c r="Y106" s="14" t="s">
        <v>142</v>
      </c>
      <c r="Z106" t="s">
        <v>273</v>
      </c>
      <c r="AA106" s="10" t="s">
        <v>49</v>
      </c>
      <c r="AB106" s="10" t="s">
        <v>49</v>
      </c>
      <c r="AC106" s="10" t="s">
        <v>49</v>
      </c>
      <c r="AD106" t="s">
        <v>63</v>
      </c>
      <c r="AE106" t="s">
        <v>275</v>
      </c>
      <c r="AF106" s="10" t="s">
        <v>49</v>
      </c>
      <c r="AG106" s="10" t="s">
        <v>49</v>
      </c>
      <c r="AH106" t="s">
        <v>49</v>
      </c>
      <c r="AI106" t="s">
        <v>274</v>
      </c>
      <c r="AJ106" t="s">
        <v>49</v>
      </c>
      <c r="AK106">
        <v>99</v>
      </c>
      <c r="AM106" s="6" t="s">
        <v>49</v>
      </c>
      <c r="AN106">
        <v>-0.08</v>
      </c>
      <c r="AO106" t="s">
        <v>49</v>
      </c>
      <c r="AP106">
        <v>0</v>
      </c>
      <c r="AQ106" t="s">
        <v>49</v>
      </c>
      <c r="AR106">
        <v>-0.08</v>
      </c>
      <c r="AS106" t="s">
        <v>49</v>
      </c>
      <c r="AT106" t="s">
        <v>49</v>
      </c>
      <c r="AU106" t="s">
        <v>49</v>
      </c>
      <c r="AV106" t="s">
        <v>49</v>
      </c>
    </row>
    <row r="107" spans="1:48">
      <c r="A107" t="s">
        <v>266</v>
      </c>
      <c r="B107" t="s">
        <v>38</v>
      </c>
      <c r="C107" t="s">
        <v>38</v>
      </c>
      <c r="D107" t="s">
        <v>267</v>
      </c>
      <c r="E107" t="s">
        <v>192</v>
      </c>
      <c r="F107">
        <v>2003</v>
      </c>
      <c r="G107" t="s">
        <v>268</v>
      </c>
      <c r="H107" t="s">
        <v>42</v>
      </c>
      <c r="I107" t="s">
        <v>43</v>
      </c>
      <c r="J107" t="str">
        <f t="shared" si="1"/>
        <v>Lobelia_siphilitica</v>
      </c>
      <c r="K107" t="s">
        <v>45</v>
      </c>
      <c r="L107" t="s">
        <v>46</v>
      </c>
      <c r="M107" t="s">
        <v>12</v>
      </c>
      <c r="N107" t="s">
        <v>77</v>
      </c>
      <c r="O107" t="s">
        <v>49</v>
      </c>
      <c r="P107" t="s">
        <v>49</v>
      </c>
      <c r="Q107" t="s">
        <v>49</v>
      </c>
      <c r="R107" t="s">
        <v>49</v>
      </c>
      <c r="S107" t="s">
        <v>78</v>
      </c>
      <c r="T107" t="s">
        <v>79</v>
      </c>
      <c r="U107" t="s">
        <v>253</v>
      </c>
      <c r="V107" t="s">
        <v>47</v>
      </c>
      <c r="W107" s="13">
        <v>41.683332999999998</v>
      </c>
      <c r="X107" s="13">
        <v>-92.87</v>
      </c>
      <c r="Y107" s="14" t="s">
        <v>142</v>
      </c>
      <c r="Z107" t="s">
        <v>273</v>
      </c>
      <c r="AA107" s="10" t="s">
        <v>49</v>
      </c>
      <c r="AB107" s="10" t="s">
        <v>49</v>
      </c>
      <c r="AC107" s="10" t="s">
        <v>49</v>
      </c>
      <c r="AD107" t="s">
        <v>63</v>
      </c>
      <c r="AE107" t="s">
        <v>52</v>
      </c>
      <c r="AF107" s="10" t="s">
        <v>49</v>
      </c>
      <c r="AG107" s="10" t="s">
        <v>49</v>
      </c>
      <c r="AH107" t="s">
        <v>49</v>
      </c>
      <c r="AI107" t="s">
        <v>274</v>
      </c>
      <c r="AJ107" t="s">
        <v>49</v>
      </c>
      <c r="AK107">
        <v>99</v>
      </c>
      <c r="AM107" s="6" t="s">
        <v>49</v>
      </c>
      <c r="AN107">
        <v>-1.1519999999999999</v>
      </c>
      <c r="AO107" t="s">
        <v>49</v>
      </c>
      <c r="AP107">
        <v>0</v>
      </c>
      <c r="AQ107" t="s">
        <v>49</v>
      </c>
      <c r="AR107">
        <v>-1.1519999999999999</v>
      </c>
      <c r="AS107" t="s">
        <v>49</v>
      </c>
      <c r="AT107" t="s">
        <v>49</v>
      </c>
      <c r="AU107" t="s">
        <v>49</v>
      </c>
      <c r="AV107" t="s">
        <v>49</v>
      </c>
    </row>
    <row r="108" spans="1:48">
      <c r="A108" t="s">
        <v>266</v>
      </c>
      <c r="B108" t="s">
        <v>38</v>
      </c>
      <c r="C108" t="s">
        <v>38</v>
      </c>
      <c r="D108" t="s">
        <v>267</v>
      </c>
      <c r="E108" t="s">
        <v>192</v>
      </c>
      <c r="F108">
        <v>2003</v>
      </c>
      <c r="G108" t="s">
        <v>268</v>
      </c>
      <c r="H108" t="s">
        <v>42</v>
      </c>
      <c r="I108" t="s">
        <v>43</v>
      </c>
      <c r="J108" t="str">
        <f t="shared" si="1"/>
        <v>Lobelia_siphilitica</v>
      </c>
      <c r="K108" t="s">
        <v>45</v>
      </c>
      <c r="L108" t="s">
        <v>46</v>
      </c>
      <c r="M108" t="s">
        <v>12</v>
      </c>
      <c r="N108" t="s">
        <v>77</v>
      </c>
      <c r="O108" t="s">
        <v>49</v>
      </c>
      <c r="P108" t="s">
        <v>49</v>
      </c>
      <c r="Q108" t="s">
        <v>49</v>
      </c>
      <c r="R108" t="s">
        <v>49</v>
      </c>
      <c r="S108" t="s">
        <v>78</v>
      </c>
      <c r="T108" t="s">
        <v>79</v>
      </c>
      <c r="U108" t="s">
        <v>253</v>
      </c>
      <c r="V108" t="s">
        <v>47</v>
      </c>
      <c r="W108" s="13">
        <v>41.683332999999998</v>
      </c>
      <c r="X108" s="13">
        <v>-92.87</v>
      </c>
      <c r="Y108" s="14" t="s">
        <v>142</v>
      </c>
      <c r="Z108" t="s">
        <v>273</v>
      </c>
      <c r="AA108" s="10" t="s">
        <v>49</v>
      </c>
      <c r="AB108" s="10" t="s">
        <v>49</v>
      </c>
      <c r="AC108" s="10" t="s">
        <v>49</v>
      </c>
      <c r="AD108" t="s">
        <v>65</v>
      </c>
      <c r="AE108" t="s">
        <v>59</v>
      </c>
      <c r="AF108" s="10" t="s">
        <v>49</v>
      </c>
      <c r="AG108" s="10" t="s">
        <v>49</v>
      </c>
      <c r="AH108" t="s">
        <v>49</v>
      </c>
      <c r="AI108" t="s">
        <v>274</v>
      </c>
      <c r="AJ108" t="s">
        <v>49</v>
      </c>
      <c r="AK108">
        <v>99</v>
      </c>
      <c r="AM108" s="6" t="s">
        <v>49</v>
      </c>
      <c r="AN108">
        <v>0.02</v>
      </c>
      <c r="AO108" t="s">
        <v>49</v>
      </c>
      <c r="AP108">
        <v>0</v>
      </c>
      <c r="AQ108" t="s">
        <v>49</v>
      </c>
      <c r="AR108">
        <v>0.02</v>
      </c>
      <c r="AS108" t="s">
        <v>49</v>
      </c>
      <c r="AT108" t="s">
        <v>49</v>
      </c>
      <c r="AU108" t="s">
        <v>49</v>
      </c>
      <c r="AV108" t="s">
        <v>49</v>
      </c>
    </row>
    <row r="109" spans="1:48">
      <c r="A109" t="s">
        <v>266</v>
      </c>
      <c r="B109" t="s">
        <v>38</v>
      </c>
      <c r="C109" t="s">
        <v>38</v>
      </c>
      <c r="D109" t="s">
        <v>267</v>
      </c>
      <c r="E109" t="s">
        <v>192</v>
      </c>
      <c r="F109">
        <v>2003</v>
      </c>
      <c r="G109" t="s">
        <v>268</v>
      </c>
      <c r="H109" t="s">
        <v>42</v>
      </c>
      <c r="I109" t="s">
        <v>43</v>
      </c>
      <c r="J109" t="str">
        <f t="shared" si="1"/>
        <v>Lobelia_siphilitica</v>
      </c>
      <c r="K109" t="s">
        <v>45</v>
      </c>
      <c r="L109" t="s">
        <v>46</v>
      </c>
      <c r="M109" t="s">
        <v>12</v>
      </c>
      <c r="N109" t="s">
        <v>77</v>
      </c>
      <c r="O109" t="s">
        <v>49</v>
      </c>
      <c r="P109" t="s">
        <v>49</v>
      </c>
      <c r="Q109" t="s">
        <v>49</v>
      </c>
      <c r="R109" t="s">
        <v>49</v>
      </c>
      <c r="S109" t="s">
        <v>78</v>
      </c>
      <c r="T109" t="s">
        <v>79</v>
      </c>
      <c r="U109" t="s">
        <v>253</v>
      </c>
      <c r="V109" t="s">
        <v>47</v>
      </c>
      <c r="W109" s="13">
        <v>41.683332999999998</v>
      </c>
      <c r="X109" s="13">
        <v>-92.87</v>
      </c>
      <c r="Y109" s="14" t="s">
        <v>142</v>
      </c>
      <c r="Z109" t="s">
        <v>273</v>
      </c>
      <c r="AA109" s="10" t="s">
        <v>49</v>
      </c>
      <c r="AB109" s="10" t="s">
        <v>49</v>
      </c>
      <c r="AC109" s="10" t="s">
        <v>49</v>
      </c>
      <c r="AD109" t="s">
        <v>65</v>
      </c>
      <c r="AE109" t="s">
        <v>275</v>
      </c>
      <c r="AF109" s="10" t="s">
        <v>49</v>
      </c>
      <c r="AG109" s="10" t="s">
        <v>49</v>
      </c>
      <c r="AH109" t="s">
        <v>49</v>
      </c>
      <c r="AI109" t="s">
        <v>274</v>
      </c>
      <c r="AJ109" t="s">
        <v>49</v>
      </c>
      <c r="AK109">
        <v>99</v>
      </c>
      <c r="AM109" s="6" t="s">
        <v>49</v>
      </c>
      <c r="AN109">
        <v>-6.0999999999999999E-2</v>
      </c>
      <c r="AO109" t="s">
        <v>49</v>
      </c>
      <c r="AP109">
        <v>0</v>
      </c>
      <c r="AQ109" t="s">
        <v>49</v>
      </c>
      <c r="AR109">
        <v>-6.0999999999999999E-2</v>
      </c>
      <c r="AS109" t="s">
        <v>49</v>
      </c>
      <c r="AT109" t="s">
        <v>49</v>
      </c>
      <c r="AU109" t="s">
        <v>49</v>
      </c>
      <c r="AV109" t="s">
        <v>49</v>
      </c>
    </row>
    <row r="110" spans="1:48">
      <c r="A110" t="s">
        <v>266</v>
      </c>
      <c r="B110" t="s">
        <v>38</v>
      </c>
      <c r="C110" t="s">
        <v>38</v>
      </c>
      <c r="D110" t="s">
        <v>267</v>
      </c>
      <c r="E110" t="s">
        <v>192</v>
      </c>
      <c r="F110">
        <v>2003</v>
      </c>
      <c r="G110" t="s">
        <v>268</v>
      </c>
      <c r="H110" t="s">
        <v>42</v>
      </c>
      <c r="I110" t="s">
        <v>43</v>
      </c>
      <c r="J110" t="str">
        <f t="shared" si="1"/>
        <v>Lobelia_siphilitica</v>
      </c>
      <c r="K110" t="s">
        <v>45</v>
      </c>
      <c r="L110" t="s">
        <v>46</v>
      </c>
      <c r="M110" t="s">
        <v>12</v>
      </c>
      <c r="N110" t="s">
        <v>77</v>
      </c>
      <c r="O110" t="s">
        <v>49</v>
      </c>
      <c r="P110" t="s">
        <v>49</v>
      </c>
      <c r="Q110" t="s">
        <v>49</v>
      </c>
      <c r="R110" t="s">
        <v>49</v>
      </c>
      <c r="S110" t="s">
        <v>78</v>
      </c>
      <c r="T110" t="s">
        <v>79</v>
      </c>
      <c r="U110" t="s">
        <v>253</v>
      </c>
      <c r="V110" t="s">
        <v>47</v>
      </c>
      <c r="W110" s="13">
        <v>41.683332999999998</v>
      </c>
      <c r="X110" s="13">
        <v>-92.87</v>
      </c>
      <c r="Y110" s="14" t="s">
        <v>142</v>
      </c>
      <c r="Z110" t="s">
        <v>273</v>
      </c>
      <c r="AA110" s="10" t="s">
        <v>49</v>
      </c>
      <c r="AB110" s="10" t="s">
        <v>49</v>
      </c>
      <c r="AC110" s="10" t="s">
        <v>49</v>
      </c>
      <c r="AD110" t="s">
        <v>65</v>
      </c>
      <c r="AE110" t="s">
        <v>52</v>
      </c>
      <c r="AF110" s="10" t="s">
        <v>49</v>
      </c>
      <c r="AG110" s="10" t="s">
        <v>49</v>
      </c>
      <c r="AH110" t="s">
        <v>49</v>
      </c>
      <c r="AI110" t="s">
        <v>274</v>
      </c>
      <c r="AJ110" t="s">
        <v>49</v>
      </c>
      <c r="AK110">
        <v>99</v>
      </c>
      <c r="AM110" s="6" t="s">
        <v>49</v>
      </c>
      <c r="AN110">
        <v>1.8460000000000001</v>
      </c>
      <c r="AO110" t="s">
        <v>49</v>
      </c>
      <c r="AP110">
        <v>0</v>
      </c>
      <c r="AQ110" t="s">
        <v>49</v>
      </c>
      <c r="AR110">
        <v>1.8460000000000001</v>
      </c>
      <c r="AS110" t="s">
        <v>49</v>
      </c>
      <c r="AT110" t="s">
        <v>49</v>
      </c>
      <c r="AU110" t="s">
        <v>49</v>
      </c>
      <c r="AV110" t="s">
        <v>49</v>
      </c>
    </row>
    <row r="111" spans="1:48">
      <c r="A111" t="s">
        <v>266</v>
      </c>
      <c r="B111" t="s">
        <v>38</v>
      </c>
      <c r="C111" t="s">
        <v>38</v>
      </c>
      <c r="D111" t="s">
        <v>267</v>
      </c>
      <c r="E111" t="s">
        <v>192</v>
      </c>
      <c r="F111">
        <v>2003</v>
      </c>
      <c r="G111" t="s">
        <v>268</v>
      </c>
      <c r="H111" t="s">
        <v>42</v>
      </c>
      <c r="I111" t="s">
        <v>43</v>
      </c>
      <c r="J111" t="str">
        <f t="shared" si="1"/>
        <v>Lobelia_siphilitica</v>
      </c>
      <c r="K111" t="s">
        <v>45</v>
      </c>
      <c r="L111" t="s">
        <v>46</v>
      </c>
      <c r="M111" t="s">
        <v>12</v>
      </c>
      <c r="N111" t="s">
        <v>77</v>
      </c>
      <c r="O111" t="s">
        <v>49</v>
      </c>
      <c r="P111" t="s">
        <v>49</v>
      </c>
      <c r="Q111" t="s">
        <v>49</v>
      </c>
      <c r="R111" t="s">
        <v>49</v>
      </c>
      <c r="S111" t="s">
        <v>78</v>
      </c>
      <c r="T111" t="s">
        <v>79</v>
      </c>
      <c r="U111" t="s">
        <v>253</v>
      </c>
      <c r="V111" t="s">
        <v>47</v>
      </c>
      <c r="W111" s="13">
        <v>41.683332999999998</v>
      </c>
      <c r="X111" s="13">
        <v>-92.87</v>
      </c>
      <c r="Y111" s="14" t="s">
        <v>142</v>
      </c>
      <c r="Z111" t="s">
        <v>273</v>
      </c>
      <c r="AA111" s="10" t="s">
        <v>49</v>
      </c>
      <c r="AB111" s="10" t="s">
        <v>49</v>
      </c>
      <c r="AC111" s="10" t="s">
        <v>49</v>
      </c>
      <c r="AD111" t="s">
        <v>59</v>
      </c>
      <c r="AE111" t="s">
        <v>275</v>
      </c>
      <c r="AF111" s="10" t="s">
        <v>49</v>
      </c>
      <c r="AG111" s="10" t="s">
        <v>49</v>
      </c>
      <c r="AH111" t="s">
        <v>49</v>
      </c>
      <c r="AI111" t="s">
        <v>274</v>
      </c>
      <c r="AJ111" t="s">
        <v>49</v>
      </c>
      <c r="AK111">
        <v>99</v>
      </c>
      <c r="AM111" s="6" t="s">
        <v>49</v>
      </c>
      <c r="AN111">
        <v>0.64500000000000002</v>
      </c>
      <c r="AO111" t="s">
        <v>49</v>
      </c>
      <c r="AP111">
        <v>0</v>
      </c>
      <c r="AQ111" t="s">
        <v>49</v>
      </c>
      <c r="AR111">
        <v>0.64500000000000002</v>
      </c>
      <c r="AS111" t="s">
        <v>49</v>
      </c>
      <c r="AT111" t="s">
        <v>49</v>
      </c>
      <c r="AU111" t="s">
        <v>49</v>
      </c>
      <c r="AV111" t="s">
        <v>49</v>
      </c>
    </row>
    <row r="112" spans="1:48">
      <c r="A112" t="s">
        <v>266</v>
      </c>
      <c r="B112" t="s">
        <v>38</v>
      </c>
      <c r="C112" t="s">
        <v>38</v>
      </c>
      <c r="D112" t="s">
        <v>267</v>
      </c>
      <c r="E112" t="s">
        <v>192</v>
      </c>
      <c r="F112">
        <v>2003</v>
      </c>
      <c r="G112" t="s">
        <v>268</v>
      </c>
      <c r="H112" t="s">
        <v>42</v>
      </c>
      <c r="I112" t="s">
        <v>43</v>
      </c>
      <c r="J112" t="str">
        <f t="shared" si="1"/>
        <v>Lobelia_siphilitica</v>
      </c>
      <c r="K112" t="s">
        <v>45</v>
      </c>
      <c r="L112" t="s">
        <v>46</v>
      </c>
      <c r="M112" t="s">
        <v>12</v>
      </c>
      <c r="N112" t="s">
        <v>77</v>
      </c>
      <c r="O112" t="s">
        <v>49</v>
      </c>
      <c r="P112" t="s">
        <v>49</v>
      </c>
      <c r="Q112" t="s">
        <v>49</v>
      </c>
      <c r="R112" t="s">
        <v>49</v>
      </c>
      <c r="S112" t="s">
        <v>78</v>
      </c>
      <c r="T112" t="s">
        <v>79</v>
      </c>
      <c r="U112" t="s">
        <v>253</v>
      </c>
      <c r="V112" t="s">
        <v>47</v>
      </c>
      <c r="W112" s="13">
        <v>41.683332999999998</v>
      </c>
      <c r="X112" s="13">
        <v>-92.87</v>
      </c>
      <c r="Y112" s="14" t="s">
        <v>142</v>
      </c>
      <c r="Z112" t="s">
        <v>273</v>
      </c>
      <c r="AA112" s="10" t="s">
        <v>49</v>
      </c>
      <c r="AB112" s="10" t="s">
        <v>49</v>
      </c>
      <c r="AC112" s="10" t="s">
        <v>49</v>
      </c>
      <c r="AD112" t="s">
        <v>59</v>
      </c>
      <c r="AE112" t="s">
        <v>52</v>
      </c>
      <c r="AF112" s="10" t="s">
        <v>49</v>
      </c>
      <c r="AG112" s="10" t="s">
        <v>49</v>
      </c>
      <c r="AH112" t="s">
        <v>49</v>
      </c>
      <c r="AI112" t="s">
        <v>274</v>
      </c>
      <c r="AJ112" t="s">
        <v>49</v>
      </c>
      <c r="AK112">
        <v>99</v>
      </c>
      <c r="AM112" s="6" t="s">
        <v>49</v>
      </c>
      <c r="AN112">
        <v>1.8740000000000001</v>
      </c>
      <c r="AO112" t="s">
        <v>49</v>
      </c>
      <c r="AP112">
        <v>0</v>
      </c>
      <c r="AQ112" t="s">
        <v>49</v>
      </c>
      <c r="AR112">
        <v>1.8740000000000001</v>
      </c>
      <c r="AS112" t="s">
        <v>49</v>
      </c>
      <c r="AT112" t="s">
        <v>49</v>
      </c>
      <c r="AU112" t="s">
        <v>49</v>
      </c>
      <c r="AV112" t="s">
        <v>49</v>
      </c>
    </row>
    <row r="113" spans="1:48">
      <c r="A113" t="s">
        <v>266</v>
      </c>
      <c r="B113" t="s">
        <v>38</v>
      </c>
      <c r="C113" t="s">
        <v>38</v>
      </c>
      <c r="D113" t="s">
        <v>267</v>
      </c>
      <c r="E113" t="s">
        <v>192</v>
      </c>
      <c r="F113">
        <v>2003</v>
      </c>
      <c r="G113" t="s">
        <v>268</v>
      </c>
      <c r="H113" t="s">
        <v>42</v>
      </c>
      <c r="I113" t="s">
        <v>43</v>
      </c>
      <c r="J113" t="str">
        <f t="shared" si="1"/>
        <v>Lobelia_siphilitica</v>
      </c>
      <c r="K113" t="s">
        <v>45</v>
      </c>
      <c r="L113" t="s">
        <v>46</v>
      </c>
      <c r="M113" t="s">
        <v>12</v>
      </c>
      <c r="N113" t="s">
        <v>77</v>
      </c>
      <c r="O113" t="s">
        <v>49</v>
      </c>
      <c r="P113" t="s">
        <v>49</v>
      </c>
      <c r="Q113" t="s">
        <v>49</v>
      </c>
      <c r="R113" t="s">
        <v>49</v>
      </c>
      <c r="S113" t="s">
        <v>78</v>
      </c>
      <c r="T113" t="s">
        <v>79</v>
      </c>
      <c r="U113" t="s">
        <v>253</v>
      </c>
      <c r="V113" t="s">
        <v>47</v>
      </c>
      <c r="W113" s="13">
        <v>41.683332999999998</v>
      </c>
      <c r="X113" s="13">
        <v>-92.87</v>
      </c>
      <c r="Y113" s="14" t="s">
        <v>142</v>
      </c>
      <c r="Z113" t="s">
        <v>273</v>
      </c>
      <c r="AA113" s="10" t="s">
        <v>49</v>
      </c>
      <c r="AB113" s="10" t="s">
        <v>49</v>
      </c>
      <c r="AC113" s="10" t="s">
        <v>49</v>
      </c>
      <c r="AD113" t="s">
        <v>275</v>
      </c>
      <c r="AE113" t="s">
        <v>52</v>
      </c>
      <c r="AF113" s="10" t="s">
        <v>49</v>
      </c>
      <c r="AG113" s="10" t="s">
        <v>49</v>
      </c>
      <c r="AH113" t="s">
        <v>49</v>
      </c>
      <c r="AI113" t="s">
        <v>274</v>
      </c>
      <c r="AJ113" t="s">
        <v>49</v>
      </c>
      <c r="AK113">
        <v>99</v>
      </c>
      <c r="AM113" s="6" t="s">
        <v>49</v>
      </c>
      <c r="AN113">
        <v>2.9119999999999999</v>
      </c>
      <c r="AO113" t="s">
        <v>49</v>
      </c>
      <c r="AP113">
        <v>0</v>
      </c>
      <c r="AQ113" t="s">
        <v>49</v>
      </c>
      <c r="AR113">
        <v>2.9119999999999999</v>
      </c>
      <c r="AS113" t="s">
        <v>49</v>
      </c>
      <c r="AT113" t="s">
        <v>49</v>
      </c>
      <c r="AU113" t="s">
        <v>49</v>
      </c>
      <c r="AV113" t="s">
        <v>49</v>
      </c>
    </row>
    <row r="114" spans="1:48">
      <c r="A114" t="s">
        <v>266</v>
      </c>
      <c r="B114" t="s">
        <v>38</v>
      </c>
      <c r="C114" t="s">
        <v>38</v>
      </c>
      <c r="D114" t="s">
        <v>267</v>
      </c>
      <c r="E114" t="s">
        <v>192</v>
      </c>
      <c r="F114">
        <v>2003</v>
      </c>
      <c r="G114" t="s">
        <v>268</v>
      </c>
      <c r="H114" t="s">
        <v>42</v>
      </c>
      <c r="I114" t="s">
        <v>43</v>
      </c>
      <c r="J114" t="str">
        <f t="shared" si="1"/>
        <v>Lobelia_siphilitica</v>
      </c>
      <c r="K114" t="s">
        <v>45</v>
      </c>
      <c r="L114" t="s">
        <v>46</v>
      </c>
      <c r="M114" t="s">
        <v>12</v>
      </c>
      <c r="N114" t="s">
        <v>77</v>
      </c>
      <c r="O114" t="s">
        <v>49</v>
      </c>
      <c r="P114" t="s">
        <v>49</v>
      </c>
      <c r="Q114" t="s">
        <v>49</v>
      </c>
      <c r="R114" t="s">
        <v>49</v>
      </c>
      <c r="S114" t="s">
        <v>78</v>
      </c>
      <c r="T114" t="s">
        <v>79</v>
      </c>
      <c r="U114" t="s">
        <v>253</v>
      </c>
      <c r="V114" t="s">
        <v>70</v>
      </c>
      <c r="W114" s="13">
        <v>41.704999999999998</v>
      </c>
      <c r="X114" s="13">
        <v>-92.786666999999994</v>
      </c>
      <c r="Y114" s="14" t="s">
        <v>142</v>
      </c>
      <c r="Z114" t="s">
        <v>273</v>
      </c>
      <c r="AA114" s="10" t="s">
        <v>49</v>
      </c>
      <c r="AB114" s="10" t="s">
        <v>49</v>
      </c>
      <c r="AC114" s="10" t="s">
        <v>49</v>
      </c>
      <c r="AD114" t="s">
        <v>68</v>
      </c>
      <c r="AE114" t="s">
        <v>68</v>
      </c>
      <c r="AF114" s="10" t="s">
        <v>60</v>
      </c>
      <c r="AG114" s="10" t="s">
        <v>61</v>
      </c>
      <c r="AH114" t="s">
        <v>49</v>
      </c>
      <c r="AI114" t="s">
        <v>274</v>
      </c>
      <c r="AJ114" t="s">
        <v>49</v>
      </c>
      <c r="AK114">
        <v>47</v>
      </c>
      <c r="AM114">
        <v>11.992800000000001</v>
      </c>
      <c r="AN114">
        <v>2.085</v>
      </c>
      <c r="AO114" t="s">
        <v>49</v>
      </c>
      <c r="AP114">
        <v>0</v>
      </c>
      <c r="AQ114" t="s">
        <v>49</v>
      </c>
      <c r="AR114">
        <v>2.085</v>
      </c>
      <c r="AS114" t="s">
        <v>49</v>
      </c>
      <c r="AT114" t="s">
        <v>49</v>
      </c>
      <c r="AU114" t="s">
        <v>49</v>
      </c>
      <c r="AV114" t="s">
        <v>49</v>
      </c>
    </row>
    <row r="115" spans="1:48">
      <c r="A115" t="s">
        <v>266</v>
      </c>
      <c r="B115" t="s">
        <v>38</v>
      </c>
      <c r="C115" t="s">
        <v>38</v>
      </c>
      <c r="D115" t="s">
        <v>267</v>
      </c>
      <c r="E115" t="s">
        <v>192</v>
      </c>
      <c r="F115">
        <v>2003</v>
      </c>
      <c r="G115" t="s">
        <v>268</v>
      </c>
      <c r="H115" t="s">
        <v>42</v>
      </c>
      <c r="I115" t="s">
        <v>43</v>
      </c>
      <c r="J115" t="str">
        <f t="shared" si="1"/>
        <v>Lobelia_siphilitica</v>
      </c>
      <c r="K115" t="s">
        <v>45</v>
      </c>
      <c r="L115" t="s">
        <v>46</v>
      </c>
      <c r="M115" t="s">
        <v>12</v>
      </c>
      <c r="N115" t="s">
        <v>77</v>
      </c>
      <c r="O115" t="s">
        <v>49</v>
      </c>
      <c r="P115" t="s">
        <v>49</v>
      </c>
      <c r="Q115" t="s">
        <v>49</v>
      </c>
      <c r="R115" t="s">
        <v>49</v>
      </c>
      <c r="S115" t="s">
        <v>78</v>
      </c>
      <c r="T115" t="s">
        <v>79</v>
      </c>
      <c r="U115" t="s">
        <v>253</v>
      </c>
      <c r="V115" t="s">
        <v>70</v>
      </c>
      <c r="W115" s="13">
        <v>41.704999999999998</v>
      </c>
      <c r="X115" s="13">
        <v>-92.786666999999994</v>
      </c>
      <c r="Y115" s="14" t="s">
        <v>142</v>
      </c>
      <c r="Z115" t="s">
        <v>273</v>
      </c>
      <c r="AA115" s="10" t="s">
        <v>49</v>
      </c>
      <c r="AB115" s="10" t="s">
        <v>49</v>
      </c>
      <c r="AC115" s="10" t="s">
        <v>49</v>
      </c>
      <c r="AD115" t="s">
        <v>69</v>
      </c>
      <c r="AE115" t="s">
        <v>69</v>
      </c>
      <c r="AF115" s="10" t="s">
        <v>60</v>
      </c>
      <c r="AG115" s="10" t="s">
        <v>61</v>
      </c>
      <c r="AH115" t="s">
        <v>49</v>
      </c>
      <c r="AI115" t="s">
        <v>274</v>
      </c>
      <c r="AJ115" t="s">
        <v>49</v>
      </c>
      <c r="AK115">
        <v>47</v>
      </c>
      <c r="AM115">
        <v>5.1847000000000003</v>
      </c>
      <c r="AN115">
        <v>0.26800000000000002</v>
      </c>
      <c r="AO115" t="s">
        <v>49</v>
      </c>
      <c r="AP115">
        <v>0</v>
      </c>
      <c r="AQ115" t="s">
        <v>49</v>
      </c>
      <c r="AR115">
        <v>0.26800000000000002</v>
      </c>
      <c r="AS115" t="s">
        <v>49</v>
      </c>
      <c r="AT115" t="s">
        <v>49</v>
      </c>
      <c r="AU115" t="s">
        <v>49</v>
      </c>
      <c r="AV115" t="s">
        <v>49</v>
      </c>
    </row>
    <row r="116" spans="1:48">
      <c r="A116" t="s">
        <v>266</v>
      </c>
      <c r="B116" t="s">
        <v>38</v>
      </c>
      <c r="C116" t="s">
        <v>38</v>
      </c>
      <c r="D116" t="s">
        <v>267</v>
      </c>
      <c r="E116" t="s">
        <v>192</v>
      </c>
      <c r="F116">
        <v>2003</v>
      </c>
      <c r="G116" t="s">
        <v>268</v>
      </c>
      <c r="H116" t="s">
        <v>42</v>
      </c>
      <c r="I116" t="s">
        <v>43</v>
      </c>
      <c r="J116" t="str">
        <f t="shared" si="1"/>
        <v>Lobelia_siphilitica</v>
      </c>
      <c r="K116" t="s">
        <v>45</v>
      </c>
      <c r="L116" t="s">
        <v>46</v>
      </c>
      <c r="M116" t="s">
        <v>12</v>
      </c>
      <c r="N116" t="s">
        <v>77</v>
      </c>
      <c r="O116" t="s">
        <v>49</v>
      </c>
      <c r="P116" t="s">
        <v>49</v>
      </c>
      <c r="Q116" t="s">
        <v>49</v>
      </c>
      <c r="R116" t="s">
        <v>49</v>
      </c>
      <c r="S116" t="s">
        <v>78</v>
      </c>
      <c r="T116" t="s">
        <v>79</v>
      </c>
      <c r="U116" t="s">
        <v>253</v>
      </c>
      <c r="V116" t="s">
        <v>70</v>
      </c>
      <c r="W116" s="13">
        <v>41.704999999999998</v>
      </c>
      <c r="X116" s="13">
        <v>-92.786666999999994</v>
      </c>
      <c r="Y116" s="14" t="s">
        <v>142</v>
      </c>
      <c r="Z116" t="s">
        <v>273</v>
      </c>
      <c r="AA116" s="10" t="s">
        <v>49</v>
      </c>
      <c r="AB116" s="10" t="s">
        <v>49</v>
      </c>
      <c r="AC116" s="10" t="s">
        <v>49</v>
      </c>
      <c r="AD116" t="s">
        <v>63</v>
      </c>
      <c r="AE116" t="s">
        <v>63</v>
      </c>
      <c r="AF116" s="10" t="s">
        <v>60</v>
      </c>
      <c r="AG116" s="10" t="s">
        <v>61</v>
      </c>
      <c r="AH116" t="s">
        <v>49</v>
      </c>
      <c r="AI116" t="s">
        <v>274</v>
      </c>
      <c r="AJ116" t="s">
        <v>49</v>
      </c>
      <c r="AK116">
        <v>47</v>
      </c>
      <c r="AM116">
        <v>16.966799999999999</v>
      </c>
      <c r="AN116">
        <v>1.107</v>
      </c>
      <c r="AO116" t="s">
        <v>49</v>
      </c>
      <c r="AP116">
        <v>0</v>
      </c>
      <c r="AQ116" t="s">
        <v>49</v>
      </c>
      <c r="AR116">
        <v>1.107</v>
      </c>
      <c r="AS116" t="s">
        <v>49</v>
      </c>
      <c r="AT116" t="s">
        <v>49</v>
      </c>
      <c r="AU116" t="s">
        <v>49</v>
      </c>
      <c r="AV116" t="s">
        <v>49</v>
      </c>
    </row>
    <row r="117" spans="1:48">
      <c r="A117" t="s">
        <v>266</v>
      </c>
      <c r="B117" t="s">
        <v>38</v>
      </c>
      <c r="C117" t="s">
        <v>38</v>
      </c>
      <c r="D117" t="s">
        <v>267</v>
      </c>
      <c r="E117" t="s">
        <v>192</v>
      </c>
      <c r="F117">
        <v>2003</v>
      </c>
      <c r="G117" t="s">
        <v>268</v>
      </c>
      <c r="H117" t="s">
        <v>42</v>
      </c>
      <c r="I117" t="s">
        <v>43</v>
      </c>
      <c r="J117" t="str">
        <f t="shared" si="1"/>
        <v>Lobelia_siphilitica</v>
      </c>
      <c r="K117" t="s">
        <v>45</v>
      </c>
      <c r="L117" t="s">
        <v>46</v>
      </c>
      <c r="M117" t="s">
        <v>12</v>
      </c>
      <c r="N117" t="s">
        <v>77</v>
      </c>
      <c r="O117" t="s">
        <v>49</v>
      </c>
      <c r="P117" t="s">
        <v>49</v>
      </c>
      <c r="Q117" t="s">
        <v>49</v>
      </c>
      <c r="R117" t="s">
        <v>49</v>
      </c>
      <c r="S117" t="s">
        <v>78</v>
      </c>
      <c r="T117" t="s">
        <v>79</v>
      </c>
      <c r="U117" t="s">
        <v>253</v>
      </c>
      <c r="V117" t="s">
        <v>70</v>
      </c>
      <c r="W117" s="13">
        <v>41.704999999999998</v>
      </c>
      <c r="X117" s="13">
        <v>-92.786666999999994</v>
      </c>
      <c r="Y117" s="14" t="s">
        <v>142</v>
      </c>
      <c r="Z117" t="s">
        <v>273</v>
      </c>
      <c r="AA117" s="10" t="s">
        <v>49</v>
      </c>
      <c r="AB117" s="10" t="s">
        <v>49</v>
      </c>
      <c r="AC117" s="10" t="s">
        <v>49</v>
      </c>
      <c r="AD117" t="s">
        <v>65</v>
      </c>
      <c r="AE117" t="s">
        <v>65</v>
      </c>
      <c r="AF117" s="10" t="s">
        <v>60</v>
      </c>
      <c r="AG117" s="10" t="s">
        <v>61</v>
      </c>
      <c r="AH117" t="s">
        <v>49</v>
      </c>
      <c r="AI117" t="s">
        <v>274</v>
      </c>
      <c r="AJ117" t="s">
        <v>49</v>
      </c>
      <c r="AK117">
        <v>47</v>
      </c>
      <c r="AM117">
        <v>5.3331999999999997</v>
      </c>
      <c r="AN117">
        <v>0.254</v>
      </c>
      <c r="AO117" t="s">
        <v>49</v>
      </c>
      <c r="AP117">
        <v>0</v>
      </c>
      <c r="AQ117" t="s">
        <v>49</v>
      </c>
      <c r="AR117">
        <v>0.254</v>
      </c>
      <c r="AS117" t="s">
        <v>49</v>
      </c>
      <c r="AT117" t="s">
        <v>49</v>
      </c>
      <c r="AU117" t="s">
        <v>49</v>
      </c>
      <c r="AV117" t="s">
        <v>49</v>
      </c>
    </row>
    <row r="118" spans="1:48">
      <c r="A118" t="s">
        <v>266</v>
      </c>
      <c r="B118" t="s">
        <v>38</v>
      </c>
      <c r="C118" t="s">
        <v>38</v>
      </c>
      <c r="D118" t="s">
        <v>267</v>
      </c>
      <c r="E118" t="s">
        <v>192</v>
      </c>
      <c r="F118">
        <v>2003</v>
      </c>
      <c r="G118" t="s">
        <v>268</v>
      </c>
      <c r="H118" t="s">
        <v>42</v>
      </c>
      <c r="I118" t="s">
        <v>43</v>
      </c>
      <c r="J118" t="str">
        <f t="shared" si="1"/>
        <v>Lobelia_siphilitica</v>
      </c>
      <c r="K118" t="s">
        <v>45</v>
      </c>
      <c r="L118" t="s">
        <v>46</v>
      </c>
      <c r="M118" t="s">
        <v>12</v>
      </c>
      <c r="N118" t="s">
        <v>77</v>
      </c>
      <c r="O118" t="s">
        <v>49</v>
      </c>
      <c r="P118" t="s">
        <v>49</v>
      </c>
      <c r="Q118" t="s">
        <v>49</v>
      </c>
      <c r="R118" t="s">
        <v>49</v>
      </c>
      <c r="S118" t="s">
        <v>78</v>
      </c>
      <c r="T118" t="s">
        <v>79</v>
      </c>
      <c r="U118" t="s">
        <v>253</v>
      </c>
      <c r="V118" t="s">
        <v>70</v>
      </c>
      <c r="W118" s="13">
        <v>41.704999999999998</v>
      </c>
      <c r="X118" s="13">
        <v>-92.786666999999994</v>
      </c>
      <c r="Y118" s="14" t="s">
        <v>142</v>
      </c>
      <c r="Z118" t="s">
        <v>273</v>
      </c>
      <c r="AA118" s="10" t="s">
        <v>49</v>
      </c>
      <c r="AB118" s="10" t="s">
        <v>49</v>
      </c>
      <c r="AC118" s="10" t="s">
        <v>49</v>
      </c>
      <c r="AD118" t="s">
        <v>59</v>
      </c>
      <c r="AE118" t="s">
        <v>59</v>
      </c>
      <c r="AF118" s="10" t="s">
        <v>60</v>
      </c>
      <c r="AG118" s="10" t="s">
        <v>61</v>
      </c>
      <c r="AH118" t="s">
        <v>49</v>
      </c>
      <c r="AI118" t="s">
        <v>274</v>
      </c>
      <c r="AJ118" t="s">
        <v>49</v>
      </c>
      <c r="AK118">
        <v>47</v>
      </c>
      <c r="AM118">
        <v>21.5823</v>
      </c>
      <c r="AN118">
        <v>1.595</v>
      </c>
      <c r="AO118" t="s">
        <v>49</v>
      </c>
      <c r="AP118">
        <v>0</v>
      </c>
      <c r="AQ118" t="s">
        <v>49</v>
      </c>
      <c r="AR118">
        <v>1.595</v>
      </c>
      <c r="AS118" t="s">
        <v>49</v>
      </c>
      <c r="AT118" t="s">
        <v>49</v>
      </c>
      <c r="AU118" t="s">
        <v>49</v>
      </c>
      <c r="AV118" t="s">
        <v>49</v>
      </c>
    </row>
    <row r="119" spans="1:48">
      <c r="A119" t="s">
        <v>266</v>
      </c>
      <c r="B119" t="s">
        <v>38</v>
      </c>
      <c r="C119" t="s">
        <v>38</v>
      </c>
      <c r="D119" t="s">
        <v>267</v>
      </c>
      <c r="E119" t="s">
        <v>192</v>
      </c>
      <c r="F119">
        <v>2003</v>
      </c>
      <c r="G119" t="s">
        <v>268</v>
      </c>
      <c r="H119" t="s">
        <v>42</v>
      </c>
      <c r="I119" t="s">
        <v>43</v>
      </c>
      <c r="J119" t="str">
        <f t="shared" si="1"/>
        <v>Lobelia_siphilitica</v>
      </c>
      <c r="K119" t="s">
        <v>45</v>
      </c>
      <c r="L119" t="s">
        <v>46</v>
      </c>
      <c r="M119" t="s">
        <v>12</v>
      </c>
      <c r="N119" t="s">
        <v>77</v>
      </c>
      <c r="O119" t="s">
        <v>49</v>
      </c>
      <c r="P119" t="s">
        <v>49</v>
      </c>
      <c r="Q119" t="s">
        <v>49</v>
      </c>
      <c r="R119" t="s">
        <v>49</v>
      </c>
      <c r="S119" t="s">
        <v>78</v>
      </c>
      <c r="T119" t="s">
        <v>79</v>
      </c>
      <c r="U119" t="s">
        <v>253</v>
      </c>
      <c r="V119" t="s">
        <v>70</v>
      </c>
      <c r="W119" s="13">
        <v>41.704999999999998</v>
      </c>
      <c r="X119" s="13">
        <v>-92.786666999999994</v>
      </c>
      <c r="Y119" s="14" t="s">
        <v>142</v>
      </c>
      <c r="Z119" t="s">
        <v>273</v>
      </c>
      <c r="AA119" s="10" t="s">
        <v>49</v>
      </c>
      <c r="AB119" s="10" t="s">
        <v>49</v>
      </c>
      <c r="AC119" s="10" t="s">
        <v>49</v>
      </c>
      <c r="AD119" t="s">
        <v>275</v>
      </c>
      <c r="AE119" t="s">
        <v>275</v>
      </c>
      <c r="AF119" s="10" t="s">
        <v>60</v>
      </c>
      <c r="AG119" s="10" t="s">
        <v>61</v>
      </c>
      <c r="AH119" t="s">
        <v>49</v>
      </c>
      <c r="AI119" t="s">
        <v>274</v>
      </c>
      <c r="AJ119" t="s">
        <v>49</v>
      </c>
      <c r="AK119">
        <v>47</v>
      </c>
      <c r="AM119">
        <v>4.7748999999999997</v>
      </c>
      <c r="AN119">
        <v>2.359</v>
      </c>
      <c r="AO119" t="s">
        <v>49</v>
      </c>
      <c r="AP119">
        <v>0</v>
      </c>
      <c r="AQ119" t="s">
        <v>49</v>
      </c>
      <c r="AR119">
        <v>2.359</v>
      </c>
      <c r="AS119" t="s">
        <v>49</v>
      </c>
      <c r="AT119" t="s">
        <v>49</v>
      </c>
      <c r="AU119" t="s">
        <v>49</v>
      </c>
      <c r="AV119" t="s">
        <v>49</v>
      </c>
    </row>
    <row r="120" spans="1:48">
      <c r="A120" t="s">
        <v>266</v>
      </c>
      <c r="B120" t="s">
        <v>38</v>
      </c>
      <c r="C120" t="s">
        <v>38</v>
      </c>
      <c r="D120" t="s">
        <v>267</v>
      </c>
      <c r="E120" t="s">
        <v>192</v>
      </c>
      <c r="F120">
        <v>2003</v>
      </c>
      <c r="G120" t="s">
        <v>268</v>
      </c>
      <c r="H120" t="s">
        <v>42</v>
      </c>
      <c r="I120" t="s">
        <v>43</v>
      </c>
      <c r="J120" t="str">
        <f t="shared" si="1"/>
        <v>Lobelia_siphilitica</v>
      </c>
      <c r="K120" t="s">
        <v>45</v>
      </c>
      <c r="L120" t="s">
        <v>46</v>
      </c>
      <c r="M120" t="s">
        <v>12</v>
      </c>
      <c r="N120" t="s">
        <v>77</v>
      </c>
      <c r="O120" t="s">
        <v>49</v>
      </c>
      <c r="P120" t="s">
        <v>49</v>
      </c>
      <c r="Q120" t="s">
        <v>49</v>
      </c>
      <c r="R120" t="s">
        <v>49</v>
      </c>
      <c r="S120" t="s">
        <v>78</v>
      </c>
      <c r="T120" t="s">
        <v>79</v>
      </c>
      <c r="U120" t="s">
        <v>253</v>
      </c>
      <c r="V120" t="s">
        <v>70</v>
      </c>
      <c r="W120" s="13">
        <v>41.704999999999998</v>
      </c>
      <c r="X120" s="13">
        <v>-92.786666999999994</v>
      </c>
      <c r="Y120" s="14" t="s">
        <v>142</v>
      </c>
      <c r="Z120" t="s">
        <v>273</v>
      </c>
      <c r="AA120" s="10" t="s">
        <v>49</v>
      </c>
      <c r="AB120" s="10" t="s">
        <v>49</v>
      </c>
      <c r="AC120" s="10" t="s">
        <v>49</v>
      </c>
      <c r="AD120" t="s">
        <v>52</v>
      </c>
      <c r="AE120" t="s">
        <v>52</v>
      </c>
      <c r="AF120" s="10" t="s">
        <v>60</v>
      </c>
      <c r="AG120" s="10" t="s">
        <v>53</v>
      </c>
      <c r="AH120" t="s">
        <v>49</v>
      </c>
      <c r="AI120" t="s">
        <v>274</v>
      </c>
      <c r="AJ120" t="s">
        <v>49</v>
      </c>
      <c r="AK120">
        <v>47</v>
      </c>
      <c r="AM120">
        <v>21.0426</v>
      </c>
      <c r="AN120">
        <v>107.30200000000001</v>
      </c>
      <c r="AO120" t="s">
        <v>49</v>
      </c>
      <c r="AP120">
        <v>0</v>
      </c>
      <c r="AQ120" t="s">
        <v>49</v>
      </c>
      <c r="AR120">
        <v>107.30200000000001</v>
      </c>
      <c r="AS120" t="s">
        <v>49</v>
      </c>
      <c r="AT120" t="s">
        <v>49</v>
      </c>
      <c r="AU120" t="s">
        <v>49</v>
      </c>
      <c r="AV120" t="s">
        <v>49</v>
      </c>
    </row>
    <row r="121" spans="1:48">
      <c r="A121" t="s">
        <v>266</v>
      </c>
      <c r="B121" t="s">
        <v>38</v>
      </c>
      <c r="C121" t="s">
        <v>38</v>
      </c>
      <c r="D121" t="s">
        <v>267</v>
      </c>
      <c r="E121" t="s">
        <v>192</v>
      </c>
      <c r="F121">
        <v>2003</v>
      </c>
      <c r="G121" t="s">
        <v>268</v>
      </c>
      <c r="H121" t="s">
        <v>42</v>
      </c>
      <c r="I121" t="s">
        <v>43</v>
      </c>
      <c r="J121" t="str">
        <f t="shared" si="1"/>
        <v>Lobelia_siphilitica</v>
      </c>
      <c r="K121" t="s">
        <v>45</v>
      </c>
      <c r="L121" t="s">
        <v>46</v>
      </c>
      <c r="M121" t="s">
        <v>12</v>
      </c>
      <c r="N121" t="s">
        <v>77</v>
      </c>
      <c r="O121" t="s">
        <v>49</v>
      </c>
      <c r="P121" t="s">
        <v>49</v>
      </c>
      <c r="Q121" t="s">
        <v>49</v>
      </c>
      <c r="R121" t="s">
        <v>49</v>
      </c>
      <c r="S121" t="s">
        <v>78</v>
      </c>
      <c r="T121" t="s">
        <v>79</v>
      </c>
      <c r="U121" t="s">
        <v>253</v>
      </c>
      <c r="V121" t="s">
        <v>70</v>
      </c>
      <c r="W121" s="13">
        <v>41.704999999999998</v>
      </c>
      <c r="X121" s="13">
        <v>-92.786666999999994</v>
      </c>
      <c r="Y121" s="14" t="s">
        <v>142</v>
      </c>
      <c r="Z121" t="s">
        <v>273</v>
      </c>
      <c r="AA121" s="10" t="s">
        <v>49</v>
      </c>
      <c r="AB121" s="10" t="s">
        <v>49</v>
      </c>
      <c r="AC121" s="10" t="s">
        <v>49</v>
      </c>
      <c r="AD121" t="s">
        <v>68</v>
      </c>
      <c r="AE121" t="s">
        <v>69</v>
      </c>
      <c r="AF121" s="10" t="s">
        <v>49</v>
      </c>
      <c r="AG121" s="10" t="s">
        <v>49</v>
      </c>
      <c r="AH121" t="s">
        <v>49</v>
      </c>
      <c r="AI121" t="s">
        <v>274</v>
      </c>
      <c r="AJ121" t="s">
        <v>49</v>
      </c>
      <c r="AK121">
        <v>47</v>
      </c>
      <c r="AM121" s="6" t="s">
        <v>49</v>
      </c>
      <c r="AN121">
        <v>0.58699999999999997</v>
      </c>
      <c r="AO121" t="s">
        <v>49</v>
      </c>
      <c r="AP121">
        <v>0</v>
      </c>
      <c r="AQ121" t="s">
        <v>49</v>
      </c>
      <c r="AR121">
        <v>0.58699999999999997</v>
      </c>
      <c r="AS121" t="s">
        <v>49</v>
      </c>
      <c r="AT121" t="s">
        <v>49</v>
      </c>
      <c r="AU121" t="s">
        <v>49</v>
      </c>
      <c r="AV121" t="s">
        <v>49</v>
      </c>
    </row>
    <row r="122" spans="1:48">
      <c r="A122" t="s">
        <v>266</v>
      </c>
      <c r="B122" t="s">
        <v>38</v>
      </c>
      <c r="C122" t="s">
        <v>38</v>
      </c>
      <c r="D122" t="s">
        <v>267</v>
      </c>
      <c r="E122" t="s">
        <v>192</v>
      </c>
      <c r="F122">
        <v>2003</v>
      </c>
      <c r="G122" t="s">
        <v>268</v>
      </c>
      <c r="H122" t="s">
        <v>42</v>
      </c>
      <c r="I122" t="s">
        <v>43</v>
      </c>
      <c r="J122" t="str">
        <f t="shared" si="1"/>
        <v>Lobelia_siphilitica</v>
      </c>
      <c r="K122" t="s">
        <v>45</v>
      </c>
      <c r="L122" t="s">
        <v>46</v>
      </c>
      <c r="M122" t="s">
        <v>12</v>
      </c>
      <c r="N122" t="s">
        <v>77</v>
      </c>
      <c r="O122" t="s">
        <v>49</v>
      </c>
      <c r="P122" t="s">
        <v>49</v>
      </c>
      <c r="Q122" t="s">
        <v>49</v>
      </c>
      <c r="R122" t="s">
        <v>49</v>
      </c>
      <c r="S122" t="s">
        <v>78</v>
      </c>
      <c r="T122" t="s">
        <v>79</v>
      </c>
      <c r="U122" t="s">
        <v>253</v>
      </c>
      <c r="V122" t="s">
        <v>70</v>
      </c>
      <c r="W122" s="13">
        <v>41.704999999999998</v>
      </c>
      <c r="X122" s="13">
        <v>-92.786666999999994</v>
      </c>
      <c r="Y122" s="14" t="s">
        <v>142</v>
      </c>
      <c r="Z122" t="s">
        <v>273</v>
      </c>
      <c r="AA122" s="10" t="s">
        <v>49</v>
      </c>
      <c r="AB122" s="10" t="s">
        <v>49</v>
      </c>
      <c r="AC122" s="10" t="s">
        <v>49</v>
      </c>
      <c r="AD122" t="s">
        <v>68</v>
      </c>
      <c r="AE122" t="s">
        <v>63</v>
      </c>
      <c r="AF122" s="10" t="s">
        <v>49</v>
      </c>
      <c r="AG122" s="10" t="s">
        <v>49</v>
      </c>
      <c r="AH122" t="s">
        <v>49</v>
      </c>
      <c r="AI122" t="s">
        <v>274</v>
      </c>
      <c r="AJ122" t="s">
        <v>49</v>
      </c>
      <c r="AK122">
        <v>47</v>
      </c>
      <c r="AM122" s="6" t="s">
        <v>49</v>
      </c>
      <c r="AN122">
        <v>0.89300000000000002</v>
      </c>
      <c r="AO122" t="s">
        <v>49</v>
      </c>
      <c r="AP122">
        <v>0</v>
      </c>
      <c r="AQ122" t="s">
        <v>49</v>
      </c>
      <c r="AR122">
        <v>0.89300000000000002</v>
      </c>
      <c r="AS122" t="s">
        <v>49</v>
      </c>
      <c r="AT122" t="s">
        <v>49</v>
      </c>
      <c r="AU122" t="s">
        <v>49</v>
      </c>
      <c r="AV122" t="s">
        <v>49</v>
      </c>
    </row>
    <row r="123" spans="1:48">
      <c r="A123" t="s">
        <v>266</v>
      </c>
      <c r="B123" t="s">
        <v>38</v>
      </c>
      <c r="C123" t="s">
        <v>38</v>
      </c>
      <c r="D123" t="s">
        <v>267</v>
      </c>
      <c r="E123" t="s">
        <v>192</v>
      </c>
      <c r="F123">
        <v>2003</v>
      </c>
      <c r="G123" t="s">
        <v>268</v>
      </c>
      <c r="H123" t="s">
        <v>42</v>
      </c>
      <c r="I123" t="s">
        <v>43</v>
      </c>
      <c r="J123" t="str">
        <f t="shared" si="1"/>
        <v>Lobelia_siphilitica</v>
      </c>
      <c r="K123" t="s">
        <v>45</v>
      </c>
      <c r="L123" t="s">
        <v>46</v>
      </c>
      <c r="M123" t="s">
        <v>12</v>
      </c>
      <c r="N123" t="s">
        <v>77</v>
      </c>
      <c r="O123" t="s">
        <v>49</v>
      </c>
      <c r="P123" t="s">
        <v>49</v>
      </c>
      <c r="Q123" t="s">
        <v>49</v>
      </c>
      <c r="R123" t="s">
        <v>49</v>
      </c>
      <c r="S123" t="s">
        <v>78</v>
      </c>
      <c r="T123" t="s">
        <v>79</v>
      </c>
      <c r="U123" t="s">
        <v>253</v>
      </c>
      <c r="V123" t="s">
        <v>70</v>
      </c>
      <c r="W123" s="13">
        <v>41.704999999999998</v>
      </c>
      <c r="X123" s="13">
        <v>-92.786666999999994</v>
      </c>
      <c r="Y123" s="14" t="s">
        <v>142</v>
      </c>
      <c r="Z123" t="s">
        <v>273</v>
      </c>
      <c r="AA123" s="10" t="s">
        <v>49</v>
      </c>
      <c r="AB123" s="10" t="s">
        <v>49</v>
      </c>
      <c r="AC123" s="10" t="s">
        <v>49</v>
      </c>
      <c r="AD123" t="s">
        <v>68</v>
      </c>
      <c r="AE123" t="s">
        <v>65</v>
      </c>
      <c r="AF123" s="10" t="s">
        <v>49</v>
      </c>
      <c r="AG123" s="10" t="s">
        <v>49</v>
      </c>
      <c r="AH123" t="s">
        <v>49</v>
      </c>
      <c r="AI123" t="s">
        <v>274</v>
      </c>
      <c r="AJ123" t="s">
        <v>49</v>
      </c>
      <c r="AK123">
        <v>47</v>
      </c>
      <c r="AM123" s="6" t="s">
        <v>49</v>
      </c>
      <c r="AN123">
        <v>0.16200000000000001</v>
      </c>
      <c r="AO123" t="s">
        <v>49</v>
      </c>
      <c r="AP123">
        <v>0</v>
      </c>
      <c r="AQ123" t="s">
        <v>49</v>
      </c>
      <c r="AR123">
        <v>0.16200000000000001</v>
      </c>
      <c r="AS123" t="s">
        <v>49</v>
      </c>
      <c r="AT123" t="s">
        <v>49</v>
      </c>
      <c r="AU123" t="s">
        <v>49</v>
      </c>
      <c r="AV123" t="s">
        <v>49</v>
      </c>
    </row>
    <row r="124" spans="1:48">
      <c r="A124" t="s">
        <v>266</v>
      </c>
      <c r="B124" t="s">
        <v>38</v>
      </c>
      <c r="C124" t="s">
        <v>38</v>
      </c>
      <c r="D124" t="s">
        <v>267</v>
      </c>
      <c r="E124" t="s">
        <v>192</v>
      </c>
      <c r="F124">
        <v>2003</v>
      </c>
      <c r="G124" t="s">
        <v>268</v>
      </c>
      <c r="H124" t="s">
        <v>42</v>
      </c>
      <c r="I124" t="s">
        <v>43</v>
      </c>
      <c r="J124" t="str">
        <f t="shared" si="1"/>
        <v>Lobelia_siphilitica</v>
      </c>
      <c r="K124" t="s">
        <v>45</v>
      </c>
      <c r="L124" t="s">
        <v>46</v>
      </c>
      <c r="M124" t="s">
        <v>12</v>
      </c>
      <c r="N124" t="s">
        <v>77</v>
      </c>
      <c r="O124" t="s">
        <v>49</v>
      </c>
      <c r="P124" t="s">
        <v>49</v>
      </c>
      <c r="Q124" t="s">
        <v>49</v>
      </c>
      <c r="R124" t="s">
        <v>49</v>
      </c>
      <c r="S124" t="s">
        <v>78</v>
      </c>
      <c r="T124" t="s">
        <v>79</v>
      </c>
      <c r="U124" t="s">
        <v>253</v>
      </c>
      <c r="V124" t="s">
        <v>70</v>
      </c>
      <c r="W124" s="13">
        <v>41.704999999999998</v>
      </c>
      <c r="X124" s="13">
        <v>-92.786666999999994</v>
      </c>
      <c r="Y124" s="14" t="s">
        <v>142</v>
      </c>
      <c r="Z124" t="s">
        <v>273</v>
      </c>
      <c r="AA124" s="10" t="s">
        <v>49</v>
      </c>
      <c r="AB124" s="10" t="s">
        <v>49</v>
      </c>
      <c r="AC124" s="10" t="s">
        <v>49</v>
      </c>
      <c r="AD124" t="s">
        <v>68</v>
      </c>
      <c r="AE124" t="s">
        <v>59</v>
      </c>
      <c r="AF124" s="10" t="s">
        <v>49</v>
      </c>
      <c r="AG124" s="10" t="s">
        <v>49</v>
      </c>
      <c r="AH124" t="s">
        <v>49</v>
      </c>
      <c r="AI124" t="s">
        <v>274</v>
      </c>
      <c r="AJ124" t="s">
        <v>49</v>
      </c>
      <c r="AK124">
        <v>47</v>
      </c>
      <c r="AM124" s="6" t="s">
        <v>49</v>
      </c>
      <c r="AN124">
        <v>1.153</v>
      </c>
      <c r="AO124" t="s">
        <v>49</v>
      </c>
      <c r="AP124">
        <v>0</v>
      </c>
      <c r="AQ124" t="s">
        <v>49</v>
      </c>
      <c r="AR124">
        <v>1.153</v>
      </c>
      <c r="AS124" t="s">
        <v>49</v>
      </c>
      <c r="AT124" t="s">
        <v>49</v>
      </c>
      <c r="AU124" t="s">
        <v>49</v>
      </c>
      <c r="AV124" t="s">
        <v>49</v>
      </c>
    </row>
    <row r="125" spans="1:48">
      <c r="A125" t="s">
        <v>266</v>
      </c>
      <c r="B125" t="s">
        <v>38</v>
      </c>
      <c r="C125" t="s">
        <v>38</v>
      </c>
      <c r="D125" t="s">
        <v>267</v>
      </c>
      <c r="E125" t="s">
        <v>192</v>
      </c>
      <c r="F125">
        <v>2003</v>
      </c>
      <c r="G125" t="s">
        <v>268</v>
      </c>
      <c r="H125" t="s">
        <v>42</v>
      </c>
      <c r="I125" t="s">
        <v>43</v>
      </c>
      <c r="J125" t="str">
        <f t="shared" si="1"/>
        <v>Lobelia_siphilitica</v>
      </c>
      <c r="K125" t="s">
        <v>45</v>
      </c>
      <c r="L125" t="s">
        <v>46</v>
      </c>
      <c r="M125" t="s">
        <v>12</v>
      </c>
      <c r="N125" t="s">
        <v>77</v>
      </c>
      <c r="O125" t="s">
        <v>49</v>
      </c>
      <c r="P125" t="s">
        <v>49</v>
      </c>
      <c r="Q125" t="s">
        <v>49</v>
      </c>
      <c r="R125" t="s">
        <v>49</v>
      </c>
      <c r="S125" t="s">
        <v>78</v>
      </c>
      <c r="T125" t="s">
        <v>79</v>
      </c>
      <c r="U125" t="s">
        <v>253</v>
      </c>
      <c r="V125" t="s">
        <v>70</v>
      </c>
      <c r="W125" s="13">
        <v>41.704999999999998</v>
      </c>
      <c r="X125" s="13">
        <v>-92.786666999999994</v>
      </c>
      <c r="Y125" s="14" t="s">
        <v>142</v>
      </c>
      <c r="Z125" t="s">
        <v>273</v>
      </c>
      <c r="AA125" s="10" t="s">
        <v>49</v>
      </c>
      <c r="AB125" s="10" t="s">
        <v>49</v>
      </c>
      <c r="AC125" s="10" t="s">
        <v>49</v>
      </c>
      <c r="AD125" t="s">
        <v>68</v>
      </c>
      <c r="AE125" t="s">
        <v>275</v>
      </c>
      <c r="AF125" s="10" t="s">
        <v>49</v>
      </c>
      <c r="AG125" s="10" t="s">
        <v>49</v>
      </c>
      <c r="AH125" t="s">
        <v>49</v>
      </c>
      <c r="AI125" t="s">
        <v>274</v>
      </c>
      <c r="AJ125" t="s">
        <v>49</v>
      </c>
      <c r="AK125">
        <v>47</v>
      </c>
      <c r="AM125" s="6" t="s">
        <v>49</v>
      </c>
      <c r="AN125">
        <v>0.153</v>
      </c>
      <c r="AO125" t="s">
        <v>49</v>
      </c>
      <c r="AP125">
        <v>0</v>
      </c>
      <c r="AQ125" t="s">
        <v>49</v>
      </c>
      <c r="AR125">
        <v>0.153</v>
      </c>
      <c r="AS125" t="s">
        <v>49</v>
      </c>
      <c r="AT125" t="s">
        <v>49</v>
      </c>
      <c r="AU125" t="s">
        <v>49</v>
      </c>
      <c r="AV125" t="s">
        <v>49</v>
      </c>
    </row>
    <row r="126" spans="1:48">
      <c r="A126" t="s">
        <v>266</v>
      </c>
      <c r="B126" t="s">
        <v>38</v>
      </c>
      <c r="C126" t="s">
        <v>38</v>
      </c>
      <c r="D126" t="s">
        <v>267</v>
      </c>
      <c r="E126" t="s">
        <v>192</v>
      </c>
      <c r="F126">
        <v>2003</v>
      </c>
      <c r="G126" t="s">
        <v>268</v>
      </c>
      <c r="H126" t="s">
        <v>42</v>
      </c>
      <c r="I126" t="s">
        <v>43</v>
      </c>
      <c r="J126" t="str">
        <f t="shared" si="1"/>
        <v>Lobelia_siphilitica</v>
      </c>
      <c r="K126" t="s">
        <v>45</v>
      </c>
      <c r="L126" t="s">
        <v>46</v>
      </c>
      <c r="M126" t="s">
        <v>12</v>
      </c>
      <c r="N126" t="s">
        <v>77</v>
      </c>
      <c r="O126" t="s">
        <v>49</v>
      </c>
      <c r="P126" t="s">
        <v>49</v>
      </c>
      <c r="Q126" t="s">
        <v>49</v>
      </c>
      <c r="R126" t="s">
        <v>49</v>
      </c>
      <c r="S126" t="s">
        <v>78</v>
      </c>
      <c r="T126" t="s">
        <v>79</v>
      </c>
      <c r="U126" t="s">
        <v>253</v>
      </c>
      <c r="V126" t="s">
        <v>70</v>
      </c>
      <c r="W126" s="13">
        <v>41.704999999999998</v>
      </c>
      <c r="X126" s="13">
        <v>-92.786666999999994</v>
      </c>
      <c r="Y126" s="14" t="s">
        <v>142</v>
      </c>
      <c r="Z126" t="s">
        <v>273</v>
      </c>
      <c r="AA126" s="10" t="s">
        <v>49</v>
      </c>
      <c r="AB126" s="10" t="s">
        <v>49</v>
      </c>
      <c r="AC126" s="10" t="s">
        <v>49</v>
      </c>
      <c r="AD126" t="s">
        <v>68</v>
      </c>
      <c r="AE126" t="s">
        <v>52</v>
      </c>
      <c r="AF126" s="10" t="s">
        <v>49</v>
      </c>
      <c r="AG126" s="10" t="s">
        <v>49</v>
      </c>
      <c r="AH126" t="s">
        <v>49</v>
      </c>
      <c r="AI126" t="s">
        <v>274</v>
      </c>
      <c r="AJ126" t="s">
        <v>49</v>
      </c>
      <c r="AK126">
        <v>47</v>
      </c>
      <c r="AM126" s="6" t="s">
        <v>49</v>
      </c>
      <c r="AN126">
        <v>-3.4889999999999999</v>
      </c>
      <c r="AO126" t="s">
        <v>49</v>
      </c>
      <c r="AP126">
        <v>0</v>
      </c>
      <c r="AQ126" t="s">
        <v>49</v>
      </c>
      <c r="AR126">
        <v>-3.4889999999999999</v>
      </c>
      <c r="AS126" t="s">
        <v>49</v>
      </c>
      <c r="AT126" t="s">
        <v>49</v>
      </c>
      <c r="AU126" t="s">
        <v>49</v>
      </c>
      <c r="AV126" t="s">
        <v>49</v>
      </c>
    </row>
    <row r="127" spans="1:48">
      <c r="A127" t="s">
        <v>266</v>
      </c>
      <c r="B127" t="s">
        <v>38</v>
      </c>
      <c r="C127" t="s">
        <v>38</v>
      </c>
      <c r="D127" t="s">
        <v>267</v>
      </c>
      <c r="E127" t="s">
        <v>192</v>
      </c>
      <c r="F127">
        <v>2003</v>
      </c>
      <c r="G127" t="s">
        <v>268</v>
      </c>
      <c r="H127" t="s">
        <v>42</v>
      </c>
      <c r="I127" t="s">
        <v>43</v>
      </c>
      <c r="J127" t="str">
        <f t="shared" si="1"/>
        <v>Lobelia_siphilitica</v>
      </c>
      <c r="K127" t="s">
        <v>45</v>
      </c>
      <c r="L127" t="s">
        <v>46</v>
      </c>
      <c r="M127" t="s">
        <v>12</v>
      </c>
      <c r="N127" t="s">
        <v>77</v>
      </c>
      <c r="O127" t="s">
        <v>49</v>
      </c>
      <c r="P127" t="s">
        <v>49</v>
      </c>
      <c r="Q127" t="s">
        <v>49</v>
      </c>
      <c r="R127" t="s">
        <v>49</v>
      </c>
      <c r="S127" t="s">
        <v>78</v>
      </c>
      <c r="T127" t="s">
        <v>79</v>
      </c>
      <c r="U127" t="s">
        <v>253</v>
      </c>
      <c r="V127" t="s">
        <v>70</v>
      </c>
      <c r="W127" s="13">
        <v>41.704999999999998</v>
      </c>
      <c r="X127" s="13">
        <v>-92.786666999999994</v>
      </c>
      <c r="Y127" s="14" t="s">
        <v>142</v>
      </c>
      <c r="Z127" t="s">
        <v>273</v>
      </c>
      <c r="AA127" s="10" t="s">
        <v>49</v>
      </c>
      <c r="AB127" s="10" t="s">
        <v>49</v>
      </c>
      <c r="AC127" s="10" t="s">
        <v>49</v>
      </c>
      <c r="AD127" t="s">
        <v>69</v>
      </c>
      <c r="AE127" t="s">
        <v>63</v>
      </c>
      <c r="AF127" s="10" t="s">
        <v>49</v>
      </c>
      <c r="AG127" s="10" t="s">
        <v>49</v>
      </c>
      <c r="AH127" t="s">
        <v>49</v>
      </c>
      <c r="AI127" t="s">
        <v>274</v>
      </c>
      <c r="AJ127" t="s">
        <v>49</v>
      </c>
      <c r="AK127">
        <v>47</v>
      </c>
      <c r="AM127" s="6" t="s">
        <v>49</v>
      </c>
      <c r="AN127">
        <v>0.308</v>
      </c>
      <c r="AO127" t="s">
        <v>49</v>
      </c>
      <c r="AP127">
        <v>0</v>
      </c>
      <c r="AQ127" t="s">
        <v>49</v>
      </c>
      <c r="AR127">
        <v>0.308</v>
      </c>
      <c r="AS127" t="s">
        <v>49</v>
      </c>
      <c r="AT127" t="s">
        <v>49</v>
      </c>
      <c r="AU127" t="s">
        <v>49</v>
      </c>
      <c r="AV127" t="s">
        <v>49</v>
      </c>
    </row>
    <row r="128" spans="1:48">
      <c r="A128" t="s">
        <v>266</v>
      </c>
      <c r="B128" t="s">
        <v>38</v>
      </c>
      <c r="C128" t="s">
        <v>38</v>
      </c>
      <c r="D128" t="s">
        <v>267</v>
      </c>
      <c r="E128" t="s">
        <v>192</v>
      </c>
      <c r="F128">
        <v>2003</v>
      </c>
      <c r="G128" t="s">
        <v>268</v>
      </c>
      <c r="H128" t="s">
        <v>42</v>
      </c>
      <c r="I128" t="s">
        <v>43</v>
      </c>
      <c r="J128" t="str">
        <f t="shared" si="1"/>
        <v>Lobelia_siphilitica</v>
      </c>
      <c r="K128" t="s">
        <v>45</v>
      </c>
      <c r="L128" t="s">
        <v>46</v>
      </c>
      <c r="M128" t="s">
        <v>12</v>
      </c>
      <c r="N128" t="s">
        <v>77</v>
      </c>
      <c r="O128" t="s">
        <v>49</v>
      </c>
      <c r="P128" t="s">
        <v>49</v>
      </c>
      <c r="Q128" t="s">
        <v>49</v>
      </c>
      <c r="R128" t="s">
        <v>49</v>
      </c>
      <c r="S128" t="s">
        <v>78</v>
      </c>
      <c r="T128" t="s">
        <v>79</v>
      </c>
      <c r="U128" t="s">
        <v>253</v>
      </c>
      <c r="V128" t="s">
        <v>70</v>
      </c>
      <c r="W128" s="13">
        <v>41.704999999999998</v>
      </c>
      <c r="X128" s="13">
        <v>-92.786666999999994</v>
      </c>
      <c r="Y128" s="14" t="s">
        <v>142</v>
      </c>
      <c r="Z128" t="s">
        <v>273</v>
      </c>
      <c r="AA128" s="10" t="s">
        <v>49</v>
      </c>
      <c r="AB128" s="10" t="s">
        <v>49</v>
      </c>
      <c r="AC128" s="10" t="s">
        <v>49</v>
      </c>
      <c r="AD128" t="s">
        <v>69</v>
      </c>
      <c r="AE128" t="s">
        <v>65</v>
      </c>
      <c r="AF128" s="10" t="s">
        <v>49</v>
      </c>
      <c r="AG128" s="10" t="s">
        <v>49</v>
      </c>
      <c r="AH128" t="s">
        <v>49</v>
      </c>
      <c r="AI128" t="s">
        <v>274</v>
      </c>
      <c r="AJ128" t="s">
        <v>49</v>
      </c>
      <c r="AK128">
        <v>47</v>
      </c>
      <c r="AM128" s="6" t="s">
        <v>49</v>
      </c>
      <c r="AN128">
        <v>7.0999999999999994E-2</v>
      </c>
      <c r="AO128" t="s">
        <v>49</v>
      </c>
      <c r="AP128">
        <v>0</v>
      </c>
      <c r="AQ128" t="s">
        <v>49</v>
      </c>
      <c r="AR128">
        <v>7.0999999999999994E-2</v>
      </c>
      <c r="AS128" t="s">
        <v>49</v>
      </c>
      <c r="AT128" t="s">
        <v>49</v>
      </c>
      <c r="AU128" t="s">
        <v>49</v>
      </c>
      <c r="AV128" t="s">
        <v>49</v>
      </c>
    </row>
    <row r="129" spans="1:48">
      <c r="A129" t="s">
        <v>266</v>
      </c>
      <c r="B129" t="s">
        <v>38</v>
      </c>
      <c r="C129" t="s">
        <v>38</v>
      </c>
      <c r="D129" t="s">
        <v>267</v>
      </c>
      <c r="E129" t="s">
        <v>192</v>
      </c>
      <c r="F129">
        <v>2003</v>
      </c>
      <c r="G129" t="s">
        <v>268</v>
      </c>
      <c r="H129" t="s">
        <v>42</v>
      </c>
      <c r="I129" t="s">
        <v>43</v>
      </c>
      <c r="J129" t="str">
        <f t="shared" si="1"/>
        <v>Lobelia_siphilitica</v>
      </c>
      <c r="K129" t="s">
        <v>45</v>
      </c>
      <c r="L129" t="s">
        <v>46</v>
      </c>
      <c r="M129" t="s">
        <v>12</v>
      </c>
      <c r="N129" t="s">
        <v>77</v>
      </c>
      <c r="O129" t="s">
        <v>49</v>
      </c>
      <c r="P129" t="s">
        <v>49</v>
      </c>
      <c r="Q129" t="s">
        <v>49</v>
      </c>
      <c r="R129" t="s">
        <v>49</v>
      </c>
      <c r="S129" t="s">
        <v>78</v>
      </c>
      <c r="T129" t="s">
        <v>79</v>
      </c>
      <c r="U129" t="s">
        <v>253</v>
      </c>
      <c r="V129" t="s">
        <v>70</v>
      </c>
      <c r="W129" s="13">
        <v>41.704999999999998</v>
      </c>
      <c r="X129" s="13">
        <v>-92.786666999999994</v>
      </c>
      <c r="Y129" s="14" t="s">
        <v>142</v>
      </c>
      <c r="Z129" t="s">
        <v>273</v>
      </c>
      <c r="AA129" s="10" t="s">
        <v>49</v>
      </c>
      <c r="AB129" s="10" t="s">
        <v>49</v>
      </c>
      <c r="AC129" s="10" t="s">
        <v>49</v>
      </c>
      <c r="AD129" t="s">
        <v>69</v>
      </c>
      <c r="AE129" t="s">
        <v>59</v>
      </c>
      <c r="AF129" s="10" t="s">
        <v>49</v>
      </c>
      <c r="AG129" s="10" t="s">
        <v>49</v>
      </c>
      <c r="AH129" t="s">
        <v>49</v>
      </c>
      <c r="AI129" t="s">
        <v>274</v>
      </c>
      <c r="AJ129" t="s">
        <v>49</v>
      </c>
      <c r="AK129">
        <v>47</v>
      </c>
      <c r="AM129" s="6" t="s">
        <v>49</v>
      </c>
      <c r="AN129">
        <v>0.40899999999999997</v>
      </c>
      <c r="AO129" t="s">
        <v>49</v>
      </c>
      <c r="AP129">
        <v>0</v>
      </c>
      <c r="AQ129" t="s">
        <v>49</v>
      </c>
      <c r="AR129">
        <v>0.40899999999999997</v>
      </c>
      <c r="AS129" t="s">
        <v>49</v>
      </c>
      <c r="AT129" t="s">
        <v>49</v>
      </c>
      <c r="AU129" t="s">
        <v>49</v>
      </c>
      <c r="AV129" t="s">
        <v>49</v>
      </c>
    </row>
    <row r="130" spans="1:48">
      <c r="A130" t="s">
        <v>266</v>
      </c>
      <c r="B130" t="s">
        <v>38</v>
      </c>
      <c r="C130" t="s">
        <v>38</v>
      </c>
      <c r="D130" t="s">
        <v>267</v>
      </c>
      <c r="E130" t="s">
        <v>192</v>
      </c>
      <c r="F130">
        <v>2003</v>
      </c>
      <c r="G130" t="s">
        <v>268</v>
      </c>
      <c r="H130" t="s">
        <v>42</v>
      </c>
      <c r="I130" t="s">
        <v>43</v>
      </c>
      <c r="J130" t="str">
        <f t="shared" si="1"/>
        <v>Lobelia_siphilitica</v>
      </c>
      <c r="K130" t="s">
        <v>45</v>
      </c>
      <c r="L130" t="s">
        <v>46</v>
      </c>
      <c r="M130" t="s">
        <v>12</v>
      </c>
      <c r="N130" t="s">
        <v>77</v>
      </c>
      <c r="O130" t="s">
        <v>49</v>
      </c>
      <c r="P130" t="s">
        <v>49</v>
      </c>
      <c r="Q130" t="s">
        <v>49</v>
      </c>
      <c r="R130" t="s">
        <v>49</v>
      </c>
      <c r="S130" t="s">
        <v>78</v>
      </c>
      <c r="T130" t="s">
        <v>79</v>
      </c>
      <c r="U130" t="s">
        <v>253</v>
      </c>
      <c r="V130" t="s">
        <v>70</v>
      </c>
      <c r="W130" s="13">
        <v>41.704999999999998</v>
      </c>
      <c r="X130" s="13">
        <v>-92.786666999999994</v>
      </c>
      <c r="Y130" s="14" t="s">
        <v>142</v>
      </c>
      <c r="Z130" t="s">
        <v>273</v>
      </c>
      <c r="AA130" s="10" t="s">
        <v>49</v>
      </c>
      <c r="AB130" s="10" t="s">
        <v>49</v>
      </c>
      <c r="AC130" s="10" t="s">
        <v>49</v>
      </c>
      <c r="AD130" t="s">
        <v>69</v>
      </c>
      <c r="AE130" t="s">
        <v>275</v>
      </c>
      <c r="AF130" s="10" t="s">
        <v>49</v>
      </c>
      <c r="AG130" s="10" t="s">
        <v>49</v>
      </c>
      <c r="AH130" t="s">
        <v>49</v>
      </c>
      <c r="AI130" t="s">
        <v>274</v>
      </c>
      <c r="AJ130" t="s">
        <v>49</v>
      </c>
      <c r="AK130">
        <v>47</v>
      </c>
      <c r="AM130" s="6" t="s">
        <v>49</v>
      </c>
      <c r="AN130">
        <v>-5.1999999999999998E-2</v>
      </c>
      <c r="AO130" t="s">
        <v>49</v>
      </c>
      <c r="AP130">
        <v>0</v>
      </c>
      <c r="AQ130" t="s">
        <v>49</v>
      </c>
      <c r="AR130">
        <v>-5.1999999999999998E-2</v>
      </c>
      <c r="AS130" t="s">
        <v>49</v>
      </c>
      <c r="AT130" t="s">
        <v>49</v>
      </c>
      <c r="AU130" t="s">
        <v>49</v>
      </c>
      <c r="AV130" t="s">
        <v>49</v>
      </c>
    </row>
    <row r="131" spans="1:48">
      <c r="A131" t="s">
        <v>266</v>
      </c>
      <c r="B131" t="s">
        <v>38</v>
      </c>
      <c r="C131" t="s">
        <v>38</v>
      </c>
      <c r="D131" t="s">
        <v>267</v>
      </c>
      <c r="E131" t="s">
        <v>192</v>
      </c>
      <c r="F131">
        <v>2003</v>
      </c>
      <c r="G131" t="s">
        <v>268</v>
      </c>
      <c r="H131" t="s">
        <v>42</v>
      </c>
      <c r="I131" t="s">
        <v>43</v>
      </c>
      <c r="J131" t="str">
        <f t="shared" ref="J131:J169" si="2">H131&amp;"_"&amp;I131</f>
        <v>Lobelia_siphilitica</v>
      </c>
      <c r="K131" t="s">
        <v>45</v>
      </c>
      <c r="L131" t="s">
        <v>46</v>
      </c>
      <c r="M131" t="s">
        <v>12</v>
      </c>
      <c r="N131" t="s">
        <v>77</v>
      </c>
      <c r="O131" t="s">
        <v>49</v>
      </c>
      <c r="P131" t="s">
        <v>49</v>
      </c>
      <c r="Q131" t="s">
        <v>49</v>
      </c>
      <c r="R131" t="s">
        <v>49</v>
      </c>
      <c r="S131" t="s">
        <v>78</v>
      </c>
      <c r="T131" t="s">
        <v>79</v>
      </c>
      <c r="U131" t="s">
        <v>253</v>
      </c>
      <c r="V131" t="s">
        <v>70</v>
      </c>
      <c r="W131" s="13">
        <v>41.704999999999998</v>
      </c>
      <c r="X131" s="13">
        <v>-92.786666999999994</v>
      </c>
      <c r="Y131" s="14" t="s">
        <v>142</v>
      </c>
      <c r="Z131" t="s">
        <v>273</v>
      </c>
      <c r="AA131" s="10" t="s">
        <v>49</v>
      </c>
      <c r="AB131" s="10" t="s">
        <v>49</v>
      </c>
      <c r="AC131" s="10" t="s">
        <v>49</v>
      </c>
      <c r="AD131" t="s">
        <v>69</v>
      </c>
      <c r="AE131" t="s">
        <v>52</v>
      </c>
      <c r="AF131" s="10" t="s">
        <v>49</v>
      </c>
      <c r="AG131" s="10" t="s">
        <v>49</v>
      </c>
      <c r="AH131" t="s">
        <v>49</v>
      </c>
      <c r="AI131" t="s">
        <v>274</v>
      </c>
      <c r="AJ131" t="s">
        <v>49</v>
      </c>
      <c r="AK131">
        <v>47</v>
      </c>
      <c r="AM131" s="6" t="s">
        <v>49</v>
      </c>
      <c r="AN131">
        <v>-1.157</v>
      </c>
      <c r="AO131" t="s">
        <v>49</v>
      </c>
      <c r="AP131">
        <v>0</v>
      </c>
      <c r="AQ131" t="s">
        <v>49</v>
      </c>
      <c r="AR131">
        <v>-1.157</v>
      </c>
      <c r="AS131" t="s">
        <v>49</v>
      </c>
      <c r="AT131" t="s">
        <v>49</v>
      </c>
      <c r="AU131" t="s">
        <v>49</v>
      </c>
      <c r="AV131" t="s">
        <v>49</v>
      </c>
    </row>
    <row r="132" spans="1:48">
      <c r="A132" t="s">
        <v>266</v>
      </c>
      <c r="B132" t="s">
        <v>38</v>
      </c>
      <c r="C132" t="s">
        <v>38</v>
      </c>
      <c r="D132" t="s">
        <v>267</v>
      </c>
      <c r="E132" t="s">
        <v>192</v>
      </c>
      <c r="F132">
        <v>2003</v>
      </c>
      <c r="G132" t="s">
        <v>268</v>
      </c>
      <c r="H132" t="s">
        <v>42</v>
      </c>
      <c r="I132" t="s">
        <v>43</v>
      </c>
      <c r="J132" t="str">
        <f t="shared" si="2"/>
        <v>Lobelia_siphilitica</v>
      </c>
      <c r="K132" t="s">
        <v>45</v>
      </c>
      <c r="L132" t="s">
        <v>46</v>
      </c>
      <c r="M132" t="s">
        <v>12</v>
      </c>
      <c r="N132" t="s">
        <v>77</v>
      </c>
      <c r="O132" t="s">
        <v>49</v>
      </c>
      <c r="P132" t="s">
        <v>49</v>
      </c>
      <c r="Q132" t="s">
        <v>49</v>
      </c>
      <c r="R132" t="s">
        <v>49</v>
      </c>
      <c r="S132" t="s">
        <v>78</v>
      </c>
      <c r="T132" t="s">
        <v>79</v>
      </c>
      <c r="U132" t="s">
        <v>253</v>
      </c>
      <c r="V132" t="s">
        <v>70</v>
      </c>
      <c r="W132" s="13">
        <v>41.704999999999998</v>
      </c>
      <c r="X132" s="13">
        <v>-92.786666999999994</v>
      </c>
      <c r="Y132" s="14" t="s">
        <v>142</v>
      </c>
      <c r="Z132" t="s">
        <v>273</v>
      </c>
      <c r="AA132" s="10" t="s">
        <v>49</v>
      </c>
      <c r="AB132" s="10" t="s">
        <v>49</v>
      </c>
      <c r="AC132" s="10" t="s">
        <v>49</v>
      </c>
      <c r="AD132" t="s">
        <v>63</v>
      </c>
      <c r="AE132" t="s">
        <v>65</v>
      </c>
      <c r="AF132" s="10" t="s">
        <v>49</v>
      </c>
      <c r="AG132" s="10" t="s">
        <v>49</v>
      </c>
      <c r="AH132" t="s">
        <v>49</v>
      </c>
      <c r="AI132" t="s">
        <v>274</v>
      </c>
      <c r="AJ132" t="s">
        <v>49</v>
      </c>
      <c r="AK132">
        <v>47</v>
      </c>
      <c r="AM132" s="6" t="s">
        <v>49</v>
      </c>
      <c r="AN132">
        <v>0.127</v>
      </c>
      <c r="AO132" t="s">
        <v>49</v>
      </c>
      <c r="AP132">
        <v>0</v>
      </c>
      <c r="AQ132" t="s">
        <v>49</v>
      </c>
      <c r="AR132">
        <v>0.127</v>
      </c>
      <c r="AS132" t="s">
        <v>49</v>
      </c>
      <c r="AT132" t="s">
        <v>49</v>
      </c>
      <c r="AU132" t="s">
        <v>49</v>
      </c>
      <c r="AV132" t="s">
        <v>49</v>
      </c>
    </row>
    <row r="133" spans="1:48">
      <c r="A133" t="s">
        <v>266</v>
      </c>
      <c r="B133" t="s">
        <v>38</v>
      </c>
      <c r="C133" t="s">
        <v>38</v>
      </c>
      <c r="D133" t="s">
        <v>267</v>
      </c>
      <c r="E133" t="s">
        <v>192</v>
      </c>
      <c r="F133">
        <v>2003</v>
      </c>
      <c r="G133" t="s">
        <v>268</v>
      </c>
      <c r="H133" t="s">
        <v>42</v>
      </c>
      <c r="I133" t="s">
        <v>43</v>
      </c>
      <c r="J133" t="str">
        <f t="shared" si="2"/>
        <v>Lobelia_siphilitica</v>
      </c>
      <c r="K133" t="s">
        <v>45</v>
      </c>
      <c r="L133" t="s">
        <v>46</v>
      </c>
      <c r="M133" t="s">
        <v>12</v>
      </c>
      <c r="N133" t="s">
        <v>77</v>
      </c>
      <c r="O133" t="s">
        <v>49</v>
      </c>
      <c r="P133" t="s">
        <v>49</v>
      </c>
      <c r="Q133" t="s">
        <v>49</v>
      </c>
      <c r="R133" t="s">
        <v>49</v>
      </c>
      <c r="S133" t="s">
        <v>78</v>
      </c>
      <c r="T133" t="s">
        <v>79</v>
      </c>
      <c r="U133" t="s">
        <v>253</v>
      </c>
      <c r="V133" t="s">
        <v>70</v>
      </c>
      <c r="W133" s="13">
        <v>41.704999999999998</v>
      </c>
      <c r="X133" s="13">
        <v>-92.786666999999994</v>
      </c>
      <c r="Y133" s="14" t="s">
        <v>142</v>
      </c>
      <c r="Z133" t="s">
        <v>273</v>
      </c>
      <c r="AA133" s="10" t="s">
        <v>49</v>
      </c>
      <c r="AB133" s="10" t="s">
        <v>49</v>
      </c>
      <c r="AC133" s="10" t="s">
        <v>49</v>
      </c>
      <c r="AD133" t="s">
        <v>63</v>
      </c>
      <c r="AE133" t="s">
        <v>59</v>
      </c>
      <c r="AF133" s="10" t="s">
        <v>49</v>
      </c>
      <c r="AG133" s="10" t="s">
        <v>49</v>
      </c>
      <c r="AH133" t="s">
        <v>49</v>
      </c>
      <c r="AI133" t="s">
        <v>274</v>
      </c>
      <c r="AJ133" t="s">
        <v>49</v>
      </c>
      <c r="AK133">
        <v>47</v>
      </c>
      <c r="AM133" s="6" t="s">
        <v>49</v>
      </c>
      <c r="AN133">
        <v>0.94299999999999995</v>
      </c>
      <c r="AO133" t="s">
        <v>49</v>
      </c>
      <c r="AP133">
        <v>0</v>
      </c>
      <c r="AQ133" t="s">
        <v>49</v>
      </c>
      <c r="AR133">
        <v>0.94299999999999995</v>
      </c>
      <c r="AS133" t="s">
        <v>49</v>
      </c>
      <c r="AT133" t="s">
        <v>49</v>
      </c>
      <c r="AU133" t="s">
        <v>49</v>
      </c>
      <c r="AV133" t="s">
        <v>49</v>
      </c>
    </row>
    <row r="134" spans="1:48">
      <c r="A134" t="s">
        <v>266</v>
      </c>
      <c r="B134" t="s">
        <v>38</v>
      </c>
      <c r="C134" t="s">
        <v>38</v>
      </c>
      <c r="D134" t="s">
        <v>267</v>
      </c>
      <c r="E134" t="s">
        <v>192</v>
      </c>
      <c r="F134">
        <v>2003</v>
      </c>
      <c r="G134" t="s">
        <v>268</v>
      </c>
      <c r="H134" t="s">
        <v>42</v>
      </c>
      <c r="I134" t="s">
        <v>43</v>
      </c>
      <c r="J134" t="str">
        <f t="shared" si="2"/>
        <v>Lobelia_siphilitica</v>
      </c>
      <c r="K134" t="s">
        <v>45</v>
      </c>
      <c r="L134" t="s">
        <v>46</v>
      </c>
      <c r="M134" t="s">
        <v>12</v>
      </c>
      <c r="N134" t="s">
        <v>77</v>
      </c>
      <c r="O134" t="s">
        <v>49</v>
      </c>
      <c r="P134" t="s">
        <v>49</v>
      </c>
      <c r="Q134" t="s">
        <v>49</v>
      </c>
      <c r="R134" t="s">
        <v>49</v>
      </c>
      <c r="S134" t="s">
        <v>78</v>
      </c>
      <c r="T134" t="s">
        <v>79</v>
      </c>
      <c r="U134" t="s">
        <v>253</v>
      </c>
      <c r="V134" t="s">
        <v>70</v>
      </c>
      <c r="W134" s="13">
        <v>41.704999999999998</v>
      </c>
      <c r="X134" s="13">
        <v>-92.786666999999994</v>
      </c>
      <c r="Y134" s="14" t="s">
        <v>142</v>
      </c>
      <c r="Z134" t="s">
        <v>273</v>
      </c>
      <c r="AA134" s="10" t="s">
        <v>49</v>
      </c>
      <c r="AB134" s="10" t="s">
        <v>49</v>
      </c>
      <c r="AC134" s="10" t="s">
        <v>49</v>
      </c>
      <c r="AD134" t="s">
        <v>63</v>
      </c>
      <c r="AE134" t="s">
        <v>275</v>
      </c>
      <c r="AF134" s="10" t="s">
        <v>49</v>
      </c>
      <c r="AG134" s="10" t="s">
        <v>49</v>
      </c>
      <c r="AH134" t="s">
        <v>49</v>
      </c>
      <c r="AI134" t="s">
        <v>274</v>
      </c>
      <c r="AJ134" t="s">
        <v>49</v>
      </c>
      <c r="AK134">
        <v>47</v>
      </c>
      <c r="AM134" s="6" t="s">
        <v>49</v>
      </c>
      <c r="AN134">
        <v>-0.372</v>
      </c>
      <c r="AO134" t="s">
        <v>49</v>
      </c>
      <c r="AP134">
        <v>0</v>
      </c>
      <c r="AQ134" t="s">
        <v>49</v>
      </c>
      <c r="AR134">
        <v>-0.372</v>
      </c>
      <c r="AS134" t="s">
        <v>49</v>
      </c>
      <c r="AT134" t="s">
        <v>49</v>
      </c>
      <c r="AU134" t="s">
        <v>49</v>
      </c>
      <c r="AV134" t="s">
        <v>49</v>
      </c>
    </row>
    <row r="135" spans="1:48">
      <c r="A135" t="s">
        <v>266</v>
      </c>
      <c r="B135" t="s">
        <v>38</v>
      </c>
      <c r="C135" t="s">
        <v>38</v>
      </c>
      <c r="D135" t="s">
        <v>267</v>
      </c>
      <c r="E135" t="s">
        <v>192</v>
      </c>
      <c r="F135">
        <v>2003</v>
      </c>
      <c r="G135" t="s">
        <v>268</v>
      </c>
      <c r="H135" t="s">
        <v>42</v>
      </c>
      <c r="I135" t="s">
        <v>43</v>
      </c>
      <c r="J135" t="str">
        <f t="shared" si="2"/>
        <v>Lobelia_siphilitica</v>
      </c>
      <c r="K135" t="s">
        <v>45</v>
      </c>
      <c r="L135" t="s">
        <v>46</v>
      </c>
      <c r="M135" t="s">
        <v>12</v>
      </c>
      <c r="N135" t="s">
        <v>77</v>
      </c>
      <c r="O135" t="s">
        <v>49</v>
      </c>
      <c r="P135" t="s">
        <v>49</v>
      </c>
      <c r="Q135" t="s">
        <v>49</v>
      </c>
      <c r="R135" t="s">
        <v>49</v>
      </c>
      <c r="S135" t="s">
        <v>78</v>
      </c>
      <c r="T135" t="s">
        <v>79</v>
      </c>
      <c r="U135" t="s">
        <v>253</v>
      </c>
      <c r="V135" t="s">
        <v>70</v>
      </c>
      <c r="W135" s="13">
        <v>41.704999999999998</v>
      </c>
      <c r="X135" s="13">
        <v>-92.786666999999994</v>
      </c>
      <c r="Y135" s="14" t="s">
        <v>142</v>
      </c>
      <c r="Z135" t="s">
        <v>273</v>
      </c>
      <c r="AA135" s="10" t="s">
        <v>49</v>
      </c>
      <c r="AB135" s="10" t="s">
        <v>49</v>
      </c>
      <c r="AC135" s="10" t="s">
        <v>49</v>
      </c>
      <c r="AD135" t="s">
        <v>63</v>
      </c>
      <c r="AE135" t="s">
        <v>52</v>
      </c>
      <c r="AF135" s="10" t="s">
        <v>49</v>
      </c>
      <c r="AG135" s="10" t="s">
        <v>49</v>
      </c>
      <c r="AH135" t="s">
        <v>49</v>
      </c>
      <c r="AI135" t="s">
        <v>274</v>
      </c>
      <c r="AJ135" t="s">
        <v>49</v>
      </c>
      <c r="AK135">
        <v>47</v>
      </c>
      <c r="AM135" s="6" t="s">
        <v>49</v>
      </c>
      <c r="AN135">
        <v>0.33800000000000002</v>
      </c>
      <c r="AO135" t="s">
        <v>49</v>
      </c>
      <c r="AP135">
        <v>0</v>
      </c>
      <c r="AQ135" t="s">
        <v>49</v>
      </c>
      <c r="AR135">
        <v>0.33800000000000002</v>
      </c>
      <c r="AS135" t="s">
        <v>49</v>
      </c>
      <c r="AT135" t="s">
        <v>49</v>
      </c>
      <c r="AU135" t="s">
        <v>49</v>
      </c>
      <c r="AV135" t="s">
        <v>49</v>
      </c>
    </row>
    <row r="136" spans="1:48">
      <c r="A136" t="s">
        <v>266</v>
      </c>
      <c r="B136" t="s">
        <v>38</v>
      </c>
      <c r="C136" t="s">
        <v>38</v>
      </c>
      <c r="D136" t="s">
        <v>267</v>
      </c>
      <c r="E136" t="s">
        <v>192</v>
      </c>
      <c r="F136">
        <v>2003</v>
      </c>
      <c r="G136" t="s">
        <v>268</v>
      </c>
      <c r="H136" t="s">
        <v>42</v>
      </c>
      <c r="I136" t="s">
        <v>43</v>
      </c>
      <c r="J136" t="str">
        <f t="shared" si="2"/>
        <v>Lobelia_siphilitica</v>
      </c>
      <c r="K136" t="s">
        <v>45</v>
      </c>
      <c r="L136" t="s">
        <v>46</v>
      </c>
      <c r="M136" t="s">
        <v>12</v>
      </c>
      <c r="N136" t="s">
        <v>77</v>
      </c>
      <c r="O136" t="s">
        <v>49</v>
      </c>
      <c r="P136" t="s">
        <v>49</v>
      </c>
      <c r="Q136" t="s">
        <v>49</v>
      </c>
      <c r="R136" t="s">
        <v>49</v>
      </c>
      <c r="S136" t="s">
        <v>78</v>
      </c>
      <c r="T136" t="s">
        <v>79</v>
      </c>
      <c r="U136" t="s">
        <v>253</v>
      </c>
      <c r="V136" t="s">
        <v>70</v>
      </c>
      <c r="W136" s="13">
        <v>41.704999999999998</v>
      </c>
      <c r="X136" s="13">
        <v>-92.786666999999994</v>
      </c>
      <c r="Y136" s="14" t="s">
        <v>142</v>
      </c>
      <c r="Z136" t="s">
        <v>273</v>
      </c>
      <c r="AA136" s="10" t="s">
        <v>49</v>
      </c>
      <c r="AB136" s="10" t="s">
        <v>49</v>
      </c>
      <c r="AC136" s="10" t="s">
        <v>49</v>
      </c>
      <c r="AD136" t="s">
        <v>65</v>
      </c>
      <c r="AE136" t="s">
        <v>59</v>
      </c>
      <c r="AF136" s="10" t="s">
        <v>49</v>
      </c>
      <c r="AG136" s="10" t="s">
        <v>49</v>
      </c>
      <c r="AH136" t="s">
        <v>49</v>
      </c>
      <c r="AI136" t="s">
        <v>274</v>
      </c>
      <c r="AJ136" t="s">
        <v>49</v>
      </c>
      <c r="AK136">
        <v>47</v>
      </c>
      <c r="AM136" s="6" t="s">
        <v>49</v>
      </c>
      <c r="AN136">
        <v>0.19600000000000001</v>
      </c>
      <c r="AO136" t="s">
        <v>49</v>
      </c>
      <c r="AP136">
        <v>0</v>
      </c>
      <c r="AQ136" t="s">
        <v>49</v>
      </c>
      <c r="AR136">
        <v>0.19600000000000001</v>
      </c>
      <c r="AS136" t="s">
        <v>49</v>
      </c>
      <c r="AT136" t="s">
        <v>49</v>
      </c>
      <c r="AU136" t="s">
        <v>49</v>
      </c>
      <c r="AV136" t="s">
        <v>49</v>
      </c>
    </row>
    <row r="137" spans="1:48">
      <c r="A137" t="s">
        <v>266</v>
      </c>
      <c r="B137" t="s">
        <v>38</v>
      </c>
      <c r="C137" t="s">
        <v>38</v>
      </c>
      <c r="D137" t="s">
        <v>267</v>
      </c>
      <c r="E137" t="s">
        <v>192</v>
      </c>
      <c r="F137">
        <v>2003</v>
      </c>
      <c r="G137" t="s">
        <v>268</v>
      </c>
      <c r="H137" t="s">
        <v>42</v>
      </c>
      <c r="I137" t="s">
        <v>43</v>
      </c>
      <c r="J137" t="str">
        <f t="shared" si="2"/>
        <v>Lobelia_siphilitica</v>
      </c>
      <c r="K137" t="s">
        <v>45</v>
      </c>
      <c r="L137" t="s">
        <v>46</v>
      </c>
      <c r="M137" t="s">
        <v>12</v>
      </c>
      <c r="N137" t="s">
        <v>77</v>
      </c>
      <c r="O137" t="s">
        <v>49</v>
      </c>
      <c r="P137" t="s">
        <v>49</v>
      </c>
      <c r="Q137" t="s">
        <v>49</v>
      </c>
      <c r="R137" t="s">
        <v>49</v>
      </c>
      <c r="S137" t="s">
        <v>78</v>
      </c>
      <c r="T137" t="s">
        <v>79</v>
      </c>
      <c r="U137" t="s">
        <v>253</v>
      </c>
      <c r="V137" t="s">
        <v>70</v>
      </c>
      <c r="W137" s="13">
        <v>41.704999999999998</v>
      </c>
      <c r="X137" s="13">
        <v>-92.786666999999994</v>
      </c>
      <c r="Y137" s="14" t="s">
        <v>142</v>
      </c>
      <c r="Z137" t="s">
        <v>273</v>
      </c>
      <c r="AA137" s="10" t="s">
        <v>49</v>
      </c>
      <c r="AB137" s="10" t="s">
        <v>49</v>
      </c>
      <c r="AC137" s="10" t="s">
        <v>49</v>
      </c>
      <c r="AD137" t="s">
        <v>65</v>
      </c>
      <c r="AE137" t="s">
        <v>275</v>
      </c>
      <c r="AF137" s="10" t="s">
        <v>49</v>
      </c>
      <c r="AG137" s="10" t="s">
        <v>49</v>
      </c>
      <c r="AH137" t="s">
        <v>49</v>
      </c>
      <c r="AI137" t="s">
        <v>274</v>
      </c>
      <c r="AJ137" t="s">
        <v>49</v>
      </c>
      <c r="AK137">
        <v>47</v>
      </c>
      <c r="AM137" s="6" t="s">
        <v>49</v>
      </c>
      <c r="AN137">
        <v>1.9E-2</v>
      </c>
      <c r="AO137" t="s">
        <v>49</v>
      </c>
      <c r="AP137">
        <v>0</v>
      </c>
      <c r="AQ137" t="s">
        <v>49</v>
      </c>
      <c r="AR137">
        <v>1.9E-2</v>
      </c>
      <c r="AS137" t="s">
        <v>49</v>
      </c>
      <c r="AT137" t="s">
        <v>49</v>
      </c>
      <c r="AU137" t="s">
        <v>49</v>
      </c>
      <c r="AV137" t="s">
        <v>49</v>
      </c>
    </row>
    <row r="138" spans="1:48">
      <c r="A138" t="s">
        <v>266</v>
      </c>
      <c r="B138" t="s">
        <v>38</v>
      </c>
      <c r="C138" t="s">
        <v>38</v>
      </c>
      <c r="D138" t="s">
        <v>267</v>
      </c>
      <c r="E138" t="s">
        <v>192</v>
      </c>
      <c r="F138">
        <v>2003</v>
      </c>
      <c r="G138" t="s">
        <v>268</v>
      </c>
      <c r="H138" t="s">
        <v>42</v>
      </c>
      <c r="I138" t="s">
        <v>43</v>
      </c>
      <c r="J138" t="str">
        <f t="shared" si="2"/>
        <v>Lobelia_siphilitica</v>
      </c>
      <c r="K138" t="s">
        <v>45</v>
      </c>
      <c r="L138" t="s">
        <v>46</v>
      </c>
      <c r="M138" t="s">
        <v>12</v>
      </c>
      <c r="N138" t="s">
        <v>77</v>
      </c>
      <c r="O138" t="s">
        <v>49</v>
      </c>
      <c r="P138" t="s">
        <v>49</v>
      </c>
      <c r="Q138" t="s">
        <v>49</v>
      </c>
      <c r="R138" t="s">
        <v>49</v>
      </c>
      <c r="S138" t="s">
        <v>78</v>
      </c>
      <c r="T138" t="s">
        <v>79</v>
      </c>
      <c r="U138" t="s">
        <v>253</v>
      </c>
      <c r="V138" t="s">
        <v>70</v>
      </c>
      <c r="W138" s="13">
        <v>41.704999999999998</v>
      </c>
      <c r="X138" s="13">
        <v>-92.786666999999994</v>
      </c>
      <c r="Y138" s="14" t="s">
        <v>142</v>
      </c>
      <c r="Z138" t="s">
        <v>273</v>
      </c>
      <c r="AA138" s="10" t="s">
        <v>49</v>
      </c>
      <c r="AB138" s="10" t="s">
        <v>49</v>
      </c>
      <c r="AC138" s="10" t="s">
        <v>49</v>
      </c>
      <c r="AD138" t="s">
        <v>65</v>
      </c>
      <c r="AE138" t="s">
        <v>52</v>
      </c>
      <c r="AF138" s="10" t="s">
        <v>49</v>
      </c>
      <c r="AG138" s="10" t="s">
        <v>49</v>
      </c>
      <c r="AH138" t="s">
        <v>49</v>
      </c>
      <c r="AI138" t="s">
        <v>274</v>
      </c>
      <c r="AJ138" t="s">
        <v>49</v>
      </c>
      <c r="AK138">
        <v>47</v>
      </c>
      <c r="AM138" s="6" t="s">
        <v>49</v>
      </c>
      <c r="AN138">
        <v>1.121</v>
      </c>
      <c r="AO138" t="s">
        <v>49</v>
      </c>
      <c r="AP138">
        <v>0</v>
      </c>
      <c r="AQ138" t="s">
        <v>49</v>
      </c>
      <c r="AR138">
        <v>1.121</v>
      </c>
      <c r="AS138" t="s">
        <v>49</v>
      </c>
      <c r="AT138" t="s">
        <v>49</v>
      </c>
      <c r="AU138" t="s">
        <v>49</v>
      </c>
      <c r="AV138" t="s">
        <v>49</v>
      </c>
    </row>
    <row r="139" spans="1:48">
      <c r="A139" t="s">
        <v>266</v>
      </c>
      <c r="B139" t="s">
        <v>38</v>
      </c>
      <c r="C139" t="s">
        <v>38</v>
      </c>
      <c r="D139" t="s">
        <v>267</v>
      </c>
      <c r="E139" t="s">
        <v>192</v>
      </c>
      <c r="F139">
        <v>2003</v>
      </c>
      <c r="G139" t="s">
        <v>268</v>
      </c>
      <c r="H139" t="s">
        <v>42</v>
      </c>
      <c r="I139" t="s">
        <v>43</v>
      </c>
      <c r="J139" t="str">
        <f t="shared" si="2"/>
        <v>Lobelia_siphilitica</v>
      </c>
      <c r="K139" t="s">
        <v>45</v>
      </c>
      <c r="L139" t="s">
        <v>46</v>
      </c>
      <c r="M139" t="s">
        <v>12</v>
      </c>
      <c r="N139" t="s">
        <v>77</v>
      </c>
      <c r="O139" t="s">
        <v>49</v>
      </c>
      <c r="P139" t="s">
        <v>49</v>
      </c>
      <c r="Q139" t="s">
        <v>49</v>
      </c>
      <c r="R139" t="s">
        <v>49</v>
      </c>
      <c r="S139" t="s">
        <v>78</v>
      </c>
      <c r="T139" t="s">
        <v>79</v>
      </c>
      <c r="U139" t="s">
        <v>253</v>
      </c>
      <c r="V139" t="s">
        <v>70</v>
      </c>
      <c r="W139" s="13">
        <v>41.704999999999998</v>
      </c>
      <c r="X139" s="13">
        <v>-92.786666999999994</v>
      </c>
      <c r="Y139" s="14" t="s">
        <v>142</v>
      </c>
      <c r="Z139" t="s">
        <v>273</v>
      </c>
      <c r="AA139" s="10" t="s">
        <v>49</v>
      </c>
      <c r="AB139" s="10" t="s">
        <v>49</v>
      </c>
      <c r="AC139" s="10" t="s">
        <v>49</v>
      </c>
      <c r="AD139" t="s">
        <v>59</v>
      </c>
      <c r="AE139" t="s">
        <v>275</v>
      </c>
      <c r="AF139" s="10" t="s">
        <v>49</v>
      </c>
      <c r="AG139" s="10" t="s">
        <v>49</v>
      </c>
      <c r="AH139" t="s">
        <v>49</v>
      </c>
      <c r="AI139" t="s">
        <v>274</v>
      </c>
      <c r="AJ139" t="s">
        <v>49</v>
      </c>
      <c r="AK139">
        <v>47</v>
      </c>
      <c r="AM139" s="6" t="s">
        <v>49</v>
      </c>
      <c r="AN139">
        <v>0.34399999999999997</v>
      </c>
      <c r="AO139" t="s">
        <v>49</v>
      </c>
      <c r="AP139">
        <v>0</v>
      </c>
      <c r="AQ139" t="s">
        <v>49</v>
      </c>
      <c r="AR139">
        <v>0.34399999999999997</v>
      </c>
      <c r="AS139" t="s">
        <v>49</v>
      </c>
      <c r="AT139" t="s">
        <v>49</v>
      </c>
      <c r="AU139" t="s">
        <v>49</v>
      </c>
      <c r="AV139" t="s">
        <v>49</v>
      </c>
    </row>
    <row r="140" spans="1:48">
      <c r="A140" t="s">
        <v>266</v>
      </c>
      <c r="B140" t="s">
        <v>38</v>
      </c>
      <c r="C140" t="s">
        <v>38</v>
      </c>
      <c r="D140" t="s">
        <v>267</v>
      </c>
      <c r="E140" t="s">
        <v>192</v>
      </c>
      <c r="F140">
        <v>2003</v>
      </c>
      <c r="G140" t="s">
        <v>268</v>
      </c>
      <c r="H140" t="s">
        <v>42</v>
      </c>
      <c r="I140" t="s">
        <v>43</v>
      </c>
      <c r="J140" t="str">
        <f t="shared" si="2"/>
        <v>Lobelia_siphilitica</v>
      </c>
      <c r="K140" t="s">
        <v>45</v>
      </c>
      <c r="L140" t="s">
        <v>46</v>
      </c>
      <c r="M140" t="s">
        <v>12</v>
      </c>
      <c r="N140" t="s">
        <v>77</v>
      </c>
      <c r="O140" t="s">
        <v>49</v>
      </c>
      <c r="P140" t="s">
        <v>49</v>
      </c>
      <c r="Q140" t="s">
        <v>49</v>
      </c>
      <c r="R140" t="s">
        <v>49</v>
      </c>
      <c r="S140" t="s">
        <v>78</v>
      </c>
      <c r="T140" t="s">
        <v>79</v>
      </c>
      <c r="U140" t="s">
        <v>253</v>
      </c>
      <c r="V140" t="s">
        <v>70</v>
      </c>
      <c r="W140" s="13">
        <v>41.704999999999998</v>
      </c>
      <c r="X140" s="13">
        <v>-92.786666999999994</v>
      </c>
      <c r="Y140" s="14" t="s">
        <v>142</v>
      </c>
      <c r="Z140" t="s">
        <v>273</v>
      </c>
      <c r="AA140" s="10" t="s">
        <v>49</v>
      </c>
      <c r="AB140" s="10" t="s">
        <v>49</v>
      </c>
      <c r="AC140" s="10" t="s">
        <v>49</v>
      </c>
      <c r="AD140" t="s">
        <v>59</v>
      </c>
      <c r="AE140" t="s">
        <v>52</v>
      </c>
      <c r="AF140" s="10" t="s">
        <v>49</v>
      </c>
      <c r="AG140" s="10" t="s">
        <v>49</v>
      </c>
      <c r="AH140" t="s">
        <v>49</v>
      </c>
      <c r="AI140" t="s">
        <v>274</v>
      </c>
      <c r="AJ140" t="s">
        <v>49</v>
      </c>
      <c r="AK140">
        <v>47</v>
      </c>
      <c r="AM140" s="6" t="s">
        <v>49</v>
      </c>
      <c r="AN140">
        <v>1.137</v>
      </c>
      <c r="AO140" t="s">
        <v>49</v>
      </c>
      <c r="AP140">
        <v>0</v>
      </c>
      <c r="AQ140" t="s">
        <v>49</v>
      </c>
      <c r="AR140">
        <v>1.137</v>
      </c>
      <c r="AS140" t="s">
        <v>49</v>
      </c>
      <c r="AT140" t="s">
        <v>49</v>
      </c>
      <c r="AU140" t="s">
        <v>49</v>
      </c>
      <c r="AV140" t="s">
        <v>49</v>
      </c>
    </row>
    <row r="141" spans="1:48">
      <c r="A141" t="s">
        <v>266</v>
      </c>
      <c r="B141" t="s">
        <v>38</v>
      </c>
      <c r="C141" t="s">
        <v>38</v>
      </c>
      <c r="D141" t="s">
        <v>267</v>
      </c>
      <c r="E141" t="s">
        <v>192</v>
      </c>
      <c r="F141">
        <v>2003</v>
      </c>
      <c r="G141" t="s">
        <v>268</v>
      </c>
      <c r="H141" t="s">
        <v>42</v>
      </c>
      <c r="I141" t="s">
        <v>43</v>
      </c>
      <c r="J141" t="str">
        <f t="shared" si="2"/>
        <v>Lobelia_siphilitica</v>
      </c>
      <c r="K141" t="s">
        <v>45</v>
      </c>
      <c r="L141" t="s">
        <v>46</v>
      </c>
      <c r="M141" t="s">
        <v>12</v>
      </c>
      <c r="N141" t="s">
        <v>77</v>
      </c>
      <c r="O141" t="s">
        <v>49</v>
      </c>
      <c r="P141" t="s">
        <v>49</v>
      </c>
      <c r="Q141" t="s">
        <v>49</v>
      </c>
      <c r="R141" t="s">
        <v>49</v>
      </c>
      <c r="S141" t="s">
        <v>78</v>
      </c>
      <c r="T141" t="s">
        <v>79</v>
      </c>
      <c r="U141" t="s">
        <v>253</v>
      </c>
      <c r="V141" t="s">
        <v>70</v>
      </c>
      <c r="W141" s="13">
        <v>41.704999999999998</v>
      </c>
      <c r="X141" s="13">
        <v>-92.786666999999994</v>
      </c>
      <c r="Y141" s="14" t="s">
        <v>142</v>
      </c>
      <c r="Z141" t="s">
        <v>273</v>
      </c>
      <c r="AA141" s="10" t="s">
        <v>49</v>
      </c>
      <c r="AB141" s="10" t="s">
        <v>49</v>
      </c>
      <c r="AC141" s="10" t="s">
        <v>49</v>
      </c>
      <c r="AD141" t="s">
        <v>275</v>
      </c>
      <c r="AE141" t="s">
        <v>52</v>
      </c>
      <c r="AF141" s="10" t="s">
        <v>49</v>
      </c>
      <c r="AG141" s="10" t="s">
        <v>49</v>
      </c>
      <c r="AH141" t="s">
        <v>49</v>
      </c>
      <c r="AI141" t="s">
        <v>274</v>
      </c>
      <c r="AJ141" t="s">
        <v>49</v>
      </c>
      <c r="AK141">
        <v>47</v>
      </c>
      <c r="AM141" s="6" t="s">
        <v>49</v>
      </c>
      <c r="AN141">
        <v>2.0179999999999998</v>
      </c>
      <c r="AO141" t="s">
        <v>49</v>
      </c>
      <c r="AP141">
        <v>0</v>
      </c>
      <c r="AQ141" t="s">
        <v>49</v>
      </c>
      <c r="AR141">
        <v>2.0179999999999998</v>
      </c>
      <c r="AS141" t="s">
        <v>49</v>
      </c>
      <c r="AT141" t="s">
        <v>49</v>
      </c>
      <c r="AU141" t="s">
        <v>49</v>
      </c>
      <c r="AV141" t="s">
        <v>49</v>
      </c>
    </row>
    <row r="142" spans="1:48">
      <c r="A142" t="s">
        <v>266</v>
      </c>
      <c r="B142" t="s">
        <v>38</v>
      </c>
      <c r="C142" t="s">
        <v>38</v>
      </c>
      <c r="D142" t="s">
        <v>267</v>
      </c>
      <c r="E142" t="s">
        <v>192</v>
      </c>
      <c r="F142">
        <v>2003</v>
      </c>
      <c r="G142" t="s">
        <v>268</v>
      </c>
      <c r="H142" t="s">
        <v>42</v>
      </c>
      <c r="I142" t="s">
        <v>43</v>
      </c>
      <c r="J142" t="str">
        <f t="shared" si="2"/>
        <v>Lobelia_siphilitica</v>
      </c>
      <c r="K142" t="s">
        <v>45</v>
      </c>
      <c r="L142" t="s">
        <v>46</v>
      </c>
      <c r="M142" t="s">
        <v>12</v>
      </c>
      <c r="N142" t="s">
        <v>77</v>
      </c>
      <c r="O142" t="s">
        <v>49</v>
      </c>
      <c r="P142" t="s">
        <v>49</v>
      </c>
      <c r="Q142" t="s">
        <v>49</v>
      </c>
      <c r="R142" t="s">
        <v>49</v>
      </c>
      <c r="S142" t="s">
        <v>78</v>
      </c>
      <c r="T142" t="s">
        <v>79</v>
      </c>
      <c r="U142" t="s">
        <v>253</v>
      </c>
      <c r="V142" t="s">
        <v>300</v>
      </c>
      <c r="W142" s="13">
        <v>41.704999999999998</v>
      </c>
      <c r="X142" s="13">
        <v>-92.864999999999995</v>
      </c>
      <c r="Y142" s="14" t="s">
        <v>142</v>
      </c>
      <c r="Z142" t="s">
        <v>273</v>
      </c>
      <c r="AA142" s="10" t="s">
        <v>49</v>
      </c>
      <c r="AB142" s="10" t="s">
        <v>49</v>
      </c>
      <c r="AC142" s="10" t="s">
        <v>49</v>
      </c>
      <c r="AD142" t="s">
        <v>68</v>
      </c>
      <c r="AE142" t="s">
        <v>68</v>
      </c>
      <c r="AF142" s="10" t="s">
        <v>60</v>
      </c>
      <c r="AG142" s="10" t="s">
        <v>61</v>
      </c>
      <c r="AH142" t="s">
        <v>49</v>
      </c>
      <c r="AI142" t="s">
        <v>274</v>
      </c>
      <c r="AJ142" t="s">
        <v>49</v>
      </c>
      <c r="AK142">
        <v>81</v>
      </c>
      <c r="AM142">
        <v>10.5358</v>
      </c>
      <c r="AN142">
        <v>1.6220000000000001</v>
      </c>
      <c r="AO142" t="s">
        <v>49</v>
      </c>
      <c r="AP142">
        <v>0</v>
      </c>
      <c r="AQ142" t="s">
        <v>49</v>
      </c>
      <c r="AR142">
        <v>1.6220000000000001</v>
      </c>
      <c r="AS142" t="s">
        <v>49</v>
      </c>
      <c r="AT142" t="s">
        <v>49</v>
      </c>
      <c r="AU142" t="s">
        <v>49</v>
      </c>
      <c r="AV142" t="s">
        <v>49</v>
      </c>
    </row>
    <row r="143" spans="1:48">
      <c r="A143" t="s">
        <v>266</v>
      </c>
      <c r="B143" t="s">
        <v>38</v>
      </c>
      <c r="C143" t="s">
        <v>38</v>
      </c>
      <c r="D143" t="s">
        <v>267</v>
      </c>
      <c r="E143" t="s">
        <v>192</v>
      </c>
      <c r="F143">
        <v>2003</v>
      </c>
      <c r="G143" t="s">
        <v>268</v>
      </c>
      <c r="H143" t="s">
        <v>42</v>
      </c>
      <c r="I143" t="s">
        <v>43</v>
      </c>
      <c r="J143" t="str">
        <f t="shared" si="2"/>
        <v>Lobelia_siphilitica</v>
      </c>
      <c r="K143" t="s">
        <v>45</v>
      </c>
      <c r="L143" t="s">
        <v>46</v>
      </c>
      <c r="M143" t="s">
        <v>12</v>
      </c>
      <c r="N143" t="s">
        <v>77</v>
      </c>
      <c r="O143" t="s">
        <v>49</v>
      </c>
      <c r="P143" t="s">
        <v>49</v>
      </c>
      <c r="Q143" t="s">
        <v>49</v>
      </c>
      <c r="R143" t="s">
        <v>49</v>
      </c>
      <c r="S143" t="s">
        <v>78</v>
      </c>
      <c r="T143" t="s">
        <v>79</v>
      </c>
      <c r="U143" t="s">
        <v>253</v>
      </c>
      <c r="V143" t="s">
        <v>300</v>
      </c>
      <c r="W143" s="13">
        <v>41.704999999999998</v>
      </c>
      <c r="X143" s="13">
        <v>-92.864999999999995</v>
      </c>
      <c r="Y143" s="14" t="s">
        <v>142</v>
      </c>
      <c r="Z143" t="s">
        <v>273</v>
      </c>
      <c r="AA143" s="10" t="s">
        <v>49</v>
      </c>
      <c r="AB143" s="10" t="s">
        <v>49</v>
      </c>
      <c r="AC143" s="10" t="s">
        <v>49</v>
      </c>
      <c r="AD143" t="s">
        <v>69</v>
      </c>
      <c r="AE143" t="s">
        <v>69</v>
      </c>
      <c r="AF143" s="10" t="s">
        <v>60</v>
      </c>
      <c r="AG143" s="10" t="s">
        <v>61</v>
      </c>
      <c r="AH143" t="s">
        <v>49</v>
      </c>
      <c r="AI143" t="s">
        <v>274</v>
      </c>
      <c r="AJ143" t="s">
        <v>49</v>
      </c>
      <c r="AK143">
        <v>81</v>
      </c>
      <c r="AM143">
        <v>4.7706999999999997</v>
      </c>
      <c r="AN143">
        <v>0.17299999999999999</v>
      </c>
      <c r="AO143" t="s">
        <v>49</v>
      </c>
      <c r="AP143">
        <v>0</v>
      </c>
      <c r="AQ143" t="s">
        <v>49</v>
      </c>
      <c r="AR143">
        <v>0.17299999999999999</v>
      </c>
      <c r="AS143" t="s">
        <v>49</v>
      </c>
      <c r="AT143" t="s">
        <v>49</v>
      </c>
      <c r="AU143" t="s">
        <v>49</v>
      </c>
      <c r="AV143" t="s">
        <v>49</v>
      </c>
    </row>
    <row r="144" spans="1:48">
      <c r="A144" t="s">
        <v>266</v>
      </c>
      <c r="B144" t="s">
        <v>38</v>
      </c>
      <c r="C144" t="s">
        <v>38</v>
      </c>
      <c r="D144" t="s">
        <v>267</v>
      </c>
      <c r="E144" t="s">
        <v>192</v>
      </c>
      <c r="F144">
        <v>2003</v>
      </c>
      <c r="G144" t="s">
        <v>268</v>
      </c>
      <c r="H144" t="s">
        <v>42</v>
      </c>
      <c r="I144" t="s">
        <v>43</v>
      </c>
      <c r="J144" t="str">
        <f t="shared" si="2"/>
        <v>Lobelia_siphilitica</v>
      </c>
      <c r="K144" t="s">
        <v>45</v>
      </c>
      <c r="L144" t="s">
        <v>46</v>
      </c>
      <c r="M144" t="s">
        <v>12</v>
      </c>
      <c r="N144" t="s">
        <v>77</v>
      </c>
      <c r="O144" t="s">
        <v>49</v>
      </c>
      <c r="P144" t="s">
        <v>49</v>
      </c>
      <c r="Q144" t="s">
        <v>49</v>
      </c>
      <c r="R144" t="s">
        <v>49</v>
      </c>
      <c r="S144" t="s">
        <v>78</v>
      </c>
      <c r="T144" t="s">
        <v>79</v>
      </c>
      <c r="U144" t="s">
        <v>253</v>
      </c>
      <c r="V144" t="s">
        <v>300</v>
      </c>
      <c r="W144" s="13">
        <v>41.704999999999998</v>
      </c>
      <c r="X144" s="13">
        <v>-92.864999999999995</v>
      </c>
      <c r="Y144" s="14" t="s">
        <v>142</v>
      </c>
      <c r="Z144" t="s">
        <v>273</v>
      </c>
      <c r="AA144" s="10" t="s">
        <v>49</v>
      </c>
      <c r="AB144" s="10" t="s">
        <v>49</v>
      </c>
      <c r="AC144" s="10" t="s">
        <v>49</v>
      </c>
      <c r="AD144" t="s">
        <v>63</v>
      </c>
      <c r="AE144" t="s">
        <v>63</v>
      </c>
      <c r="AF144" s="10" t="s">
        <v>60</v>
      </c>
      <c r="AG144" s="10" t="s">
        <v>61</v>
      </c>
      <c r="AH144" t="s">
        <v>49</v>
      </c>
      <c r="AI144" t="s">
        <v>274</v>
      </c>
      <c r="AJ144" t="s">
        <v>49</v>
      </c>
      <c r="AK144">
        <v>81</v>
      </c>
      <c r="AM144">
        <v>15.875299999999999</v>
      </c>
      <c r="AN144">
        <v>0.9</v>
      </c>
      <c r="AO144" t="s">
        <v>49</v>
      </c>
      <c r="AP144">
        <v>0</v>
      </c>
      <c r="AQ144" t="s">
        <v>49</v>
      </c>
      <c r="AR144">
        <v>0.9</v>
      </c>
      <c r="AS144" t="s">
        <v>49</v>
      </c>
      <c r="AT144" t="s">
        <v>49</v>
      </c>
      <c r="AU144" t="s">
        <v>49</v>
      </c>
      <c r="AV144" t="s">
        <v>49</v>
      </c>
    </row>
    <row r="145" spans="1:48">
      <c r="A145" t="s">
        <v>266</v>
      </c>
      <c r="B145" t="s">
        <v>38</v>
      </c>
      <c r="C145" t="s">
        <v>38</v>
      </c>
      <c r="D145" t="s">
        <v>267</v>
      </c>
      <c r="E145" t="s">
        <v>192</v>
      </c>
      <c r="F145">
        <v>2003</v>
      </c>
      <c r="G145" t="s">
        <v>268</v>
      </c>
      <c r="H145" t="s">
        <v>42</v>
      </c>
      <c r="I145" t="s">
        <v>43</v>
      </c>
      <c r="J145" t="str">
        <f t="shared" si="2"/>
        <v>Lobelia_siphilitica</v>
      </c>
      <c r="K145" t="s">
        <v>45</v>
      </c>
      <c r="L145" t="s">
        <v>46</v>
      </c>
      <c r="M145" t="s">
        <v>12</v>
      </c>
      <c r="N145" t="s">
        <v>77</v>
      </c>
      <c r="O145" t="s">
        <v>49</v>
      </c>
      <c r="P145" t="s">
        <v>49</v>
      </c>
      <c r="Q145" t="s">
        <v>49</v>
      </c>
      <c r="R145" t="s">
        <v>49</v>
      </c>
      <c r="S145" t="s">
        <v>78</v>
      </c>
      <c r="T145" t="s">
        <v>79</v>
      </c>
      <c r="U145" t="s">
        <v>253</v>
      </c>
      <c r="V145" t="s">
        <v>300</v>
      </c>
      <c r="W145" s="13">
        <v>41.704999999999998</v>
      </c>
      <c r="X145" s="13">
        <v>-92.864999999999995</v>
      </c>
      <c r="Y145" s="14" t="s">
        <v>142</v>
      </c>
      <c r="Z145" t="s">
        <v>273</v>
      </c>
      <c r="AA145" s="10" t="s">
        <v>49</v>
      </c>
      <c r="AB145" s="10" t="s">
        <v>49</v>
      </c>
      <c r="AC145" s="10" t="s">
        <v>49</v>
      </c>
      <c r="AD145" t="s">
        <v>65</v>
      </c>
      <c r="AE145" t="s">
        <v>65</v>
      </c>
      <c r="AF145" s="10" t="s">
        <v>60</v>
      </c>
      <c r="AG145" s="10" t="s">
        <v>61</v>
      </c>
      <c r="AH145" t="s">
        <v>49</v>
      </c>
      <c r="AI145" t="s">
        <v>274</v>
      </c>
      <c r="AJ145" t="s">
        <v>49</v>
      </c>
      <c r="AK145">
        <v>81</v>
      </c>
      <c r="AM145">
        <v>5.1024000000000003</v>
      </c>
      <c r="AN145">
        <v>0.32100000000000001</v>
      </c>
      <c r="AO145" t="s">
        <v>49</v>
      </c>
      <c r="AP145">
        <v>0</v>
      </c>
      <c r="AQ145" t="s">
        <v>49</v>
      </c>
      <c r="AR145">
        <v>0.32100000000000001</v>
      </c>
      <c r="AS145" t="s">
        <v>49</v>
      </c>
      <c r="AT145" t="s">
        <v>49</v>
      </c>
      <c r="AU145" t="s">
        <v>49</v>
      </c>
      <c r="AV145" t="s">
        <v>49</v>
      </c>
    </row>
    <row r="146" spans="1:48">
      <c r="A146" t="s">
        <v>266</v>
      </c>
      <c r="B146" t="s">
        <v>38</v>
      </c>
      <c r="C146" t="s">
        <v>38</v>
      </c>
      <c r="D146" t="s">
        <v>267</v>
      </c>
      <c r="E146" t="s">
        <v>192</v>
      </c>
      <c r="F146">
        <v>2003</v>
      </c>
      <c r="G146" t="s">
        <v>268</v>
      </c>
      <c r="H146" t="s">
        <v>42</v>
      </c>
      <c r="I146" t="s">
        <v>43</v>
      </c>
      <c r="J146" t="str">
        <f t="shared" si="2"/>
        <v>Lobelia_siphilitica</v>
      </c>
      <c r="K146" t="s">
        <v>45</v>
      </c>
      <c r="L146" t="s">
        <v>46</v>
      </c>
      <c r="M146" t="s">
        <v>12</v>
      </c>
      <c r="N146" t="s">
        <v>77</v>
      </c>
      <c r="O146" t="s">
        <v>49</v>
      </c>
      <c r="P146" t="s">
        <v>49</v>
      </c>
      <c r="Q146" t="s">
        <v>49</v>
      </c>
      <c r="R146" t="s">
        <v>49</v>
      </c>
      <c r="S146" t="s">
        <v>78</v>
      </c>
      <c r="T146" t="s">
        <v>79</v>
      </c>
      <c r="U146" t="s">
        <v>253</v>
      </c>
      <c r="V146" t="s">
        <v>300</v>
      </c>
      <c r="W146" s="13">
        <v>41.704999999999998</v>
      </c>
      <c r="X146" s="13">
        <v>-92.864999999999995</v>
      </c>
      <c r="Y146" s="14" t="s">
        <v>142</v>
      </c>
      <c r="Z146" t="s">
        <v>273</v>
      </c>
      <c r="AA146" s="10" t="s">
        <v>49</v>
      </c>
      <c r="AB146" s="10" t="s">
        <v>49</v>
      </c>
      <c r="AC146" s="10" t="s">
        <v>49</v>
      </c>
      <c r="AD146" t="s">
        <v>59</v>
      </c>
      <c r="AE146" t="s">
        <v>59</v>
      </c>
      <c r="AF146" s="10" t="s">
        <v>60</v>
      </c>
      <c r="AG146" s="10" t="s">
        <v>61</v>
      </c>
      <c r="AH146" t="s">
        <v>49</v>
      </c>
      <c r="AI146" t="s">
        <v>274</v>
      </c>
      <c r="AJ146" t="s">
        <v>49</v>
      </c>
      <c r="AK146">
        <v>81</v>
      </c>
      <c r="AM146">
        <v>21.4375</v>
      </c>
      <c r="AN146">
        <v>1.5580000000000001</v>
      </c>
      <c r="AO146" t="s">
        <v>49</v>
      </c>
      <c r="AP146">
        <v>0</v>
      </c>
      <c r="AQ146" t="s">
        <v>49</v>
      </c>
      <c r="AR146">
        <v>1.5580000000000001</v>
      </c>
      <c r="AS146" t="s">
        <v>49</v>
      </c>
      <c r="AT146" t="s">
        <v>49</v>
      </c>
      <c r="AU146" t="s">
        <v>49</v>
      </c>
      <c r="AV146" t="s">
        <v>49</v>
      </c>
    </row>
    <row r="147" spans="1:48">
      <c r="A147" t="s">
        <v>266</v>
      </c>
      <c r="B147" t="s">
        <v>38</v>
      </c>
      <c r="C147" t="s">
        <v>38</v>
      </c>
      <c r="D147" t="s">
        <v>267</v>
      </c>
      <c r="E147" t="s">
        <v>192</v>
      </c>
      <c r="F147">
        <v>2003</v>
      </c>
      <c r="G147" t="s">
        <v>268</v>
      </c>
      <c r="H147" t="s">
        <v>42</v>
      </c>
      <c r="I147" t="s">
        <v>43</v>
      </c>
      <c r="J147" t="str">
        <f t="shared" si="2"/>
        <v>Lobelia_siphilitica</v>
      </c>
      <c r="K147" t="s">
        <v>45</v>
      </c>
      <c r="L147" t="s">
        <v>46</v>
      </c>
      <c r="M147" t="s">
        <v>12</v>
      </c>
      <c r="N147" t="s">
        <v>77</v>
      </c>
      <c r="O147" t="s">
        <v>49</v>
      </c>
      <c r="P147" t="s">
        <v>49</v>
      </c>
      <c r="Q147" t="s">
        <v>49</v>
      </c>
      <c r="R147" t="s">
        <v>49</v>
      </c>
      <c r="S147" t="s">
        <v>78</v>
      </c>
      <c r="T147" t="s">
        <v>79</v>
      </c>
      <c r="U147" t="s">
        <v>253</v>
      </c>
      <c r="V147" t="s">
        <v>300</v>
      </c>
      <c r="W147" s="13">
        <v>41.704999999999998</v>
      </c>
      <c r="X147" s="13">
        <v>-92.864999999999995</v>
      </c>
      <c r="Y147" s="14" t="s">
        <v>142</v>
      </c>
      <c r="Z147" t="s">
        <v>273</v>
      </c>
      <c r="AA147" s="10" t="s">
        <v>49</v>
      </c>
      <c r="AB147" s="10" t="s">
        <v>49</v>
      </c>
      <c r="AC147" s="10" t="s">
        <v>49</v>
      </c>
      <c r="AD147" t="s">
        <v>275</v>
      </c>
      <c r="AE147" t="s">
        <v>275</v>
      </c>
      <c r="AF147" s="10" t="s">
        <v>60</v>
      </c>
      <c r="AG147" s="10" t="s">
        <v>61</v>
      </c>
      <c r="AH147" t="s">
        <v>49</v>
      </c>
      <c r="AI147" t="s">
        <v>274</v>
      </c>
      <c r="AJ147" t="s">
        <v>49</v>
      </c>
      <c r="AK147">
        <v>81</v>
      </c>
      <c r="AM147">
        <v>5.4741</v>
      </c>
      <c r="AN147">
        <v>0.45500000000000002</v>
      </c>
      <c r="AO147" t="s">
        <v>49</v>
      </c>
      <c r="AP147">
        <v>0</v>
      </c>
      <c r="AQ147" t="s">
        <v>49</v>
      </c>
      <c r="AR147">
        <v>0.45500000000000002</v>
      </c>
      <c r="AS147" t="s">
        <v>49</v>
      </c>
      <c r="AT147" t="s">
        <v>49</v>
      </c>
      <c r="AU147" t="s">
        <v>49</v>
      </c>
      <c r="AV147" t="s">
        <v>49</v>
      </c>
    </row>
    <row r="148" spans="1:48">
      <c r="A148" t="s">
        <v>266</v>
      </c>
      <c r="B148" t="s">
        <v>38</v>
      </c>
      <c r="C148" t="s">
        <v>38</v>
      </c>
      <c r="D148" t="s">
        <v>267</v>
      </c>
      <c r="E148" t="s">
        <v>192</v>
      </c>
      <c r="F148">
        <v>2003</v>
      </c>
      <c r="G148" t="s">
        <v>268</v>
      </c>
      <c r="H148" t="s">
        <v>42</v>
      </c>
      <c r="I148" t="s">
        <v>43</v>
      </c>
      <c r="J148" t="str">
        <f t="shared" si="2"/>
        <v>Lobelia_siphilitica</v>
      </c>
      <c r="K148" t="s">
        <v>45</v>
      </c>
      <c r="L148" t="s">
        <v>46</v>
      </c>
      <c r="M148" t="s">
        <v>12</v>
      </c>
      <c r="N148" t="s">
        <v>77</v>
      </c>
      <c r="O148" t="s">
        <v>49</v>
      </c>
      <c r="P148" t="s">
        <v>49</v>
      </c>
      <c r="Q148" t="s">
        <v>49</v>
      </c>
      <c r="R148" t="s">
        <v>49</v>
      </c>
      <c r="S148" t="s">
        <v>78</v>
      </c>
      <c r="T148" t="s">
        <v>79</v>
      </c>
      <c r="U148" t="s">
        <v>253</v>
      </c>
      <c r="V148" t="s">
        <v>300</v>
      </c>
      <c r="W148" s="13">
        <v>41.704999999999998</v>
      </c>
      <c r="X148" s="13">
        <v>-92.864999999999995</v>
      </c>
      <c r="Y148" s="14" t="s">
        <v>142</v>
      </c>
      <c r="Z148" t="s">
        <v>273</v>
      </c>
      <c r="AA148" s="10" t="s">
        <v>49</v>
      </c>
      <c r="AB148" s="10" t="s">
        <v>49</v>
      </c>
      <c r="AC148" s="10" t="s">
        <v>49</v>
      </c>
      <c r="AD148" t="s">
        <v>52</v>
      </c>
      <c r="AE148" t="s">
        <v>52</v>
      </c>
      <c r="AF148" s="10" t="s">
        <v>60</v>
      </c>
      <c r="AG148" s="10" t="s">
        <v>53</v>
      </c>
      <c r="AH148" t="s">
        <v>49</v>
      </c>
      <c r="AI148" t="s">
        <v>274</v>
      </c>
      <c r="AJ148" t="s">
        <v>49</v>
      </c>
      <c r="AK148">
        <v>81</v>
      </c>
      <c r="AM148">
        <v>35</v>
      </c>
      <c r="AN148">
        <v>735.4</v>
      </c>
      <c r="AO148" t="s">
        <v>49</v>
      </c>
      <c r="AP148">
        <v>0</v>
      </c>
      <c r="AQ148" t="s">
        <v>49</v>
      </c>
      <c r="AR148">
        <v>735.4</v>
      </c>
      <c r="AS148" t="s">
        <v>49</v>
      </c>
      <c r="AT148" t="s">
        <v>49</v>
      </c>
      <c r="AU148" t="s">
        <v>49</v>
      </c>
      <c r="AV148" t="s">
        <v>49</v>
      </c>
    </row>
    <row r="149" spans="1:48">
      <c r="A149" t="s">
        <v>266</v>
      </c>
      <c r="B149" t="s">
        <v>38</v>
      </c>
      <c r="C149" t="s">
        <v>38</v>
      </c>
      <c r="D149" t="s">
        <v>267</v>
      </c>
      <c r="E149" t="s">
        <v>192</v>
      </c>
      <c r="F149">
        <v>2003</v>
      </c>
      <c r="G149" t="s">
        <v>268</v>
      </c>
      <c r="H149" t="s">
        <v>42</v>
      </c>
      <c r="I149" t="s">
        <v>43</v>
      </c>
      <c r="J149" t="str">
        <f t="shared" si="2"/>
        <v>Lobelia_siphilitica</v>
      </c>
      <c r="K149" t="s">
        <v>45</v>
      </c>
      <c r="L149" t="s">
        <v>46</v>
      </c>
      <c r="M149" t="s">
        <v>12</v>
      </c>
      <c r="N149" t="s">
        <v>77</v>
      </c>
      <c r="O149" t="s">
        <v>49</v>
      </c>
      <c r="P149" t="s">
        <v>49</v>
      </c>
      <c r="Q149" t="s">
        <v>49</v>
      </c>
      <c r="R149" t="s">
        <v>49</v>
      </c>
      <c r="S149" t="s">
        <v>78</v>
      </c>
      <c r="T149" t="s">
        <v>79</v>
      </c>
      <c r="U149" t="s">
        <v>253</v>
      </c>
      <c r="V149" t="s">
        <v>300</v>
      </c>
      <c r="W149" s="13">
        <v>41.704999999999998</v>
      </c>
      <c r="X149" s="13">
        <v>-92.864999999999995</v>
      </c>
      <c r="Y149" s="14" t="s">
        <v>142</v>
      </c>
      <c r="Z149" t="s">
        <v>273</v>
      </c>
      <c r="AA149" s="10" t="s">
        <v>49</v>
      </c>
      <c r="AB149" s="10" t="s">
        <v>49</v>
      </c>
      <c r="AC149" s="10" t="s">
        <v>49</v>
      </c>
      <c r="AD149" t="s">
        <v>68</v>
      </c>
      <c r="AE149" t="s">
        <v>69</v>
      </c>
      <c r="AF149" s="10" t="s">
        <v>49</v>
      </c>
      <c r="AG149" s="10" t="s">
        <v>49</v>
      </c>
      <c r="AH149" t="s">
        <v>49</v>
      </c>
      <c r="AI149" t="s">
        <v>274</v>
      </c>
      <c r="AJ149" t="s">
        <v>49</v>
      </c>
      <c r="AK149">
        <v>81</v>
      </c>
      <c r="AM149" s="6" t="s">
        <v>49</v>
      </c>
      <c r="AN149">
        <v>0.35099999999999998</v>
      </c>
      <c r="AO149" t="s">
        <v>49</v>
      </c>
      <c r="AP149">
        <v>0</v>
      </c>
      <c r="AQ149" t="s">
        <v>49</v>
      </c>
      <c r="AR149">
        <v>0.35099999999999998</v>
      </c>
      <c r="AS149" t="s">
        <v>49</v>
      </c>
      <c r="AT149" t="s">
        <v>49</v>
      </c>
      <c r="AU149" t="s">
        <v>49</v>
      </c>
      <c r="AV149" t="s">
        <v>49</v>
      </c>
    </row>
    <row r="150" spans="1:48">
      <c r="A150" t="s">
        <v>266</v>
      </c>
      <c r="B150" t="s">
        <v>38</v>
      </c>
      <c r="C150" t="s">
        <v>38</v>
      </c>
      <c r="D150" t="s">
        <v>267</v>
      </c>
      <c r="E150" t="s">
        <v>192</v>
      </c>
      <c r="F150">
        <v>2003</v>
      </c>
      <c r="G150" t="s">
        <v>268</v>
      </c>
      <c r="H150" t="s">
        <v>42</v>
      </c>
      <c r="I150" t="s">
        <v>43</v>
      </c>
      <c r="J150" t="str">
        <f t="shared" si="2"/>
        <v>Lobelia_siphilitica</v>
      </c>
      <c r="K150" t="s">
        <v>45</v>
      </c>
      <c r="L150" t="s">
        <v>46</v>
      </c>
      <c r="M150" t="s">
        <v>12</v>
      </c>
      <c r="N150" t="s">
        <v>77</v>
      </c>
      <c r="O150" t="s">
        <v>49</v>
      </c>
      <c r="P150" t="s">
        <v>49</v>
      </c>
      <c r="Q150" t="s">
        <v>49</v>
      </c>
      <c r="R150" t="s">
        <v>49</v>
      </c>
      <c r="S150" t="s">
        <v>78</v>
      </c>
      <c r="T150" t="s">
        <v>79</v>
      </c>
      <c r="U150" t="s">
        <v>253</v>
      </c>
      <c r="V150" t="s">
        <v>300</v>
      </c>
      <c r="W150" s="13">
        <v>41.704999999999998</v>
      </c>
      <c r="X150" s="13">
        <v>-92.864999999999995</v>
      </c>
      <c r="Y150" s="14" t="s">
        <v>142</v>
      </c>
      <c r="Z150" t="s">
        <v>273</v>
      </c>
      <c r="AA150" s="10" t="s">
        <v>49</v>
      </c>
      <c r="AB150" s="10" t="s">
        <v>49</v>
      </c>
      <c r="AC150" s="10" t="s">
        <v>49</v>
      </c>
      <c r="AD150" t="s">
        <v>68</v>
      </c>
      <c r="AE150" t="s">
        <v>63</v>
      </c>
      <c r="AF150" s="10" t="s">
        <v>49</v>
      </c>
      <c r="AG150" s="10" t="s">
        <v>49</v>
      </c>
      <c r="AH150" t="s">
        <v>49</v>
      </c>
      <c r="AI150" t="s">
        <v>274</v>
      </c>
      <c r="AJ150" t="s">
        <v>49</v>
      </c>
      <c r="AK150">
        <v>81</v>
      </c>
      <c r="AM150" s="6" t="s">
        <v>49</v>
      </c>
      <c r="AN150">
        <v>0.59699999999999998</v>
      </c>
      <c r="AO150" t="s">
        <v>49</v>
      </c>
      <c r="AP150">
        <v>0</v>
      </c>
      <c r="AQ150" t="s">
        <v>49</v>
      </c>
      <c r="AR150">
        <v>0.59699999999999998</v>
      </c>
      <c r="AS150" t="s">
        <v>49</v>
      </c>
      <c r="AT150" t="s">
        <v>49</v>
      </c>
      <c r="AU150" t="s">
        <v>49</v>
      </c>
      <c r="AV150" t="s">
        <v>49</v>
      </c>
    </row>
    <row r="151" spans="1:48">
      <c r="A151" t="s">
        <v>266</v>
      </c>
      <c r="B151" t="s">
        <v>38</v>
      </c>
      <c r="C151" t="s">
        <v>38</v>
      </c>
      <c r="D151" t="s">
        <v>267</v>
      </c>
      <c r="E151" t="s">
        <v>192</v>
      </c>
      <c r="F151">
        <v>2003</v>
      </c>
      <c r="G151" t="s">
        <v>268</v>
      </c>
      <c r="H151" t="s">
        <v>42</v>
      </c>
      <c r="I151" t="s">
        <v>43</v>
      </c>
      <c r="J151" t="str">
        <f t="shared" si="2"/>
        <v>Lobelia_siphilitica</v>
      </c>
      <c r="K151" t="s">
        <v>45</v>
      </c>
      <c r="L151" t="s">
        <v>46</v>
      </c>
      <c r="M151" t="s">
        <v>12</v>
      </c>
      <c r="N151" t="s">
        <v>77</v>
      </c>
      <c r="O151" t="s">
        <v>49</v>
      </c>
      <c r="P151" t="s">
        <v>49</v>
      </c>
      <c r="Q151" t="s">
        <v>49</v>
      </c>
      <c r="R151" t="s">
        <v>49</v>
      </c>
      <c r="S151" t="s">
        <v>78</v>
      </c>
      <c r="T151" t="s">
        <v>79</v>
      </c>
      <c r="U151" t="s">
        <v>253</v>
      </c>
      <c r="V151" t="s">
        <v>300</v>
      </c>
      <c r="W151" s="13">
        <v>41.704999999999998</v>
      </c>
      <c r="X151" s="13">
        <v>-92.864999999999995</v>
      </c>
      <c r="Y151" s="14" t="s">
        <v>142</v>
      </c>
      <c r="Z151" t="s">
        <v>273</v>
      </c>
      <c r="AA151" s="10" t="s">
        <v>49</v>
      </c>
      <c r="AB151" s="10" t="s">
        <v>49</v>
      </c>
      <c r="AC151" s="10" t="s">
        <v>49</v>
      </c>
      <c r="AD151" t="s">
        <v>68</v>
      </c>
      <c r="AE151" t="s">
        <v>65</v>
      </c>
      <c r="AF151" s="10" t="s">
        <v>49</v>
      </c>
      <c r="AG151" s="10" t="s">
        <v>49</v>
      </c>
      <c r="AH151" t="s">
        <v>49</v>
      </c>
      <c r="AI151" t="s">
        <v>274</v>
      </c>
      <c r="AJ151" t="s">
        <v>49</v>
      </c>
      <c r="AK151">
        <v>81</v>
      </c>
      <c r="AM151" s="6" t="s">
        <v>49</v>
      </c>
      <c r="AN151">
        <v>0.16700000000000001</v>
      </c>
      <c r="AO151" t="s">
        <v>49</v>
      </c>
      <c r="AP151">
        <v>0</v>
      </c>
      <c r="AQ151" t="s">
        <v>49</v>
      </c>
      <c r="AR151">
        <v>0.16700000000000001</v>
      </c>
      <c r="AS151" t="s">
        <v>49</v>
      </c>
      <c r="AT151" t="s">
        <v>49</v>
      </c>
      <c r="AU151" t="s">
        <v>49</v>
      </c>
      <c r="AV151" t="s">
        <v>49</v>
      </c>
    </row>
    <row r="152" spans="1:48">
      <c r="A152" t="s">
        <v>266</v>
      </c>
      <c r="B152" t="s">
        <v>38</v>
      </c>
      <c r="C152" t="s">
        <v>38</v>
      </c>
      <c r="D152" t="s">
        <v>267</v>
      </c>
      <c r="E152" t="s">
        <v>192</v>
      </c>
      <c r="F152">
        <v>2003</v>
      </c>
      <c r="G152" t="s">
        <v>268</v>
      </c>
      <c r="H152" t="s">
        <v>42</v>
      </c>
      <c r="I152" t="s">
        <v>43</v>
      </c>
      <c r="J152" t="str">
        <f t="shared" si="2"/>
        <v>Lobelia_siphilitica</v>
      </c>
      <c r="K152" t="s">
        <v>45</v>
      </c>
      <c r="L152" t="s">
        <v>46</v>
      </c>
      <c r="M152" t="s">
        <v>12</v>
      </c>
      <c r="N152" t="s">
        <v>77</v>
      </c>
      <c r="O152" t="s">
        <v>49</v>
      </c>
      <c r="P152" t="s">
        <v>49</v>
      </c>
      <c r="Q152" t="s">
        <v>49</v>
      </c>
      <c r="R152" t="s">
        <v>49</v>
      </c>
      <c r="S152" t="s">
        <v>78</v>
      </c>
      <c r="T152" t="s">
        <v>79</v>
      </c>
      <c r="U152" t="s">
        <v>253</v>
      </c>
      <c r="V152" t="s">
        <v>300</v>
      </c>
      <c r="W152" s="13">
        <v>41.704999999999998</v>
      </c>
      <c r="X152" s="13">
        <v>-92.864999999999995</v>
      </c>
      <c r="Y152" s="14" t="s">
        <v>142</v>
      </c>
      <c r="Z152" t="s">
        <v>273</v>
      </c>
      <c r="AA152" s="10" t="s">
        <v>49</v>
      </c>
      <c r="AB152" s="10" t="s">
        <v>49</v>
      </c>
      <c r="AC152" s="10" t="s">
        <v>49</v>
      </c>
      <c r="AD152" t="s">
        <v>68</v>
      </c>
      <c r="AE152" t="s">
        <v>59</v>
      </c>
      <c r="AF152" s="10" t="s">
        <v>49</v>
      </c>
      <c r="AG152" s="10" t="s">
        <v>49</v>
      </c>
      <c r="AH152" t="s">
        <v>49</v>
      </c>
      <c r="AI152" t="s">
        <v>274</v>
      </c>
      <c r="AJ152" t="s">
        <v>49</v>
      </c>
      <c r="AK152">
        <v>81</v>
      </c>
      <c r="AM152" s="6" t="s">
        <v>49</v>
      </c>
      <c r="AN152">
        <v>0.78500000000000003</v>
      </c>
      <c r="AO152" t="s">
        <v>49</v>
      </c>
      <c r="AP152">
        <v>0</v>
      </c>
      <c r="AQ152" t="s">
        <v>49</v>
      </c>
      <c r="AR152">
        <v>0.78500000000000003</v>
      </c>
      <c r="AS152" t="s">
        <v>49</v>
      </c>
      <c r="AT152" t="s">
        <v>49</v>
      </c>
      <c r="AU152" t="s">
        <v>49</v>
      </c>
      <c r="AV152" t="s">
        <v>49</v>
      </c>
    </row>
    <row r="153" spans="1:48">
      <c r="A153" t="s">
        <v>266</v>
      </c>
      <c r="B153" t="s">
        <v>38</v>
      </c>
      <c r="C153" t="s">
        <v>38</v>
      </c>
      <c r="D153" t="s">
        <v>267</v>
      </c>
      <c r="E153" t="s">
        <v>192</v>
      </c>
      <c r="F153">
        <v>2003</v>
      </c>
      <c r="G153" t="s">
        <v>268</v>
      </c>
      <c r="H153" t="s">
        <v>42</v>
      </c>
      <c r="I153" t="s">
        <v>43</v>
      </c>
      <c r="J153" t="str">
        <f t="shared" si="2"/>
        <v>Lobelia_siphilitica</v>
      </c>
      <c r="K153" t="s">
        <v>45</v>
      </c>
      <c r="L153" t="s">
        <v>46</v>
      </c>
      <c r="M153" t="s">
        <v>12</v>
      </c>
      <c r="N153" t="s">
        <v>77</v>
      </c>
      <c r="O153" t="s">
        <v>49</v>
      </c>
      <c r="P153" t="s">
        <v>49</v>
      </c>
      <c r="Q153" t="s">
        <v>49</v>
      </c>
      <c r="R153" t="s">
        <v>49</v>
      </c>
      <c r="S153" t="s">
        <v>78</v>
      </c>
      <c r="T153" t="s">
        <v>79</v>
      </c>
      <c r="U153" t="s">
        <v>253</v>
      </c>
      <c r="V153" t="s">
        <v>300</v>
      </c>
      <c r="W153" s="13">
        <v>41.704999999999998</v>
      </c>
      <c r="X153" s="13">
        <v>-92.864999999999995</v>
      </c>
      <c r="Y153" s="14" t="s">
        <v>142</v>
      </c>
      <c r="Z153" t="s">
        <v>273</v>
      </c>
      <c r="AA153" s="10" t="s">
        <v>49</v>
      </c>
      <c r="AB153" s="10" t="s">
        <v>49</v>
      </c>
      <c r="AC153" s="10" t="s">
        <v>49</v>
      </c>
      <c r="AD153" t="s">
        <v>68</v>
      </c>
      <c r="AE153" t="s">
        <v>275</v>
      </c>
      <c r="AF153" s="10" t="s">
        <v>49</v>
      </c>
      <c r="AG153" s="10" t="s">
        <v>49</v>
      </c>
      <c r="AH153" t="s">
        <v>49</v>
      </c>
      <c r="AI153" t="s">
        <v>274</v>
      </c>
      <c r="AJ153" t="s">
        <v>49</v>
      </c>
      <c r="AK153">
        <v>81</v>
      </c>
      <c r="AM153" s="6" t="s">
        <v>49</v>
      </c>
      <c r="AN153">
        <v>0.24099999999999999</v>
      </c>
      <c r="AO153" t="s">
        <v>49</v>
      </c>
      <c r="AP153">
        <v>0</v>
      </c>
      <c r="AQ153" t="s">
        <v>49</v>
      </c>
      <c r="AR153">
        <v>0.24099999999999999</v>
      </c>
      <c r="AS153" t="s">
        <v>49</v>
      </c>
      <c r="AT153" t="s">
        <v>49</v>
      </c>
      <c r="AU153" t="s">
        <v>49</v>
      </c>
      <c r="AV153" t="s">
        <v>49</v>
      </c>
    </row>
    <row r="154" spans="1:48">
      <c r="A154" t="s">
        <v>266</v>
      </c>
      <c r="B154" t="s">
        <v>38</v>
      </c>
      <c r="C154" t="s">
        <v>38</v>
      </c>
      <c r="D154" t="s">
        <v>267</v>
      </c>
      <c r="E154" t="s">
        <v>192</v>
      </c>
      <c r="F154">
        <v>2003</v>
      </c>
      <c r="G154" t="s">
        <v>268</v>
      </c>
      <c r="H154" t="s">
        <v>42</v>
      </c>
      <c r="I154" t="s">
        <v>43</v>
      </c>
      <c r="J154" t="str">
        <f t="shared" si="2"/>
        <v>Lobelia_siphilitica</v>
      </c>
      <c r="K154" t="s">
        <v>45</v>
      </c>
      <c r="L154" t="s">
        <v>46</v>
      </c>
      <c r="M154" t="s">
        <v>12</v>
      </c>
      <c r="N154" t="s">
        <v>77</v>
      </c>
      <c r="O154" t="s">
        <v>49</v>
      </c>
      <c r="P154" t="s">
        <v>49</v>
      </c>
      <c r="Q154" t="s">
        <v>49</v>
      </c>
      <c r="R154" t="s">
        <v>49</v>
      </c>
      <c r="S154" t="s">
        <v>78</v>
      </c>
      <c r="T154" t="s">
        <v>79</v>
      </c>
      <c r="U154" t="s">
        <v>253</v>
      </c>
      <c r="V154" t="s">
        <v>300</v>
      </c>
      <c r="W154" s="13">
        <v>41.704999999999998</v>
      </c>
      <c r="X154" s="13">
        <v>-92.864999999999995</v>
      </c>
      <c r="Y154" s="14" t="s">
        <v>142</v>
      </c>
      <c r="Z154" t="s">
        <v>273</v>
      </c>
      <c r="AA154" s="10" t="s">
        <v>49</v>
      </c>
      <c r="AB154" s="10" t="s">
        <v>49</v>
      </c>
      <c r="AC154" s="10" t="s">
        <v>49</v>
      </c>
      <c r="AD154" t="s">
        <v>68</v>
      </c>
      <c r="AE154" t="s">
        <v>52</v>
      </c>
      <c r="AF154" s="10" t="s">
        <v>49</v>
      </c>
      <c r="AG154" s="10" t="s">
        <v>49</v>
      </c>
      <c r="AH154" t="s">
        <v>49</v>
      </c>
      <c r="AI154" t="s">
        <v>274</v>
      </c>
      <c r="AJ154" t="s">
        <v>49</v>
      </c>
      <c r="AK154">
        <v>81</v>
      </c>
      <c r="AM154" s="6" t="s">
        <v>49</v>
      </c>
      <c r="AN154">
        <v>-0.86599999999999999</v>
      </c>
      <c r="AO154" t="s">
        <v>49</v>
      </c>
      <c r="AP154">
        <v>0</v>
      </c>
      <c r="AQ154" t="s">
        <v>49</v>
      </c>
      <c r="AR154">
        <v>-0.86599999999999999</v>
      </c>
      <c r="AS154" t="s">
        <v>49</v>
      </c>
      <c r="AT154" t="s">
        <v>49</v>
      </c>
      <c r="AU154" t="s">
        <v>49</v>
      </c>
      <c r="AV154" t="s">
        <v>49</v>
      </c>
    </row>
    <row r="155" spans="1:48">
      <c r="A155" t="s">
        <v>266</v>
      </c>
      <c r="B155" t="s">
        <v>38</v>
      </c>
      <c r="C155" t="s">
        <v>38</v>
      </c>
      <c r="D155" t="s">
        <v>267</v>
      </c>
      <c r="E155" t="s">
        <v>192</v>
      </c>
      <c r="F155">
        <v>2003</v>
      </c>
      <c r="G155" t="s">
        <v>268</v>
      </c>
      <c r="H155" t="s">
        <v>42</v>
      </c>
      <c r="I155" t="s">
        <v>43</v>
      </c>
      <c r="J155" t="str">
        <f t="shared" si="2"/>
        <v>Lobelia_siphilitica</v>
      </c>
      <c r="K155" t="s">
        <v>45</v>
      </c>
      <c r="L155" t="s">
        <v>46</v>
      </c>
      <c r="M155" t="s">
        <v>12</v>
      </c>
      <c r="N155" t="s">
        <v>77</v>
      </c>
      <c r="O155" t="s">
        <v>49</v>
      </c>
      <c r="P155" t="s">
        <v>49</v>
      </c>
      <c r="Q155" t="s">
        <v>49</v>
      </c>
      <c r="R155" t="s">
        <v>49</v>
      </c>
      <c r="S155" t="s">
        <v>78</v>
      </c>
      <c r="T155" t="s">
        <v>79</v>
      </c>
      <c r="U155" t="s">
        <v>253</v>
      </c>
      <c r="V155" t="s">
        <v>300</v>
      </c>
      <c r="W155" s="13">
        <v>41.704999999999998</v>
      </c>
      <c r="X155" s="13">
        <v>-92.864999999999995</v>
      </c>
      <c r="Y155" s="14" t="s">
        <v>142</v>
      </c>
      <c r="Z155" t="s">
        <v>273</v>
      </c>
      <c r="AA155" s="10" t="s">
        <v>49</v>
      </c>
      <c r="AB155" s="10" t="s">
        <v>49</v>
      </c>
      <c r="AC155" s="10" t="s">
        <v>49</v>
      </c>
      <c r="AD155" t="s">
        <v>69</v>
      </c>
      <c r="AE155" t="s">
        <v>63</v>
      </c>
      <c r="AF155" s="10" t="s">
        <v>49</v>
      </c>
      <c r="AG155" s="10" t="s">
        <v>49</v>
      </c>
      <c r="AH155" t="s">
        <v>49</v>
      </c>
      <c r="AI155" t="s">
        <v>274</v>
      </c>
      <c r="AJ155" t="s">
        <v>49</v>
      </c>
      <c r="AK155">
        <v>81</v>
      </c>
      <c r="AM155" s="6" t="s">
        <v>49</v>
      </c>
      <c r="AN155">
        <v>0.13900000000000001</v>
      </c>
      <c r="AO155" t="s">
        <v>49</v>
      </c>
      <c r="AP155">
        <v>0</v>
      </c>
      <c r="AQ155" t="s">
        <v>49</v>
      </c>
      <c r="AR155">
        <v>0.13900000000000001</v>
      </c>
      <c r="AS155" t="s">
        <v>49</v>
      </c>
      <c r="AT155" t="s">
        <v>49</v>
      </c>
      <c r="AU155" t="s">
        <v>49</v>
      </c>
      <c r="AV155" t="s">
        <v>49</v>
      </c>
    </row>
    <row r="156" spans="1:48">
      <c r="A156" t="s">
        <v>266</v>
      </c>
      <c r="B156" t="s">
        <v>38</v>
      </c>
      <c r="C156" t="s">
        <v>38</v>
      </c>
      <c r="D156" t="s">
        <v>267</v>
      </c>
      <c r="E156" t="s">
        <v>192</v>
      </c>
      <c r="F156">
        <v>2003</v>
      </c>
      <c r="G156" t="s">
        <v>268</v>
      </c>
      <c r="H156" t="s">
        <v>42</v>
      </c>
      <c r="I156" t="s">
        <v>43</v>
      </c>
      <c r="J156" t="str">
        <f t="shared" si="2"/>
        <v>Lobelia_siphilitica</v>
      </c>
      <c r="K156" t="s">
        <v>45</v>
      </c>
      <c r="L156" t="s">
        <v>46</v>
      </c>
      <c r="M156" t="s">
        <v>12</v>
      </c>
      <c r="N156" t="s">
        <v>77</v>
      </c>
      <c r="O156" t="s">
        <v>49</v>
      </c>
      <c r="P156" t="s">
        <v>49</v>
      </c>
      <c r="Q156" t="s">
        <v>49</v>
      </c>
      <c r="R156" t="s">
        <v>49</v>
      </c>
      <c r="S156" t="s">
        <v>78</v>
      </c>
      <c r="T156" t="s">
        <v>79</v>
      </c>
      <c r="U156" t="s">
        <v>253</v>
      </c>
      <c r="V156" t="s">
        <v>300</v>
      </c>
      <c r="W156" s="13">
        <v>41.704999999999998</v>
      </c>
      <c r="X156" s="13">
        <v>-92.864999999999995</v>
      </c>
      <c r="Y156" s="14" t="s">
        <v>142</v>
      </c>
      <c r="Z156" t="s">
        <v>273</v>
      </c>
      <c r="AA156" s="10" t="s">
        <v>49</v>
      </c>
      <c r="AB156" s="10" t="s">
        <v>49</v>
      </c>
      <c r="AC156" s="10" t="s">
        <v>49</v>
      </c>
      <c r="AD156" t="s">
        <v>69</v>
      </c>
      <c r="AE156" t="s">
        <v>65</v>
      </c>
      <c r="AF156" s="10" t="s">
        <v>49</v>
      </c>
      <c r="AG156" s="10" t="s">
        <v>49</v>
      </c>
      <c r="AH156" t="s">
        <v>49</v>
      </c>
      <c r="AI156" t="s">
        <v>274</v>
      </c>
      <c r="AJ156" t="s">
        <v>49</v>
      </c>
      <c r="AK156">
        <v>81</v>
      </c>
      <c r="AM156" s="6" t="s">
        <v>49</v>
      </c>
      <c r="AN156">
        <v>9.6000000000000002E-2</v>
      </c>
      <c r="AO156" t="s">
        <v>49</v>
      </c>
      <c r="AP156">
        <v>0</v>
      </c>
      <c r="AQ156" t="s">
        <v>49</v>
      </c>
      <c r="AR156">
        <v>9.6000000000000002E-2</v>
      </c>
      <c r="AS156" t="s">
        <v>49</v>
      </c>
      <c r="AT156" t="s">
        <v>49</v>
      </c>
      <c r="AU156" t="s">
        <v>49</v>
      </c>
      <c r="AV156" t="s">
        <v>49</v>
      </c>
    </row>
    <row r="157" spans="1:48">
      <c r="A157" t="s">
        <v>266</v>
      </c>
      <c r="B157" t="s">
        <v>38</v>
      </c>
      <c r="C157" t="s">
        <v>38</v>
      </c>
      <c r="D157" t="s">
        <v>267</v>
      </c>
      <c r="E157" t="s">
        <v>192</v>
      </c>
      <c r="F157">
        <v>2003</v>
      </c>
      <c r="G157" t="s">
        <v>268</v>
      </c>
      <c r="H157" t="s">
        <v>42</v>
      </c>
      <c r="I157" t="s">
        <v>43</v>
      </c>
      <c r="J157" t="str">
        <f t="shared" si="2"/>
        <v>Lobelia_siphilitica</v>
      </c>
      <c r="K157" t="s">
        <v>45</v>
      </c>
      <c r="L157" t="s">
        <v>46</v>
      </c>
      <c r="M157" t="s">
        <v>12</v>
      </c>
      <c r="N157" t="s">
        <v>77</v>
      </c>
      <c r="O157" t="s">
        <v>49</v>
      </c>
      <c r="P157" t="s">
        <v>49</v>
      </c>
      <c r="Q157" t="s">
        <v>49</v>
      </c>
      <c r="R157" t="s">
        <v>49</v>
      </c>
      <c r="S157" t="s">
        <v>78</v>
      </c>
      <c r="T157" t="s">
        <v>79</v>
      </c>
      <c r="U157" t="s">
        <v>253</v>
      </c>
      <c r="V157" t="s">
        <v>300</v>
      </c>
      <c r="W157" s="13">
        <v>41.704999999999998</v>
      </c>
      <c r="X157" s="13">
        <v>-92.864999999999995</v>
      </c>
      <c r="Y157" s="14" t="s">
        <v>142</v>
      </c>
      <c r="Z157" t="s">
        <v>273</v>
      </c>
      <c r="AA157" s="10" t="s">
        <v>49</v>
      </c>
      <c r="AB157" s="10" t="s">
        <v>49</v>
      </c>
      <c r="AC157" s="10" t="s">
        <v>49</v>
      </c>
      <c r="AD157" t="s">
        <v>69</v>
      </c>
      <c r="AE157" t="s">
        <v>59</v>
      </c>
      <c r="AF157" s="10" t="s">
        <v>49</v>
      </c>
      <c r="AG157" s="10" t="s">
        <v>49</v>
      </c>
      <c r="AH157" t="s">
        <v>49</v>
      </c>
      <c r="AI157" t="s">
        <v>274</v>
      </c>
      <c r="AJ157" t="s">
        <v>49</v>
      </c>
      <c r="AK157">
        <v>81</v>
      </c>
      <c r="AM157" s="6" t="s">
        <v>49</v>
      </c>
      <c r="AN157">
        <v>0.19</v>
      </c>
      <c r="AO157" t="s">
        <v>49</v>
      </c>
      <c r="AP157">
        <v>0</v>
      </c>
      <c r="AQ157" t="s">
        <v>49</v>
      </c>
      <c r="AR157">
        <v>0.19</v>
      </c>
      <c r="AS157" t="s">
        <v>49</v>
      </c>
      <c r="AT157" t="s">
        <v>49</v>
      </c>
      <c r="AU157" t="s">
        <v>49</v>
      </c>
      <c r="AV157" t="s">
        <v>49</v>
      </c>
    </row>
    <row r="158" spans="1:48">
      <c r="A158" t="s">
        <v>266</v>
      </c>
      <c r="B158" t="s">
        <v>38</v>
      </c>
      <c r="C158" t="s">
        <v>38</v>
      </c>
      <c r="D158" t="s">
        <v>267</v>
      </c>
      <c r="E158" t="s">
        <v>192</v>
      </c>
      <c r="F158">
        <v>2003</v>
      </c>
      <c r="G158" t="s">
        <v>268</v>
      </c>
      <c r="H158" t="s">
        <v>42</v>
      </c>
      <c r="I158" t="s">
        <v>43</v>
      </c>
      <c r="J158" t="str">
        <f t="shared" si="2"/>
        <v>Lobelia_siphilitica</v>
      </c>
      <c r="K158" t="s">
        <v>45</v>
      </c>
      <c r="L158" t="s">
        <v>46</v>
      </c>
      <c r="M158" t="s">
        <v>12</v>
      </c>
      <c r="N158" t="s">
        <v>77</v>
      </c>
      <c r="O158" t="s">
        <v>49</v>
      </c>
      <c r="P158" t="s">
        <v>49</v>
      </c>
      <c r="Q158" t="s">
        <v>49</v>
      </c>
      <c r="R158" t="s">
        <v>49</v>
      </c>
      <c r="S158" t="s">
        <v>78</v>
      </c>
      <c r="T158" t="s">
        <v>79</v>
      </c>
      <c r="U158" t="s">
        <v>253</v>
      </c>
      <c r="V158" t="s">
        <v>300</v>
      </c>
      <c r="W158" s="13">
        <v>41.704999999999998</v>
      </c>
      <c r="X158" s="13">
        <v>-92.864999999999995</v>
      </c>
      <c r="Y158" s="14" t="s">
        <v>142</v>
      </c>
      <c r="Z158" t="s">
        <v>273</v>
      </c>
      <c r="AA158" s="10" t="s">
        <v>49</v>
      </c>
      <c r="AB158" s="10" t="s">
        <v>49</v>
      </c>
      <c r="AC158" s="10" t="s">
        <v>49</v>
      </c>
      <c r="AD158" t="s">
        <v>69</v>
      </c>
      <c r="AE158" t="s">
        <v>275</v>
      </c>
      <c r="AF158" s="10" t="s">
        <v>49</v>
      </c>
      <c r="AG158" s="10" t="s">
        <v>49</v>
      </c>
      <c r="AH158" t="s">
        <v>49</v>
      </c>
      <c r="AI158" t="s">
        <v>274</v>
      </c>
      <c r="AJ158" t="s">
        <v>49</v>
      </c>
      <c r="AK158">
        <v>81</v>
      </c>
      <c r="AM158" s="6" t="s">
        <v>49</v>
      </c>
      <c r="AN158">
        <v>5.7000000000000002E-2</v>
      </c>
      <c r="AO158" t="s">
        <v>49</v>
      </c>
      <c r="AP158">
        <v>0</v>
      </c>
      <c r="AQ158" t="s">
        <v>49</v>
      </c>
      <c r="AR158">
        <v>5.7000000000000002E-2</v>
      </c>
      <c r="AS158" t="s">
        <v>49</v>
      </c>
      <c r="AT158" t="s">
        <v>49</v>
      </c>
      <c r="AU158" t="s">
        <v>49</v>
      </c>
      <c r="AV158" t="s">
        <v>49</v>
      </c>
    </row>
    <row r="159" spans="1:48">
      <c r="A159" t="s">
        <v>266</v>
      </c>
      <c r="B159" t="s">
        <v>38</v>
      </c>
      <c r="C159" t="s">
        <v>38</v>
      </c>
      <c r="D159" t="s">
        <v>267</v>
      </c>
      <c r="E159" t="s">
        <v>192</v>
      </c>
      <c r="F159">
        <v>2003</v>
      </c>
      <c r="G159" t="s">
        <v>268</v>
      </c>
      <c r="H159" t="s">
        <v>42</v>
      </c>
      <c r="I159" t="s">
        <v>43</v>
      </c>
      <c r="J159" t="str">
        <f t="shared" si="2"/>
        <v>Lobelia_siphilitica</v>
      </c>
      <c r="K159" t="s">
        <v>45</v>
      </c>
      <c r="L159" t="s">
        <v>46</v>
      </c>
      <c r="M159" t="s">
        <v>12</v>
      </c>
      <c r="N159" t="s">
        <v>77</v>
      </c>
      <c r="O159" t="s">
        <v>49</v>
      </c>
      <c r="P159" t="s">
        <v>49</v>
      </c>
      <c r="Q159" t="s">
        <v>49</v>
      </c>
      <c r="R159" t="s">
        <v>49</v>
      </c>
      <c r="S159" t="s">
        <v>78</v>
      </c>
      <c r="T159" t="s">
        <v>79</v>
      </c>
      <c r="U159" t="s">
        <v>253</v>
      </c>
      <c r="V159" t="s">
        <v>300</v>
      </c>
      <c r="W159" s="13">
        <v>41.704999999999998</v>
      </c>
      <c r="X159" s="13">
        <v>-92.864999999999995</v>
      </c>
      <c r="Y159" s="14" t="s">
        <v>142</v>
      </c>
      <c r="Z159" t="s">
        <v>273</v>
      </c>
      <c r="AA159" s="10" t="s">
        <v>49</v>
      </c>
      <c r="AB159" s="10" t="s">
        <v>49</v>
      </c>
      <c r="AC159" s="10" t="s">
        <v>49</v>
      </c>
      <c r="AD159" t="s">
        <v>69</v>
      </c>
      <c r="AE159" t="s">
        <v>52</v>
      </c>
      <c r="AF159" s="10" t="s">
        <v>49</v>
      </c>
      <c r="AG159" s="10" t="s">
        <v>49</v>
      </c>
      <c r="AH159" t="s">
        <v>49</v>
      </c>
      <c r="AI159" t="s">
        <v>274</v>
      </c>
      <c r="AJ159" t="s">
        <v>49</v>
      </c>
      <c r="AK159">
        <v>81</v>
      </c>
      <c r="AM159" s="6" t="s">
        <v>49</v>
      </c>
      <c r="AN159">
        <v>1.8069999999999999</v>
      </c>
      <c r="AO159" t="s">
        <v>49</v>
      </c>
      <c r="AP159">
        <v>0</v>
      </c>
      <c r="AQ159" t="s">
        <v>49</v>
      </c>
      <c r="AR159">
        <v>1.8069999999999999</v>
      </c>
      <c r="AS159" t="s">
        <v>49</v>
      </c>
      <c r="AT159" t="s">
        <v>49</v>
      </c>
      <c r="AU159" t="s">
        <v>49</v>
      </c>
      <c r="AV159" t="s">
        <v>49</v>
      </c>
    </row>
    <row r="160" spans="1:48">
      <c r="A160" t="s">
        <v>266</v>
      </c>
      <c r="B160" t="s">
        <v>38</v>
      </c>
      <c r="C160" t="s">
        <v>38</v>
      </c>
      <c r="D160" t="s">
        <v>267</v>
      </c>
      <c r="E160" t="s">
        <v>192</v>
      </c>
      <c r="F160">
        <v>2003</v>
      </c>
      <c r="G160" t="s">
        <v>268</v>
      </c>
      <c r="H160" t="s">
        <v>42</v>
      </c>
      <c r="I160" t="s">
        <v>43</v>
      </c>
      <c r="J160" t="str">
        <f t="shared" si="2"/>
        <v>Lobelia_siphilitica</v>
      </c>
      <c r="K160" t="s">
        <v>45</v>
      </c>
      <c r="L160" t="s">
        <v>46</v>
      </c>
      <c r="M160" t="s">
        <v>12</v>
      </c>
      <c r="N160" t="s">
        <v>77</v>
      </c>
      <c r="O160" t="s">
        <v>49</v>
      </c>
      <c r="P160" t="s">
        <v>49</v>
      </c>
      <c r="Q160" t="s">
        <v>49</v>
      </c>
      <c r="R160" t="s">
        <v>49</v>
      </c>
      <c r="S160" t="s">
        <v>78</v>
      </c>
      <c r="T160" t="s">
        <v>79</v>
      </c>
      <c r="U160" t="s">
        <v>253</v>
      </c>
      <c r="V160" t="s">
        <v>300</v>
      </c>
      <c r="W160" s="13">
        <v>41.704999999999998</v>
      </c>
      <c r="X160" s="13">
        <v>-92.864999999999995</v>
      </c>
      <c r="Y160" s="14" t="s">
        <v>142</v>
      </c>
      <c r="Z160" t="s">
        <v>273</v>
      </c>
      <c r="AA160" s="10" t="s">
        <v>49</v>
      </c>
      <c r="AB160" s="10" t="s">
        <v>49</v>
      </c>
      <c r="AC160" s="10" t="s">
        <v>49</v>
      </c>
      <c r="AD160" t="s">
        <v>63</v>
      </c>
      <c r="AE160" t="s">
        <v>65</v>
      </c>
      <c r="AF160" s="10" t="s">
        <v>49</v>
      </c>
      <c r="AG160" s="10" t="s">
        <v>49</v>
      </c>
      <c r="AH160" t="s">
        <v>49</v>
      </c>
      <c r="AI160" t="s">
        <v>274</v>
      </c>
      <c r="AJ160" t="s">
        <v>49</v>
      </c>
      <c r="AK160">
        <v>81</v>
      </c>
      <c r="AM160" s="6" t="s">
        <v>49</v>
      </c>
      <c r="AN160">
        <v>2.3E-2</v>
      </c>
      <c r="AO160" t="s">
        <v>49</v>
      </c>
      <c r="AP160">
        <v>0</v>
      </c>
      <c r="AQ160" t="s">
        <v>49</v>
      </c>
      <c r="AR160">
        <v>2.3E-2</v>
      </c>
      <c r="AS160" t="s">
        <v>49</v>
      </c>
      <c r="AT160" t="s">
        <v>49</v>
      </c>
      <c r="AU160" t="s">
        <v>49</v>
      </c>
      <c r="AV160" t="s">
        <v>49</v>
      </c>
    </row>
    <row r="161" spans="1:48">
      <c r="A161" t="s">
        <v>266</v>
      </c>
      <c r="B161" t="s">
        <v>38</v>
      </c>
      <c r="C161" t="s">
        <v>38</v>
      </c>
      <c r="D161" t="s">
        <v>267</v>
      </c>
      <c r="E161" t="s">
        <v>192</v>
      </c>
      <c r="F161">
        <v>2003</v>
      </c>
      <c r="G161" t="s">
        <v>268</v>
      </c>
      <c r="H161" t="s">
        <v>42</v>
      </c>
      <c r="I161" t="s">
        <v>43</v>
      </c>
      <c r="J161" t="str">
        <f t="shared" si="2"/>
        <v>Lobelia_siphilitica</v>
      </c>
      <c r="K161" t="s">
        <v>45</v>
      </c>
      <c r="L161" t="s">
        <v>46</v>
      </c>
      <c r="M161" t="s">
        <v>12</v>
      </c>
      <c r="N161" t="s">
        <v>77</v>
      </c>
      <c r="O161" t="s">
        <v>49</v>
      </c>
      <c r="P161" t="s">
        <v>49</v>
      </c>
      <c r="Q161" t="s">
        <v>49</v>
      </c>
      <c r="R161" t="s">
        <v>49</v>
      </c>
      <c r="S161" t="s">
        <v>78</v>
      </c>
      <c r="T161" t="s">
        <v>79</v>
      </c>
      <c r="U161" t="s">
        <v>253</v>
      </c>
      <c r="V161" t="s">
        <v>300</v>
      </c>
      <c r="W161" s="13">
        <v>41.704999999999998</v>
      </c>
      <c r="X161" s="13">
        <v>-92.864999999999995</v>
      </c>
      <c r="Y161" s="14" t="s">
        <v>142</v>
      </c>
      <c r="Z161" t="s">
        <v>273</v>
      </c>
      <c r="AA161" s="10" t="s">
        <v>49</v>
      </c>
      <c r="AB161" s="10" t="s">
        <v>49</v>
      </c>
      <c r="AC161" s="10" t="s">
        <v>49</v>
      </c>
      <c r="AD161" t="s">
        <v>63</v>
      </c>
      <c r="AE161" t="s">
        <v>59</v>
      </c>
      <c r="AF161" s="10" t="s">
        <v>49</v>
      </c>
      <c r="AG161" s="10" t="s">
        <v>49</v>
      </c>
      <c r="AH161" t="s">
        <v>49</v>
      </c>
      <c r="AI161" t="s">
        <v>274</v>
      </c>
      <c r="AJ161" t="s">
        <v>49</v>
      </c>
      <c r="AK161">
        <v>81</v>
      </c>
      <c r="AM161" s="6" t="s">
        <v>49</v>
      </c>
      <c r="AN161">
        <v>0.96299999999999997</v>
      </c>
      <c r="AO161" t="s">
        <v>49</v>
      </c>
      <c r="AP161">
        <v>0</v>
      </c>
      <c r="AQ161" t="s">
        <v>49</v>
      </c>
      <c r="AR161">
        <v>0.96299999999999997</v>
      </c>
      <c r="AS161" t="s">
        <v>49</v>
      </c>
      <c r="AT161" t="s">
        <v>49</v>
      </c>
      <c r="AU161" t="s">
        <v>49</v>
      </c>
      <c r="AV161" t="s">
        <v>49</v>
      </c>
    </row>
    <row r="162" spans="1:48">
      <c r="A162" t="s">
        <v>266</v>
      </c>
      <c r="B162" t="s">
        <v>38</v>
      </c>
      <c r="C162" t="s">
        <v>38</v>
      </c>
      <c r="D162" t="s">
        <v>267</v>
      </c>
      <c r="E162" t="s">
        <v>192</v>
      </c>
      <c r="F162">
        <v>2003</v>
      </c>
      <c r="G162" t="s">
        <v>268</v>
      </c>
      <c r="H162" t="s">
        <v>42</v>
      </c>
      <c r="I162" t="s">
        <v>43</v>
      </c>
      <c r="J162" t="str">
        <f t="shared" si="2"/>
        <v>Lobelia_siphilitica</v>
      </c>
      <c r="K162" t="s">
        <v>45</v>
      </c>
      <c r="L162" t="s">
        <v>46</v>
      </c>
      <c r="M162" t="s">
        <v>12</v>
      </c>
      <c r="N162" t="s">
        <v>77</v>
      </c>
      <c r="O162" t="s">
        <v>49</v>
      </c>
      <c r="P162" t="s">
        <v>49</v>
      </c>
      <c r="Q162" t="s">
        <v>49</v>
      </c>
      <c r="R162" t="s">
        <v>49</v>
      </c>
      <c r="S162" t="s">
        <v>78</v>
      </c>
      <c r="T162" t="s">
        <v>79</v>
      </c>
      <c r="U162" t="s">
        <v>253</v>
      </c>
      <c r="V162" t="s">
        <v>300</v>
      </c>
      <c r="W162" s="13">
        <v>41.704999999999998</v>
      </c>
      <c r="X162" s="13">
        <v>-92.864999999999995</v>
      </c>
      <c r="Y162" s="14" t="s">
        <v>142</v>
      </c>
      <c r="Z162" t="s">
        <v>273</v>
      </c>
      <c r="AA162" s="10" t="s">
        <v>49</v>
      </c>
      <c r="AB162" s="10" t="s">
        <v>49</v>
      </c>
      <c r="AC162" s="10" t="s">
        <v>49</v>
      </c>
      <c r="AD162" t="s">
        <v>63</v>
      </c>
      <c r="AE162" t="s">
        <v>275</v>
      </c>
      <c r="AF162" s="10" t="s">
        <v>49</v>
      </c>
      <c r="AG162" s="10" t="s">
        <v>49</v>
      </c>
      <c r="AH162" t="s">
        <v>49</v>
      </c>
      <c r="AI162" t="s">
        <v>274</v>
      </c>
      <c r="AJ162" t="s">
        <v>49</v>
      </c>
      <c r="AK162">
        <v>81</v>
      </c>
      <c r="AM162" s="6" t="s">
        <v>49</v>
      </c>
      <c r="AN162">
        <v>5.8000000000000003E-2</v>
      </c>
      <c r="AO162" t="s">
        <v>49</v>
      </c>
      <c r="AP162">
        <v>0</v>
      </c>
      <c r="AQ162" t="s">
        <v>49</v>
      </c>
      <c r="AR162">
        <v>5.8000000000000003E-2</v>
      </c>
      <c r="AS162" t="s">
        <v>49</v>
      </c>
      <c r="AT162" t="s">
        <v>49</v>
      </c>
      <c r="AU162" t="s">
        <v>49</v>
      </c>
      <c r="AV162" t="s">
        <v>49</v>
      </c>
    </row>
    <row r="163" spans="1:48">
      <c r="A163" t="s">
        <v>266</v>
      </c>
      <c r="B163" t="s">
        <v>38</v>
      </c>
      <c r="C163" t="s">
        <v>38</v>
      </c>
      <c r="D163" t="s">
        <v>267</v>
      </c>
      <c r="E163" t="s">
        <v>192</v>
      </c>
      <c r="F163">
        <v>2003</v>
      </c>
      <c r="G163" t="s">
        <v>268</v>
      </c>
      <c r="H163" t="s">
        <v>42</v>
      </c>
      <c r="I163" t="s">
        <v>43</v>
      </c>
      <c r="J163" t="str">
        <f t="shared" si="2"/>
        <v>Lobelia_siphilitica</v>
      </c>
      <c r="K163" t="s">
        <v>45</v>
      </c>
      <c r="L163" t="s">
        <v>46</v>
      </c>
      <c r="M163" t="s">
        <v>12</v>
      </c>
      <c r="N163" t="s">
        <v>77</v>
      </c>
      <c r="O163" t="s">
        <v>49</v>
      </c>
      <c r="P163" t="s">
        <v>49</v>
      </c>
      <c r="Q163" t="s">
        <v>49</v>
      </c>
      <c r="R163" t="s">
        <v>49</v>
      </c>
      <c r="S163" t="s">
        <v>78</v>
      </c>
      <c r="T163" t="s">
        <v>79</v>
      </c>
      <c r="U163" t="s">
        <v>253</v>
      </c>
      <c r="V163" t="s">
        <v>300</v>
      </c>
      <c r="W163" s="13">
        <v>41.704999999999998</v>
      </c>
      <c r="X163" s="13">
        <v>-92.864999999999995</v>
      </c>
      <c r="Y163" s="14" t="s">
        <v>142</v>
      </c>
      <c r="Z163" t="s">
        <v>273</v>
      </c>
      <c r="AA163" s="10" t="s">
        <v>49</v>
      </c>
      <c r="AB163" s="10" t="s">
        <v>49</v>
      </c>
      <c r="AC163" s="10" t="s">
        <v>49</v>
      </c>
      <c r="AD163" t="s">
        <v>63</v>
      </c>
      <c r="AE163" t="s">
        <v>52</v>
      </c>
      <c r="AF163" s="10" t="s">
        <v>49</v>
      </c>
      <c r="AG163" s="10" t="s">
        <v>49</v>
      </c>
      <c r="AH163" t="s">
        <v>49</v>
      </c>
      <c r="AI163" t="s">
        <v>274</v>
      </c>
      <c r="AJ163" t="s">
        <v>49</v>
      </c>
      <c r="AK163">
        <v>81</v>
      </c>
      <c r="AM163" s="6" t="s">
        <v>49</v>
      </c>
      <c r="AN163">
        <v>-3.8069999999999999</v>
      </c>
      <c r="AO163" t="s">
        <v>49</v>
      </c>
      <c r="AP163">
        <v>0</v>
      </c>
      <c r="AQ163" t="s">
        <v>49</v>
      </c>
      <c r="AR163">
        <v>-3.8069999999999999</v>
      </c>
      <c r="AS163" t="s">
        <v>49</v>
      </c>
      <c r="AT163" t="s">
        <v>49</v>
      </c>
      <c r="AU163" t="s">
        <v>49</v>
      </c>
      <c r="AV163" t="s">
        <v>49</v>
      </c>
    </row>
    <row r="164" spans="1:48">
      <c r="A164" t="s">
        <v>266</v>
      </c>
      <c r="B164" t="s">
        <v>38</v>
      </c>
      <c r="C164" t="s">
        <v>38</v>
      </c>
      <c r="D164" t="s">
        <v>267</v>
      </c>
      <c r="E164" t="s">
        <v>192</v>
      </c>
      <c r="F164">
        <v>2003</v>
      </c>
      <c r="G164" t="s">
        <v>268</v>
      </c>
      <c r="H164" t="s">
        <v>42</v>
      </c>
      <c r="I164" t="s">
        <v>43</v>
      </c>
      <c r="J164" t="str">
        <f t="shared" si="2"/>
        <v>Lobelia_siphilitica</v>
      </c>
      <c r="K164" t="s">
        <v>45</v>
      </c>
      <c r="L164" t="s">
        <v>46</v>
      </c>
      <c r="M164" t="s">
        <v>12</v>
      </c>
      <c r="N164" t="s">
        <v>77</v>
      </c>
      <c r="O164" t="s">
        <v>49</v>
      </c>
      <c r="P164" t="s">
        <v>49</v>
      </c>
      <c r="Q164" t="s">
        <v>49</v>
      </c>
      <c r="R164" t="s">
        <v>49</v>
      </c>
      <c r="S164" t="s">
        <v>78</v>
      </c>
      <c r="T164" t="s">
        <v>79</v>
      </c>
      <c r="U164" t="s">
        <v>253</v>
      </c>
      <c r="V164" t="s">
        <v>300</v>
      </c>
      <c r="W164" s="13">
        <v>41.704999999999998</v>
      </c>
      <c r="X164" s="13">
        <v>-92.864999999999995</v>
      </c>
      <c r="Y164" s="14" t="s">
        <v>142</v>
      </c>
      <c r="Z164" t="s">
        <v>273</v>
      </c>
      <c r="AA164" s="10" t="s">
        <v>49</v>
      </c>
      <c r="AB164" s="10" t="s">
        <v>49</v>
      </c>
      <c r="AC164" s="10" t="s">
        <v>49</v>
      </c>
      <c r="AD164" t="s">
        <v>65</v>
      </c>
      <c r="AE164" t="s">
        <v>59</v>
      </c>
      <c r="AF164" s="10" t="s">
        <v>49</v>
      </c>
      <c r="AG164" s="10" t="s">
        <v>49</v>
      </c>
      <c r="AH164" t="s">
        <v>49</v>
      </c>
      <c r="AI164" t="s">
        <v>274</v>
      </c>
      <c r="AJ164" t="s">
        <v>49</v>
      </c>
      <c r="AK164">
        <v>81</v>
      </c>
      <c r="AM164" s="6" t="s">
        <v>49</v>
      </c>
      <c r="AN164">
        <v>-5.0000000000000001E-3</v>
      </c>
      <c r="AO164" t="s">
        <v>49</v>
      </c>
      <c r="AP164">
        <v>0</v>
      </c>
      <c r="AQ164" t="s">
        <v>49</v>
      </c>
      <c r="AR164">
        <v>-5.0000000000000001E-3</v>
      </c>
      <c r="AS164" t="s">
        <v>49</v>
      </c>
      <c r="AT164" t="s">
        <v>49</v>
      </c>
      <c r="AU164" t="s">
        <v>49</v>
      </c>
      <c r="AV164" t="s">
        <v>49</v>
      </c>
    </row>
    <row r="165" spans="1:48">
      <c r="A165" t="s">
        <v>266</v>
      </c>
      <c r="B165" t="s">
        <v>38</v>
      </c>
      <c r="C165" t="s">
        <v>38</v>
      </c>
      <c r="D165" t="s">
        <v>267</v>
      </c>
      <c r="E165" t="s">
        <v>192</v>
      </c>
      <c r="F165">
        <v>2003</v>
      </c>
      <c r="G165" t="s">
        <v>268</v>
      </c>
      <c r="H165" t="s">
        <v>42</v>
      </c>
      <c r="I165" t="s">
        <v>43</v>
      </c>
      <c r="J165" t="str">
        <f t="shared" si="2"/>
        <v>Lobelia_siphilitica</v>
      </c>
      <c r="K165" t="s">
        <v>45</v>
      </c>
      <c r="L165" t="s">
        <v>46</v>
      </c>
      <c r="M165" t="s">
        <v>12</v>
      </c>
      <c r="N165" t="s">
        <v>77</v>
      </c>
      <c r="O165" t="s">
        <v>49</v>
      </c>
      <c r="P165" t="s">
        <v>49</v>
      </c>
      <c r="Q165" t="s">
        <v>49</v>
      </c>
      <c r="R165" t="s">
        <v>49</v>
      </c>
      <c r="S165" t="s">
        <v>78</v>
      </c>
      <c r="T165" t="s">
        <v>79</v>
      </c>
      <c r="U165" t="s">
        <v>253</v>
      </c>
      <c r="V165" t="s">
        <v>300</v>
      </c>
      <c r="W165" s="13">
        <v>41.704999999999998</v>
      </c>
      <c r="X165" s="13">
        <v>-92.864999999999995</v>
      </c>
      <c r="Y165" s="14" t="s">
        <v>142</v>
      </c>
      <c r="Z165" t="s">
        <v>273</v>
      </c>
      <c r="AA165" s="10" t="s">
        <v>49</v>
      </c>
      <c r="AB165" s="10" t="s">
        <v>49</v>
      </c>
      <c r="AC165" s="10" t="s">
        <v>49</v>
      </c>
      <c r="AD165" t="s">
        <v>65</v>
      </c>
      <c r="AE165" t="s">
        <v>275</v>
      </c>
      <c r="AF165" s="10" t="s">
        <v>49</v>
      </c>
      <c r="AG165" s="10" t="s">
        <v>49</v>
      </c>
      <c r="AH165" t="s">
        <v>49</v>
      </c>
      <c r="AI165" t="s">
        <v>274</v>
      </c>
      <c r="AJ165" t="s">
        <v>49</v>
      </c>
      <c r="AK165">
        <v>81</v>
      </c>
      <c r="AM165" s="6" t="s">
        <v>49</v>
      </c>
      <c r="AN165">
        <v>-6.0000000000000001E-3</v>
      </c>
      <c r="AO165" t="s">
        <v>49</v>
      </c>
      <c r="AP165">
        <v>0</v>
      </c>
      <c r="AQ165" t="s">
        <v>49</v>
      </c>
      <c r="AR165">
        <v>-6.0000000000000001E-3</v>
      </c>
      <c r="AS165" t="s">
        <v>49</v>
      </c>
      <c r="AT165" t="s">
        <v>49</v>
      </c>
      <c r="AU165" t="s">
        <v>49</v>
      </c>
      <c r="AV165" t="s">
        <v>49</v>
      </c>
    </row>
    <row r="166" spans="1:48">
      <c r="A166" t="s">
        <v>266</v>
      </c>
      <c r="B166" t="s">
        <v>38</v>
      </c>
      <c r="C166" t="s">
        <v>38</v>
      </c>
      <c r="D166" t="s">
        <v>267</v>
      </c>
      <c r="E166" t="s">
        <v>192</v>
      </c>
      <c r="F166">
        <v>2003</v>
      </c>
      <c r="G166" t="s">
        <v>268</v>
      </c>
      <c r="H166" t="s">
        <v>42</v>
      </c>
      <c r="I166" t="s">
        <v>43</v>
      </c>
      <c r="J166" t="str">
        <f t="shared" si="2"/>
        <v>Lobelia_siphilitica</v>
      </c>
      <c r="K166" t="s">
        <v>45</v>
      </c>
      <c r="L166" t="s">
        <v>46</v>
      </c>
      <c r="M166" t="s">
        <v>12</v>
      </c>
      <c r="N166" t="s">
        <v>77</v>
      </c>
      <c r="O166" t="s">
        <v>49</v>
      </c>
      <c r="P166" t="s">
        <v>49</v>
      </c>
      <c r="Q166" t="s">
        <v>49</v>
      </c>
      <c r="R166" t="s">
        <v>49</v>
      </c>
      <c r="S166" t="s">
        <v>78</v>
      </c>
      <c r="T166" t="s">
        <v>79</v>
      </c>
      <c r="U166" t="s">
        <v>253</v>
      </c>
      <c r="V166" t="s">
        <v>300</v>
      </c>
      <c r="W166" s="13">
        <v>41.704999999999998</v>
      </c>
      <c r="X166" s="13">
        <v>-92.864999999999995</v>
      </c>
      <c r="Y166" s="14" t="s">
        <v>142</v>
      </c>
      <c r="Z166" t="s">
        <v>273</v>
      </c>
      <c r="AA166" s="10" t="s">
        <v>49</v>
      </c>
      <c r="AB166" s="10" t="s">
        <v>49</v>
      </c>
      <c r="AC166" s="10" t="s">
        <v>49</v>
      </c>
      <c r="AD166" t="s">
        <v>65</v>
      </c>
      <c r="AE166" t="s">
        <v>52</v>
      </c>
      <c r="AF166" s="10" t="s">
        <v>49</v>
      </c>
      <c r="AG166" s="10" t="s">
        <v>49</v>
      </c>
      <c r="AH166" t="s">
        <v>49</v>
      </c>
      <c r="AI166" t="s">
        <v>274</v>
      </c>
      <c r="AJ166" t="s">
        <v>49</v>
      </c>
      <c r="AK166">
        <v>81</v>
      </c>
      <c r="AM166" s="6" t="s">
        <v>49</v>
      </c>
      <c r="AN166">
        <v>1.141</v>
      </c>
      <c r="AO166" t="s">
        <v>49</v>
      </c>
      <c r="AP166">
        <v>0</v>
      </c>
      <c r="AQ166" t="s">
        <v>49</v>
      </c>
      <c r="AR166">
        <v>1.141</v>
      </c>
      <c r="AS166" t="s">
        <v>49</v>
      </c>
      <c r="AT166" t="s">
        <v>49</v>
      </c>
      <c r="AU166" t="s">
        <v>49</v>
      </c>
      <c r="AV166" t="s">
        <v>49</v>
      </c>
    </row>
    <row r="167" spans="1:48">
      <c r="A167" t="s">
        <v>266</v>
      </c>
      <c r="B167" t="s">
        <v>38</v>
      </c>
      <c r="C167" t="s">
        <v>38</v>
      </c>
      <c r="D167" t="s">
        <v>267</v>
      </c>
      <c r="E167" t="s">
        <v>192</v>
      </c>
      <c r="F167">
        <v>2003</v>
      </c>
      <c r="G167" t="s">
        <v>268</v>
      </c>
      <c r="H167" t="s">
        <v>42</v>
      </c>
      <c r="I167" t="s">
        <v>43</v>
      </c>
      <c r="J167" t="str">
        <f t="shared" si="2"/>
        <v>Lobelia_siphilitica</v>
      </c>
      <c r="K167" t="s">
        <v>45</v>
      </c>
      <c r="L167" t="s">
        <v>46</v>
      </c>
      <c r="M167" t="s">
        <v>12</v>
      </c>
      <c r="N167" t="s">
        <v>77</v>
      </c>
      <c r="O167" t="s">
        <v>49</v>
      </c>
      <c r="P167" t="s">
        <v>49</v>
      </c>
      <c r="Q167" t="s">
        <v>49</v>
      </c>
      <c r="R167" t="s">
        <v>49</v>
      </c>
      <c r="S167" t="s">
        <v>78</v>
      </c>
      <c r="T167" t="s">
        <v>79</v>
      </c>
      <c r="U167" t="s">
        <v>253</v>
      </c>
      <c r="V167" t="s">
        <v>300</v>
      </c>
      <c r="W167" s="13">
        <v>41.704999999999998</v>
      </c>
      <c r="X167" s="13">
        <v>-92.864999999999995</v>
      </c>
      <c r="Y167" s="14" t="s">
        <v>142</v>
      </c>
      <c r="Z167" t="s">
        <v>273</v>
      </c>
      <c r="AA167" s="10" t="s">
        <v>49</v>
      </c>
      <c r="AB167" s="10" t="s">
        <v>49</v>
      </c>
      <c r="AC167" s="10" t="s">
        <v>49</v>
      </c>
      <c r="AD167" t="s">
        <v>59</v>
      </c>
      <c r="AE167" t="s">
        <v>275</v>
      </c>
      <c r="AF167" s="10" t="s">
        <v>49</v>
      </c>
      <c r="AG167" s="10" t="s">
        <v>49</v>
      </c>
      <c r="AH167" t="s">
        <v>49</v>
      </c>
      <c r="AI167" t="s">
        <v>274</v>
      </c>
      <c r="AJ167" t="s">
        <v>49</v>
      </c>
      <c r="AK167">
        <v>81</v>
      </c>
      <c r="AM167" s="6" t="s">
        <v>49</v>
      </c>
      <c r="AN167">
        <v>0.46700000000000003</v>
      </c>
      <c r="AO167" t="s">
        <v>49</v>
      </c>
      <c r="AP167">
        <v>0</v>
      </c>
      <c r="AQ167" t="s">
        <v>49</v>
      </c>
      <c r="AR167">
        <v>0.46700000000000003</v>
      </c>
      <c r="AS167" t="s">
        <v>49</v>
      </c>
      <c r="AT167" t="s">
        <v>49</v>
      </c>
      <c r="AU167" t="s">
        <v>49</v>
      </c>
      <c r="AV167" t="s">
        <v>49</v>
      </c>
    </row>
    <row r="168" spans="1:48">
      <c r="A168" t="s">
        <v>266</v>
      </c>
      <c r="B168" t="s">
        <v>38</v>
      </c>
      <c r="C168" t="s">
        <v>38</v>
      </c>
      <c r="D168" t="s">
        <v>267</v>
      </c>
      <c r="E168" t="s">
        <v>192</v>
      </c>
      <c r="F168">
        <v>2003</v>
      </c>
      <c r="G168" t="s">
        <v>268</v>
      </c>
      <c r="H168" t="s">
        <v>42</v>
      </c>
      <c r="I168" t="s">
        <v>43</v>
      </c>
      <c r="J168" t="str">
        <f t="shared" si="2"/>
        <v>Lobelia_siphilitica</v>
      </c>
      <c r="K168" t="s">
        <v>45</v>
      </c>
      <c r="L168" t="s">
        <v>46</v>
      </c>
      <c r="M168" t="s">
        <v>12</v>
      </c>
      <c r="N168" t="s">
        <v>77</v>
      </c>
      <c r="O168" t="s">
        <v>49</v>
      </c>
      <c r="P168" t="s">
        <v>49</v>
      </c>
      <c r="Q168" t="s">
        <v>49</v>
      </c>
      <c r="R168" t="s">
        <v>49</v>
      </c>
      <c r="S168" t="s">
        <v>78</v>
      </c>
      <c r="T168" t="s">
        <v>79</v>
      </c>
      <c r="U168" t="s">
        <v>253</v>
      </c>
      <c r="V168" t="s">
        <v>300</v>
      </c>
      <c r="W168" s="13">
        <v>41.704999999999998</v>
      </c>
      <c r="X168" s="13">
        <v>-92.864999999999995</v>
      </c>
      <c r="Y168" s="14" t="s">
        <v>142</v>
      </c>
      <c r="Z168" t="s">
        <v>273</v>
      </c>
      <c r="AA168" s="10" t="s">
        <v>49</v>
      </c>
      <c r="AB168" s="10" t="s">
        <v>49</v>
      </c>
      <c r="AC168" s="10" t="s">
        <v>49</v>
      </c>
      <c r="AD168" t="s">
        <v>59</v>
      </c>
      <c r="AE168" t="s">
        <v>52</v>
      </c>
      <c r="AF168" s="10" t="s">
        <v>49</v>
      </c>
      <c r="AG168" s="10" t="s">
        <v>49</v>
      </c>
      <c r="AH168" t="s">
        <v>49</v>
      </c>
      <c r="AI168" t="s">
        <v>274</v>
      </c>
      <c r="AJ168" t="s">
        <v>49</v>
      </c>
      <c r="AK168">
        <v>81</v>
      </c>
      <c r="AM168" s="6" t="s">
        <v>49</v>
      </c>
      <c r="AN168">
        <v>-2.835</v>
      </c>
      <c r="AO168" t="s">
        <v>49</v>
      </c>
      <c r="AP168">
        <v>0</v>
      </c>
      <c r="AQ168" t="s">
        <v>49</v>
      </c>
      <c r="AR168">
        <v>-2.835</v>
      </c>
      <c r="AS168" t="s">
        <v>49</v>
      </c>
      <c r="AT168" t="s">
        <v>49</v>
      </c>
      <c r="AU168" t="s">
        <v>49</v>
      </c>
      <c r="AV168" t="s">
        <v>49</v>
      </c>
    </row>
    <row r="169" spans="1:48">
      <c r="A169" t="s">
        <v>266</v>
      </c>
      <c r="B169" t="s">
        <v>38</v>
      </c>
      <c r="C169" t="s">
        <v>38</v>
      </c>
      <c r="D169" t="s">
        <v>267</v>
      </c>
      <c r="E169" t="s">
        <v>192</v>
      </c>
      <c r="F169">
        <v>2003</v>
      </c>
      <c r="G169" t="s">
        <v>268</v>
      </c>
      <c r="H169" t="s">
        <v>42</v>
      </c>
      <c r="I169" t="s">
        <v>43</v>
      </c>
      <c r="J169" t="str">
        <f t="shared" si="2"/>
        <v>Lobelia_siphilitica</v>
      </c>
      <c r="K169" t="s">
        <v>45</v>
      </c>
      <c r="L169" t="s">
        <v>46</v>
      </c>
      <c r="M169" t="s">
        <v>12</v>
      </c>
      <c r="N169" t="s">
        <v>77</v>
      </c>
      <c r="O169" t="s">
        <v>49</v>
      </c>
      <c r="P169" t="s">
        <v>49</v>
      </c>
      <c r="Q169" t="s">
        <v>49</v>
      </c>
      <c r="R169" t="s">
        <v>49</v>
      </c>
      <c r="S169" t="s">
        <v>78</v>
      </c>
      <c r="T169" t="s">
        <v>79</v>
      </c>
      <c r="U169" t="s">
        <v>253</v>
      </c>
      <c r="V169" t="s">
        <v>300</v>
      </c>
      <c r="W169" s="13">
        <v>41.704999999999998</v>
      </c>
      <c r="X169" s="13">
        <v>-92.864999999999995</v>
      </c>
      <c r="Y169" s="14" t="s">
        <v>142</v>
      </c>
      <c r="Z169" t="s">
        <v>273</v>
      </c>
      <c r="AA169" s="10" t="s">
        <v>49</v>
      </c>
      <c r="AB169" s="10" t="s">
        <v>49</v>
      </c>
      <c r="AC169" s="10" t="s">
        <v>49</v>
      </c>
      <c r="AD169" t="s">
        <v>275</v>
      </c>
      <c r="AE169" t="s">
        <v>52</v>
      </c>
      <c r="AF169" s="10" t="s">
        <v>49</v>
      </c>
      <c r="AG169" s="10" t="s">
        <v>49</v>
      </c>
      <c r="AH169" t="s">
        <v>49</v>
      </c>
      <c r="AI169" t="s">
        <v>274</v>
      </c>
      <c r="AJ169" t="s">
        <v>49</v>
      </c>
      <c r="AK169">
        <v>81</v>
      </c>
      <c r="AM169" s="6" t="s">
        <v>49</v>
      </c>
      <c r="AN169">
        <v>3.206</v>
      </c>
      <c r="AO169" t="s">
        <v>49</v>
      </c>
      <c r="AP169">
        <v>0</v>
      </c>
      <c r="AQ169" t="s">
        <v>49</v>
      </c>
      <c r="AR169">
        <v>3.206</v>
      </c>
      <c r="AS169" t="s">
        <v>49</v>
      </c>
      <c r="AT169" t="s">
        <v>49</v>
      </c>
      <c r="AU169" t="s">
        <v>49</v>
      </c>
      <c r="AV16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dcterms:created xsi:type="dcterms:W3CDTF">2019-03-05T19:30:05Z</dcterms:created>
  <dcterms:modified xsi:type="dcterms:W3CDTF">2020-04-09T14:17:36Z</dcterms:modified>
</cp:coreProperties>
</file>